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gvbr-my.sharepoint.com/personal/lucas_macoris_fgv_br/Documents/Personal/Courses/Financial Strategy/Contents/Lecture 3 - Optimal Portfolio and CAPM/Exercises/"/>
    </mc:Choice>
  </mc:AlternateContent>
  <xr:revisionPtr revIDLastSave="375" documentId="11_36673DD98F79A8D366075C52F37BD2729ACDCC05" xr6:coauthVersionLast="47" xr6:coauthVersionMax="47" xr10:uidLastSave="{BCE4BD19-4276-44BC-82E2-28D2AD4A31E1}"/>
  <bookViews>
    <workbookView xWindow="-108" yWindow="-108" windowWidth="23256" windowHeight="12456" activeTab="2" xr2:uid="{00000000-000D-0000-FFFF-FFFF00000000}"/>
  </bookViews>
  <sheets>
    <sheet name="2 stock portfolio" sheetId="1" r:id="rId1"/>
    <sheet name="3 stock portfolio" sheetId="2" r:id="rId2"/>
    <sheet name="3 stock portfolio, matrix for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7" i="3" l="1"/>
  <c r="N26" i="3"/>
  <c r="N25" i="3"/>
  <c r="N24" i="3" a="1"/>
  <c r="N24" i="3" s="1"/>
  <c r="O20" i="3"/>
  <c r="N20" i="3"/>
  <c r="N19" i="3"/>
  <c r="P19" i="3"/>
  <c r="P18" i="3"/>
  <c r="O18" i="3"/>
  <c r="P20" i="3"/>
  <c r="O19" i="3"/>
  <c r="N18" i="3"/>
  <c r="J251" i="3"/>
  <c r="I251" i="3"/>
  <c r="H251" i="3"/>
  <c r="K251" i="3" s="1"/>
  <c r="J250" i="3"/>
  <c r="I250" i="3"/>
  <c r="H250" i="3"/>
  <c r="K250" i="3" s="1"/>
  <c r="J249" i="3"/>
  <c r="I249" i="3"/>
  <c r="H249" i="3"/>
  <c r="K249" i="3" s="1"/>
  <c r="J248" i="3"/>
  <c r="I248" i="3"/>
  <c r="H248" i="3"/>
  <c r="K248" i="3" s="1"/>
  <c r="J247" i="3"/>
  <c r="I247" i="3"/>
  <c r="H247" i="3"/>
  <c r="K247" i="3" s="1"/>
  <c r="J246" i="3"/>
  <c r="I246" i="3"/>
  <c r="H246" i="3"/>
  <c r="J245" i="3"/>
  <c r="I245" i="3"/>
  <c r="H245" i="3"/>
  <c r="K245" i="3" s="1"/>
  <c r="J244" i="3"/>
  <c r="I244" i="3"/>
  <c r="H244" i="3"/>
  <c r="K244" i="3" s="1"/>
  <c r="J243" i="3"/>
  <c r="I243" i="3"/>
  <c r="H243" i="3"/>
  <c r="K243" i="3" s="1"/>
  <c r="J242" i="3"/>
  <c r="I242" i="3"/>
  <c r="H242" i="3"/>
  <c r="K242" i="3" s="1"/>
  <c r="J241" i="3"/>
  <c r="I241" i="3"/>
  <c r="H241" i="3"/>
  <c r="K241" i="3" s="1"/>
  <c r="J240" i="3"/>
  <c r="I240" i="3"/>
  <c r="H240" i="3"/>
  <c r="K240" i="3" s="1"/>
  <c r="J239" i="3"/>
  <c r="I239" i="3"/>
  <c r="H239" i="3"/>
  <c r="K239" i="3" s="1"/>
  <c r="J238" i="3"/>
  <c r="I238" i="3"/>
  <c r="H238" i="3"/>
  <c r="J237" i="3"/>
  <c r="I237" i="3"/>
  <c r="H237" i="3"/>
  <c r="K237" i="3" s="1"/>
  <c r="J236" i="3"/>
  <c r="I236" i="3"/>
  <c r="H236" i="3"/>
  <c r="K236" i="3" s="1"/>
  <c r="J235" i="3"/>
  <c r="I235" i="3"/>
  <c r="H235" i="3"/>
  <c r="K235" i="3" s="1"/>
  <c r="J234" i="3"/>
  <c r="I234" i="3"/>
  <c r="H234" i="3"/>
  <c r="K234" i="3" s="1"/>
  <c r="J233" i="3"/>
  <c r="I233" i="3"/>
  <c r="H233" i="3"/>
  <c r="K233" i="3" s="1"/>
  <c r="J232" i="3"/>
  <c r="I232" i="3"/>
  <c r="H232" i="3"/>
  <c r="K232" i="3" s="1"/>
  <c r="J231" i="3"/>
  <c r="I231" i="3"/>
  <c r="H231" i="3"/>
  <c r="K231" i="3" s="1"/>
  <c r="J230" i="3"/>
  <c r="I230" i="3"/>
  <c r="H230" i="3"/>
  <c r="J229" i="3"/>
  <c r="I229" i="3"/>
  <c r="H229" i="3"/>
  <c r="K229" i="3" s="1"/>
  <c r="J228" i="3"/>
  <c r="I228" i="3"/>
  <c r="H228" i="3"/>
  <c r="K228" i="3" s="1"/>
  <c r="J227" i="3"/>
  <c r="I227" i="3"/>
  <c r="H227" i="3"/>
  <c r="K227" i="3" s="1"/>
  <c r="J226" i="3"/>
  <c r="I226" i="3"/>
  <c r="H226" i="3"/>
  <c r="K226" i="3" s="1"/>
  <c r="J225" i="3"/>
  <c r="I225" i="3"/>
  <c r="H225" i="3"/>
  <c r="K225" i="3" s="1"/>
  <c r="J224" i="3"/>
  <c r="I224" i="3"/>
  <c r="H224" i="3"/>
  <c r="K224" i="3" s="1"/>
  <c r="J223" i="3"/>
  <c r="I223" i="3"/>
  <c r="H223" i="3"/>
  <c r="K223" i="3" s="1"/>
  <c r="J222" i="3"/>
  <c r="I222" i="3"/>
  <c r="H222" i="3"/>
  <c r="J221" i="3"/>
  <c r="I221" i="3"/>
  <c r="H221" i="3"/>
  <c r="K221" i="3" s="1"/>
  <c r="J220" i="3"/>
  <c r="I220" i="3"/>
  <c r="H220" i="3"/>
  <c r="K220" i="3" s="1"/>
  <c r="J219" i="3"/>
  <c r="I219" i="3"/>
  <c r="H219" i="3"/>
  <c r="K219" i="3" s="1"/>
  <c r="J218" i="3"/>
  <c r="I218" i="3"/>
  <c r="H218" i="3"/>
  <c r="K218" i="3" s="1"/>
  <c r="J217" i="3"/>
  <c r="I217" i="3"/>
  <c r="H217" i="3"/>
  <c r="K217" i="3" s="1"/>
  <c r="J216" i="3"/>
  <c r="I216" i="3"/>
  <c r="H216" i="3"/>
  <c r="K216" i="3" s="1"/>
  <c r="J215" i="3"/>
  <c r="I215" i="3"/>
  <c r="H215" i="3"/>
  <c r="K215" i="3" s="1"/>
  <c r="J214" i="3"/>
  <c r="I214" i="3"/>
  <c r="H214" i="3"/>
  <c r="J213" i="3"/>
  <c r="I213" i="3"/>
  <c r="H213" i="3"/>
  <c r="K213" i="3" s="1"/>
  <c r="J212" i="3"/>
  <c r="I212" i="3"/>
  <c r="H212" i="3"/>
  <c r="K212" i="3" s="1"/>
  <c r="J211" i="3"/>
  <c r="I211" i="3"/>
  <c r="H211" i="3"/>
  <c r="K211" i="3" s="1"/>
  <c r="J210" i="3"/>
  <c r="I210" i="3"/>
  <c r="H210" i="3"/>
  <c r="K210" i="3" s="1"/>
  <c r="J209" i="3"/>
  <c r="I209" i="3"/>
  <c r="H209" i="3"/>
  <c r="K209" i="3" s="1"/>
  <c r="J208" i="3"/>
  <c r="I208" i="3"/>
  <c r="H208" i="3"/>
  <c r="K208" i="3" s="1"/>
  <c r="J207" i="3"/>
  <c r="I207" i="3"/>
  <c r="H207" i="3"/>
  <c r="K207" i="3" s="1"/>
  <c r="J206" i="3"/>
  <c r="I206" i="3"/>
  <c r="H206" i="3"/>
  <c r="J205" i="3"/>
  <c r="I205" i="3"/>
  <c r="H205" i="3"/>
  <c r="K205" i="3" s="1"/>
  <c r="J204" i="3"/>
  <c r="I204" i="3"/>
  <c r="H204" i="3"/>
  <c r="K204" i="3" s="1"/>
  <c r="J203" i="3"/>
  <c r="I203" i="3"/>
  <c r="H203" i="3"/>
  <c r="K203" i="3" s="1"/>
  <c r="J202" i="3"/>
  <c r="I202" i="3"/>
  <c r="H202" i="3"/>
  <c r="K202" i="3" s="1"/>
  <c r="J201" i="3"/>
  <c r="I201" i="3"/>
  <c r="H201" i="3"/>
  <c r="K201" i="3" s="1"/>
  <c r="J200" i="3"/>
  <c r="I200" i="3"/>
  <c r="H200" i="3"/>
  <c r="K200" i="3" s="1"/>
  <c r="J199" i="3"/>
  <c r="I199" i="3"/>
  <c r="H199" i="3"/>
  <c r="K199" i="3" s="1"/>
  <c r="J198" i="3"/>
  <c r="I198" i="3"/>
  <c r="H198" i="3"/>
  <c r="J197" i="3"/>
  <c r="I197" i="3"/>
  <c r="H197" i="3"/>
  <c r="K197" i="3" s="1"/>
  <c r="J196" i="3"/>
  <c r="I196" i="3"/>
  <c r="H196" i="3"/>
  <c r="K196" i="3" s="1"/>
  <c r="J195" i="3"/>
  <c r="I195" i="3"/>
  <c r="H195" i="3"/>
  <c r="K195" i="3" s="1"/>
  <c r="J194" i="3"/>
  <c r="I194" i="3"/>
  <c r="H194" i="3"/>
  <c r="K194" i="3" s="1"/>
  <c r="J193" i="3"/>
  <c r="I193" i="3"/>
  <c r="H193" i="3"/>
  <c r="K193" i="3" s="1"/>
  <c r="J192" i="3"/>
  <c r="I192" i="3"/>
  <c r="H192" i="3"/>
  <c r="K192" i="3" s="1"/>
  <c r="J191" i="3"/>
  <c r="I191" i="3"/>
  <c r="H191" i="3"/>
  <c r="K191" i="3" s="1"/>
  <c r="J190" i="3"/>
  <c r="I190" i="3"/>
  <c r="H190" i="3"/>
  <c r="J189" i="3"/>
  <c r="I189" i="3"/>
  <c r="H189" i="3"/>
  <c r="K189" i="3" s="1"/>
  <c r="J188" i="3"/>
  <c r="I188" i="3"/>
  <c r="H188" i="3"/>
  <c r="K188" i="3" s="1"/>
  <c r="J187" i="3"/>
  <c r="I187" i="3"/>
  <c r="H187" i="3"/>
  <c r="K187" i="3" s="1"/>
  <c r="J186" i="3"/>
  <c r="I186" i="3"/>
  <c r="H186" i="3"/>
  <c r="K186" i="3" s="1"/>
  <c r="J185" i="3"/>
  <c r="I185" i="3"/>
  <c r="H185" i="3"/>
  <c r="K185" i="3" s="1"/>
  <c r="J184" i="3"/>
  <c r="I184" i="3"/>
  <c r="H184" i="3"/>
  <c r="K184" i="3" s="1"/>
  <c r="J183" i="3"/>
  <c r="I183" i="3"/>
  <c r="H183" i="3"/>
  <c r="K183" i="3" s="1"/>
  <c r="J182" i="3"/>
  <c r="I182" i="3"/>
  <c r="H182" i="3"/>
  <c r="J181" i="3"/>
  <c r="I181" i="3"/>
  <c r="H181" i="3"/>
  <c r="K181" i="3" s="1"/>
  <c r="J180" i="3"/>
  <c r="I180" i="3"/>
  <c r="K180" i="3" s="1"/>
  <c r="H180" i="3"/>
  <c r="J179" i="3"/>
  <c r="I179" i="3"/>
  <c r="H179" i="3"/>
  <c r="K179" i="3" s="1"/>
  <c r="J178" i="3"/>
  <c r="I178" i="3"/>
  <c r="H178" i="3"/>
  <c r="K178" i="3" s="1"/>
  <c r="J177" i="3"/>
  <c r="I177" i="3"/>
  <c r="H177" i="3"/>
  <c r="K177" i="3" s="1"/>
  <c r="J176" i="3"/>
  <c r="I176" i="3"/>
  <c r="H176" i="3"/>
  <c r="K176" i="3" s="1"/>
  <c r="J175" i="3"/>
  <c r="I175" i="3"/>
  <c r="H175" i="3"/>
  <c r="K175" i="3" s="1"/>
  <c r="J174" i="3"/>
  <c r="I174" i="3"/>
  <c r="H174" i="3"/>
  <c r="K174" i="3" s="1"/>
  <c r="J173" i="3"/>
  <c r="I173" i="3"/>
  <c r="H173" i="3"/>
  <c r="K173" i="3" s="1"/>
  <c r="J172" i="3"/>
  <c r="I172" i="3"/>
  <c r="H172" i="3"/>
  <c r="K172" i="3" s="1"/>
  <c r="J171" i="3"/>
  <c r="I171" i="3"/>
  <c r="H171" i="3"/>
  <c r="K171" i="3" s="1"/>
  <c r="J170" i="3"/>
  <c r="I170" i="3"/>
  <c r="H170" i="3"/>
  <c r="K170" i="3" s="1"/>
  <c r="J169" i="3"/>
  <c r="I169" i="3"/>
  <c r="H169" i="3"/>
  <c r="K169" i="3" s="1"/>
  <c r="K168" i="3"/>
  <c r="J168" i="3"/>
  <c r="I168" i="3"/>
  <c r="H168" i="3"/>
  <c r="J167" i="3"/>
  <c r="I167" i="3"/>
  <c r="H167" i="3"/>
  <c r="K167" i="3" s="1"/>
  <c r="J166" i="3"/>
  <c r="K166" i="3" s="1"/>
  <c r="I166" i="3"/>
  <c r="H166" i="3"/>
  <c r="J165" i="3"/>
  <c r="I165" i="3"/>
  <c r="H165" i="3"/>
  <c r="K165" i="3" s="1"/>
  <c r="J164" i="3"/>
  <c r="I164" i="3"/>
  <c r="K164" i="3" s="1"/>
  <c r="H164" i="3"/>
  <c r="J163" i="3"/>
  <c r="I163" i="3"/>
  <c r="H163" i="3"/>
  <c r="K163" i="3" s="1"/>
  <c r="J162" i="3"/>
  <c r="I162" i="3"/>
  <c r="H162" i="3"/>
  <c r="K162" i="3" s="1"/>
  <c r="J161" i="3"/>
  <c r="I161" i="3"/>
  <c r="H161" i="3"/>
  <c r="K161" i="3" s="1"/>
  <c r="J160" i="3"/>
  <c r="I160" i="3"/>
  <c r="H160" i="3"/>
  <c r="K160" i="3" s="1"/>
  <c r="J159" i="3"/>
  <c r="I159" i="3"/>
  <c r="H159" i="3"/>
  <c r="K159" i="3" s="1"/>
  <c r="J158" i="3"/>
  <c r="I158" i="3"/>
  <c r="H158" i="3"/>
  <c r="K158" i="3" s="1"/>
  <c r="J157" i="3"/>
  <c r="I157" i="3"/>
  <c r="H157" i="3"/>
  <c r="K157" i="3" s="1"/>
  <c r="J156" i="3"/>
  <c r="I156" i="3"/>
  <c r="H156" i="3"/>
  <c r="K156" i="3" s="1"/>
  <c r="J155" i="3"/>
  <c r="I155" i="3"/>
  <c r="H155" i="3"/>
  <c r="K155" i="3" s="1"/>
  <c r="J154" i="3"/>
  <c r="I154" i="3"/>
  <c r="H154" i="3"/>
  <c r="K154" i="3" s="1"/>
  <c r="J153" i="3"/>
  <c r="I153" i="3"/>
  <c r="H153" i="3"/>
  <c r="K153" i="3" s="1"/>
  <c r="K152" i="3"/>
  <c r="J152" i="3"/>
  <c r="I152" i="3"/>
  <c r="H152" i="3"/>
  <c r="J151" i="3"/>
  <c r="I151" i="3"/>
  <c r="H151" i="3"/>
  <c r="K151" i="3" s="1"/>
  <c r="J150" i="3"/>
  <c r="K150" i="3" s="1"/>
  <c r="I150" i="3"/>
  <c r="H150" i="3"/>
  <c r="J149" i="3"/>
  <c r="I149" i="3"/>
  <c r="H149" i="3"/>
  <c r="K149" i="3" s="1"/>
  <c r="J148" i="3"/>
  <c r="I148" i="3"/>
  <c r="K148" i="3" s="1"/>
  <c r="H148" i="3"/>
  <c r="J147" i="3"/>
  <c r="I147" i="3"/>
  <c r="H147" i="3"/>
  <c r="K147" i="3" s="1"/>
  <c r="J146" i="3"/>
  <c r="I146" i="3"/>
  <c r="H146" i="3"/>
  <c r="K146" i="3" s="1"/>
  <c r="J145" i="3"/>
  <c r="I145" i="3"/>
  <c r="H145" i="3"/>
  <c r="K145" i="3" s="1"/>
  <c r="J144" i="3"/>
  <c r="I144" i="3"/>
  <c r="H144" i="3"/>
  <c r="K144" i="3" s="1"/>
  <c r="J143" i="3"/>
  <c r="I143" i="3"/>
  <c r="H143" i="3"/>
  <c r="K143" i="3" s="1"/>
  <c r="J142" i="3"/>
  <c r="I142" i="3"/>
  <c r="H142" i="3"/>
  <c r="K142" i="3" s="1"/>
  <c r="J141" i="3"/>
  <c r="I141" i="3"/>
  <c r="H141" i="3"/>
  <c r="J140" i="3"/>
  <c r="I140" i="3"/>
  <c r="H140" i="3"/>
  <c r="K140" i="3" s="1"/>
  <c r="J139" i="3"/>
  <c r="I139" i="3"/>
  <c r="H139" i="3"/>
  <c r="K139" i="3" s="1"/>
  <c r="J138" i="3"/>
  <c r="I138" i="3"/>
  <c r="H138" i="3"/>
  <c r="K138" i="3" s="1"/>
  <c r="J137" i="3"/>
  <c r="I137" i="3"/>
  <c r="H137" i="3"/>
  <c r="K137" i="3" s="1"/>
  <c r="K136" i="3"/>
  <c r="J136" i="3"/>
  <c r="I136" i="3"/>
  <c r="H136" i="3"/>
  <c r="J135" i="3"/>
  <c r="I135" i="3"/>
  <c r="H135" i="3"/>
  <c r="K135" i="3" s="1"/>
  <c r="J134" i="3"/>
  <c r="K134" i="3" s="1"/>
  <c r="I134" i="3"/>
  <c r="H134" i="3"/>
  <c r="J133" i="3"/>
  <c r="I133" i="3"/>
  <c r="H133" i="3"/>
  <c r="K133" i="3" s="1"/>
  <c r="J132" i="3"/>
  <c r="I132" i="3"/>
  <c r="K132" i="3" s="1"/>
  <c r="H132" i="3"/>
  <c r="J131" i="3"/>
  <c r="I131" i="3"/>
  <c r="H131" i="3"/>
  <c r="K131" i="3" s="1"/>
  <c r="J130" i="3"/>
  <c r="I130" i="3"/>
  <c r="H130" i="3"/>
  <c r="K130" i="3" s="1"/>
  <c r="J129" i="3"/>
  <c r="I129" i="3"/>
  <c r="H129" i="3"/>
  <c r="K129" i="3" s="1"/>
  <c r="J128" i="3"/>
  <c r="I128" i="3"/>
  <c r="H128" i="3"/>
  <c r="K128" i="3" s="1"/>
  <c r="J127" i="3"/>
  <c r="I127" i="3"/>
  <c r="H127" i="3"/>
  <c r="J126" i="3"/>
  <c r="I126" i="3"/>
  <c r="H126" i="3"/>
  <c r="K126" i="3" s="1"/>
  <c r="J125" i="3"/>
  <c r="I125" i="3"/>
  <c r="H125" i="3"/>
  <c r="J124" i="3"/>
  <c r="I124" i="3"/>
  <c r="H124" i="3"/>
  <c r="K124" i="3" s="1"/>
  <c r="J123" i="3"/>
  <c r="I123" i="3"/>
  <c r="H123" i="3"/>
  <c r="K123" i="3" s="1"/>
  <c r="J122" i="3"/>
  <c r="I122" i="3"/>
  <c r="H122" i="3"/>
  <c r="K122" i="3" s="1"/>
  <c r="J121" i="3"/>
  <c r="I121" i="3"/>
  <c r="H121" i="3"/>
  <c r="K121" i="3" s="1"/>
  <c r="K120" i="3"/>
  <c r="J120" i="3"/>
  <c r="I120" i="3"/>
  <c r="H120" i="3"/>
  <c r="J119" i="3"/>
  <c r="I119" i="3"/>
  <c r="H119" i="3"/>
  <c r="K119" i="3" s="1"/>
  <c r="J118" i="3"/>
  <c r="K118" i="3" s="1"/>
  <c r="I118" i="3"/>
  <c r="H118" i="3"/>
  <c r="J117" i="3"/>
  <c r="I117" i="3"/>
  <c r="H117" i="3"/>
  <c r="K117" i="3" s="1"/>
  <c r="J116" i="3"/>
  <c r="I116" i="3"/>
  <c r="K116" i="3" s="1"/>
  <c r="H116" i="3"/>
  <c r="J115" i="3"/>
  <c r="I115" i="3"/>
  <c r="H115" i="3"/>
  <c r="K115" i="3" s="1"/>
  <c r="J114" i="3"/>
  <c r="I114" i="3"/>
  <c r="H114" i="3"/>
  <c r="K114" i="3" s="1"/>
  <c r="J113" i="3"/>
  <c r="I113" i="3"/>
  <c r="H113" i="3"/>
  <c r="J112" i="3"/>
  <c r="I112" i="3"/>
  <c r="H112" i="3"/>
  <c r="K112" i="3" s="1"/>
  <c r="J111" i="3"/>
  <c r="I111" i="3"/>
  <c r="H111" i="3"/>
  <c r="J110" i="3"/>
  <c r="I110" i="3"/>
  <c r="H110" i="3"/>
  <c r="K110" i="3" s="1"/>
  <c r="J109" i="3"/>
  <c r="I109" i="3"/>
  <c r="H109" i="3"/>
  <c r="J108" i="3"/>
  <c r="I108" i="3"/>
  <c r="H108" i="3"/>
  <c r="K108" i="3" s="1"/>
  <c r="J107" i="3"/>
  <c r="I107" i="3"/>
  <c r="H107" i="3"/>
  <c r="K107" i="3" s="1"/>
  <c r="J106" i="3"/>
  <c r="I106" i="3"/>
  <c r="H106" i="3"/>
  <c r="K106" i="3" s="1"/>
  <c r="J105" i="3"/>
  <c r="I105" i="3"/>
  <c r="H105" i="3"/>
  <c r="K105" i="3" s="1"/>
  <c r="K104" i="3"/>
  <c r="J104" i="3"/>
  <c r="I104" i="3"/>
  <c r="H104" i="3"/>
  <c r="J103" i="3"/>
  <c r="I103" i="3"/>
  <c r="H103" i="3"/>
  <c r="K103" i="3" s="1"/>
  <c r="J102" i="3"/>
  <c r="K102" i="3" s="1"/>
  <c r="I102" i="3"/>
  <c r="H102" i="3"/>
  <c r="J101" i="3"/>
  <c r="I101" i="3"/>
  <c r="H101" i="3"/>
  <c r="K101" i="3" s="1"/>
  <c r="J100" i="3"/>
  <c r="I100" i="3"/>
  <c r="K100" i="3" s="1"/>
  <c r="H100" i="3"/>
  <c r="J99" i="3"/>
  <c r="I99" i="3"/>
  <c r="H99" i="3"/>
  <c r="K99" i="3" s="1"/>
  <c r="J98" i="3"/>
  <c r="I98" i="3"/>
  <c r="H98" i="3"/>
  <c r="K98" i="3" s="1"/>
  <c r="J97" i="3"/>
  <c r="I97" i="3"/>
  <c r="H97" i="3"/>
  <c r="J96" i="3"/>
  <c r="I96" i="3"/>
  <c r="H96" i="3"/>
  <c r="K96" i="3" s="1"/>
  <c r="J95" i="3"/>
  <c r="I95" i="3"/>
  <c r="H95" i="3"/>
  <c r="J94" i="3"/>
  <c r="I94" i="3"/>
  <c r="H94" i="3"/>
  <c r="K94" i="3" s="1"/>
  <c r="J93" i="3"/>
  <c r="I93" i="3"/>
  <c r="H93" i="3"/>
  <c r="J92" i="3"/>
  <c r="I92" i="3"/>
  <c r="H92" i="3"/>
  <c r="K92" i="3" s="1"/>
  <c r="J91" i="3"/>
  <c r="I91" i="3"/>
  <c r="H91" i="3"/>
  <c r="K91" i="3" s="1"/>
  <c r="J90" i="3"/>
  <c r="I90" i="3"/>
  <c r="H90" i="3"/>
  <c r="K90" i="3" s="1"/>
  <c r="J89" i="3"/>
  <c r="I89" i="3"/>
  <c r="H89" i="3"/>
  <c r="K89" i="3" s="1"/>
  <c r="K88" i="3"/>
  <c r="J88" i="3"/>
  <c r="I88" i="3"/>
  <c r="H88" i="3"/>
  <c r="J87" i="3"/>
  <c r="I87" i="3"/>
  <c r="H87" i="3"/>
  <c r="K87" i="3" s="1"/>
  <c r="J86" i="3"/>
  <c r="K86" i="3" s="1"/>
  <c r="I86" i="3"/>
  <c r="H86" i="3"/>
  <c r="J85" i="3"/>
  <c r="I85" i="3"/>
  <c r="H85" i="3"/>
  <c r="K85" i="3" s="1"/>
  <c r="J84" i="3"/>
  <c r="I84" i="3"/>
  <c r="K84" i="3" s="1"/>
  <c r="H84" i="3"/>
  <c r="J83" i="3"/>
  <c r="I83" i="3"/>
  <c r="H83" i="3"/>
  <c r="K83" i="3" s="1"/>
  <c r="J82" i="3"/>
  <c r="I82" i="3"/>
  <c r="H82" i="3"/>
  <c r="K82" i="3" s="1"/>
  <c r="J81" i="3"/>
  <c r="I81" i="3"/>
  <c r="H81" i="3"/>
  <c r="K81" i="3" s="1"/>
  <c r="J80" i="3"/>
  <c r="I80" i="3"/>
  <c r="H80" i="3"/>
  <c r="K80" i="3" s="1"/>
  <c r="J79" i="3"/>
  <c r="I79" i="3"/>
  <c r="H79" i="3"/>
  <c r="K79" i="3" s="1"/>
  <c r="J78" i="3"/>
  <c r="I78" i="3"/>
  <c r="H78" i="3"/>
  <c r="K78" i="3" s="1"/>
  <c r="J77" i="3"/>
  <c r="I77" i="3"/>
  <c r="H77" i="3"/>
  <c r="K77" i="3" s="1"/>
  <c r="J76" i="3"/>
  <c r="I76" i="3"/>
  <c r="H76" i="3"/>
  <c r="K76" i="3" s="1"/>
  <c r="J75" i="3"/>
  <c r="I75" i="3"/>
  <c r="H75" i="3"/>
  <c r="K75" i="3" s="1"/>
  <c r="J74" i="3"/>
  <c r="I74" i="3"/>
  <c r="H74" i="3"/>
  <c r="K74" i="3" s="1"/>
  <c r="J73" i="3"/>
  <c r="I73" i="3"/>
  <c r="H73" i="3"/>
  <c r="K73" i="3" s="1"/>
  <c r="J72" i="3"/>
  <c r="I72" i="3"/>
  <c r="H72" i="3"/>
  <c r="K72" i="3" s="1"/>
  <c r="J71" i="3"/>
  <c r="I71" i="3"/>
  <c r="H71" i="3"/>
  <c r="K71" i="3" s="1"/>
  <c r="J70" i="3"/>
  <c r="I70" i="3"/>
  <c r="H70" i="3"/>
  <c r="K70" i="3" s="1"/>
  <c r="J69" i="3"/>
  <c r="I69" i="3"/>
  <c r="H69" i="3"/>
  <c r="K69" i="3" s="1"/>
  <c r="J68" i="3"/>
  <c r="I68" i="3"/>
  <c r="H68" i="3"/>
  <c r="K68" i="3" s="1"/>
  <c r="J67" i="3"/>
  <c r="I67" i="3"/>
  <c r="H67" i="3"/>
  <c r="K67" i="3" s="1"/>
  <c r="J66" i="3"/>
  <c r="I66" i="3"/>
  <c r="H66" i="3"/>
  <c r="K66" i="3" s="1"/>
  <c r="J65" i="3"/>
  <c r="I65" i="3"/>
  <c r="H65" i="3"/>
  <c r="K65" i="3" s="1"/>
  <c r="J64" i="3"/>
  <c r="I64" i="3"/>
  <c r="H64" i="3"/>
  <c r="K64" i="3" s="1"/>
  <c r="J63" i="3"/>
  <c r="I63" i="3"/>
  <c r="H63" i="3"/>
  <c r="K63" i="3" s="1"/>
  <c r="J62" i="3"/>
  <c r="I62" i="3"/>
  <c r="H62" i="3"/>
  <c r="K62" i="3" s="1"/>
  <c r="J61" i="3"/>
  <c r="I61" i="3"/>
  <c r="H61" i="3"/>
  <c r="K61" i="3" s="1"/>
  <c r="J60" i="3"/>
  <c r="I60" i="3"/>
  <c r="H60" i="3"/>
  <c r="K60" i="3" s="1"/>
  <c r="J59" i="3"/>
  <c r="I59" i="3"/>
  <c r="H59" i="3"/>
  <c r="K59" i="3" s="1"/>
  <c r="J58" i="3"/>
  <c r="I58" i="3"/>
  <c r="H58" i="3"/>
  <c r="K58" i="3" s="1"/>
  <c r="J57" i="3"/>
  <c r="I57" i="3"/>
  <c r="H57" i="3"/>
  <c r="K57" i="3" s="1"/>
  <c r="J56" i="3"/>
  <c r="I56" i="3"/>
  <c r="H56" i="3"/>
  <c r="K56" i="3" s="1"/>
  <c r="J55" i="3"/>
  <c r="I55" i="3"/>
  <c r="H55" i="3"/>
  <c r="K55" i="3" s="1"/>
  <c r="J54" i="3"/>
  <c r="I54" i="3"/>
  <c r="H54" i="3"/>
  <c r="K54" i="3" s="1"/>
  <c r="J53" i="3"/>
  <c r="I53" i="3"/>
  <c r="H53" i="3"/>
  <c r="K53" i="3" s="1"/>
  <c r="J52" i="3"/>
  <c r="I52" i="3"/>
  <c r="H52" i="3"/>
  <c r="K52" i="3" s="1"/>
  <c r="J51" i="3"/>
  <c r="I51" i="3"/>
  <c r="H51" i="3"/>
  <c r="K51" i="3" s="1"/>
  <c r="J50" i="3"/>
  <c r="I50" i="3"/>
  <c r="H50" i="3"/>
  <c r="K50" i="3" s="1"/>
  <c r="J49" i="3"/>
  <c r="I49" i="3"/>
  <c r="H49" i="3"/>
  <c r="K49" i="3" s="1"/>
  <c r="J48" i="3"/>
  <c r="I48" i="3"/>
  <c r="H48" i="3"/>
  <c r="K48" i="3" s="1"/>
  <c r="J47" i="3"/>
  <c r="I47" i="3"/>
  <c r="H47" i="3"/>
  <c r="K47" i="3" s="1"/>
  <c r="J46" i="3"/>
  <c r="I46" i="3"/>
  <c r="H46" i="3"/>
  <c r="K46" i="3" s="1"/>
  <c r="J45" i="3"/>
  <c r="I45" i="3"/>
  <c r="H45" i="3"/>
  <c r="K45" i="3" s="1"/>
  <c r="J44" i="3"/>
  <c r="I44" i="3"/>
  <c r="H44" i="3"/>
  <c r="K44" i="3" s="1"/>
  <c r="J43" i="3"/>
  <c r="I43" i="3"/>
  <c r="H43" i="3"/>
  <c r="K43" i="3" s="1"/>
  <c r="J42" i="3"/>
  <c r="I42" i="3"/>
  <c r="H42" i="3"/>
  <c r="K42" i="3" s="1"/>
  <c r="J41" i="3"/>
  <c r="I41" i="3"/>
  <c r="H41" i="3"/>
  <c r="K41" i="3" s="1"/>
  <c r="J40" i="3"/>
  <c r="I40" i="3"/>
  <c r="H40" i="3"/>
  <c r="K40" i="3" s="1"/>
  <c r="J39" i="3"/>
  <c r="I39" i="3"/>
  <c r="H39" i="3"/>
  <c r="K39" i="3" s="1"/>
  <c r="J38" i="3"/>
  <c r="I38" i="3"/>
  <c r="H38" i="3"/>
  <c r="K38" i="3" s="1"/>
  <c r="J37" i="3"/>
  <c r="I37" i="3"/>
  <c r="H37" i="3"/>
  <c r="K37" i="3" s="1"/>
  <c r="J36" i="3"/>
  <c r="I36" i="3"/>
  <c r="H36" i="3"/>
  <c r="K36" i="3" s="1"/>
  <c r="J35" i="3"/>
  <c r="I35" i="3"/>
  <c r="H35" i="3"/>
  <c r="K35" i="3" s="1"/>
  <c r="J34" i="3"/>
  <c r="I34" i="3"/>
  <c r="H34" i="3"/>
  <c r="K34" i="3" s="1"/>
  <c r="J33" i="3"/>
  <c r="I33" i="3"/>
  <c r="H33" i="3"/>
  <c r="K33" i="3" s="1"/>
  <c r="J32" i="3"/>
  <c r="I32" i="3"/>
  <c r="H32" i="3"/>
  <c r="K32" i="3" s="1"/>
  <c r="J31" i="3"/>
  <c r="I31" i="3"/>
  <c r="H31" i="3"/>
  <c r="K31" i="3" s="1"/>
  <c r="J30" i="3"/>
  <c r="I30" i="3"/>
  <c r="H30" i="3"/>
  <c r="K30" i="3" s="1"/>
  <c r="J29" i="3"/>
  <c r="I29" i="3"/>
  <c r="H29" i="3"/>
  <c r="K29" i="3" s="1"/>
  <c r="J28" i="3"/>
  <c r="K28" i="3" s="1"/>
  <c r="I28" i="3"/>
  <c r="H28" i="3"/>
  <c r="J27" i="3"/>
  <c r="I27" i="3"/>
  <c r="H27" i="3"/>
  <c r="K27" i="3" s="1"/>
  <c r="K26" i="3"/>
  <c r="J26" i="3"/>
  <c r="I26" i="3"/>
  <c r="H26" i="3"/>
  <c r="J25" i="3"/>
  <c r="I25" i="3"/>
  <c r="H25" i="3"/>
  <c r="K25" i="3" s="1"/>
  <c r="J24" i="3"/>
  <c r="I24" i="3"/>
  <c r="H24" i="3"/>
  <c r="K24" i="3" s="1"/>
  <c r="J23" i="3"/>
  <c r="K23" i="3" s="1"/>
  <c r="I23" i="3"/>
  <c r="H23" i="3"/>
  <c r="J22" i="3"/>
  <c r="I22" i="3"/>
  <c r="H22" i="3"/>
  <c r="K22" i="3" s="1"/>
  <c r="K21" i="3"/>
  <c r="J21" i="3"/>
  <c r="I21" i="3"/>
  <c r="H21" i="3"/>
  <c r="J20" i="3"/>
  <c r="I20" i="3"/>
  <c r="K20" i="3" s="1"/>
  <c r="H20" i="3"/>
  <c r="J19" i="3"/>
  <c r="I19" i="3"/>
  <c r="H19" i="3"/>
  <c r="K19" i="3" s="1"/>
  <c r="J18" i="3"/>
  <c r="I18" i="3"/>
  <c r="H18" i="3"/>
  <c r="K18" i="3" s="1"/>
  <c r="N17" i="3"/>
  <c r="M18" i="3" s="1" a="1"/>
  <c r="M18" i="3" s="1"/>
  <c r="N17" i="3" a="1"/>
  <c r="J17" i="3"/>
  <c r="I17" i="3"/>
  <c r="H17" i="3"/>
  <c r="K17" i="3" s="1"/>
  <c r="J16" i="3"/>
  <c r="I16" i="3"/>
  <c r="K16" i="3" s="1"/>
  <c r="H16" i="3"/>
  <c r="J15" i="3"/>
  <c r="I15" i="3"/>
  <c r="H15" i="3"/>
  <c r="K15" i="3" s="1"/>
  <c r="J14" i="3"/>
  <c r="I14" i="3"/>
  <c r="K14" i="3" s="1"/>
  <c r="H14" i="3"/>
  <c r="J13" i="3"/>
  <c r="I13" i="3"/>
  <c r="H13" i="3"/>
  <c r="K13" i="3" s="1"/>
  <c r="J12" i="3"/>
  <c r="I12" i="3"/>
  <c r="K12" i="3" s="1"/>
  <c r="H12" i="3"/>
  <c r="J11" i="3"/>
  <c r="I11" i="3"/>
  <c r="H11" i="3"/>
  <c r="K11" i="3" s="1"/>
  <c r="J10" i="3"/>
  <c r="P3" i="3" s="1"/>
  <c r="I10" i="3"/>
  <c r="H10" i="3"/>
  <c r="J9" i="3"/>
  <c r="I9" i="3"/>
  <c r="H9" i="3"/>
  <c r="K9" i="3" s="1"/>
  <c r="O8" i="3"/>
  <c r="K8" i="3"/>
  <c r="J8" i="3"/>
  <c r="I8" i="3"/>
  <c r="H8" i="3"/>
  <c r="J7" i="3"/>
  <c r="I7" i="3"/>
  <c r="H7" i="3"/>
  <c r="N3" i="3" s="1"/>
  <c r="J6" i="3"/>
  <c r="I6" i="3"/>
  <c r="H6" i="3"/>
  <c r="K6" i="3" s="1"/>
  <c r="J5" i="3"/>
  <c r="P2" i="3" s="1" a="1"/>
  <c r="P2" i="3" s="1"/>
  <c r="I5" i="3"/>
  <c r="K5" i="3" s="1"/>
  <c r="H5" i="3"/>
  <c r="N2" i="3" s="1" a="1"/>
  <c r="N2" i="3" s="1"/>
  <c r="J4" i="3"/>
  <c r="I4" i="3"/>
  <c r="H4" i="3"/>
  <c r="K4" i="3" s="1"/>
  <c r="O3" i="3"/>
  <c r="J3" i="3"/>
  <c r="I3" i="3"/>
  <c r="H3" i="3"/>
  <c r="K3" i="3" s="1"/>
  <c r="Q29" i="2"/>
  <c r="Q27" i="2"/>
  <c r="Q28" i="2"/>
  <c r="P25" i="2"/>
  <c r="P24" i="2"/>
  <c r="P22" i="2"/>
  <c r="P23" i="2" s="1"/>
  <c r="Q6" i="2"/>
  <c r="O10" i="2"/>
  <c r="P19" i="2"/>
  <c r="O20" i="2"/>
  <c r="N20" i="2"/>
  <c r="N19" i="2"/>
  <c r="P18" i="2"/>
  <c r="O18" i="2"/>
  <c r="M18" i="2" a="1"/>
  <c r="M18" i="2" s="1"/>
  <c r="N17" i="2" a="1"/>
  <c r="N17" i="2" s="1"/>
  <c r="K251" i="2"/>
  <c r="K250" i="2"/>
  <c r="K249" i="2"/>
  <c r="K248" i="2"/>
  <c r="K247" i="2"/>
  <c r="K246" i="2"/>
  <c r="K245" i="2"/>
  <c r="K244" i="2"/>
  <c r="K243" i="2"/>
  <c r="K242" i="2"/>
  <c r="K241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P3" i="2"/>
  <c r="P2" i="2" a="1"/>
  <c r="P2" i="2" s="1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I251" i="2"/>
  <c r="H251" i="2"/>
  <c r="I250" i="2"/>
  <c r="H250" i="2"/>
  <c r="I249" i="2"/>
  <c r="H249" i="2"/>
  <c r="I248" i="2"/>
  <c r="H248" i="2"/>
  <c r="I247" i="2"/>
  <c r="H247" i="2"/>
  <c r="I246" i="2"/>
  <c r="H246" i="2"/>
  <c r="I245" i="2"/>
  <c r="H245" i="2"/>
  <c r="I244" i="2"/>
  <c r="H244" i="2"/>
  <c r="I243" i="2"/>
  <c r="H243" i="2"/>
  <c r="I242" i="2"/>
  <c r="H242" i="2"/>
  <c r="I241" i="2"/>
  <c r="H241" i="2"/>
  <c r="I240" i="2"/>
  <c r="H240" i="2"/>
  <c r="I239" i="2"/>
  <c r="H239" i="2"/>
  <c r="I238" i="2"/>
  <c r="H238" i="2"/>
  <c r="I237" i="2"/>
  <c r="H237" i="2"/>
  <c r="I236" i="2"/>
  <c r="H236" i="2"/>
  <c r="I235" i="2"/>
  <c r="H235" i="2"/>
  <c r="I234" i="2"/>
  <c r="H234" i="2"/>
  <c r="I233" i="2"/>
  <c r="H233" i="2"/>
  <c r="I232" i="2"/>
  <c r="H232" i="2"/>
  <c r="I231" i="2"/>
  <c r="H231" i="2"/>
  <c r="I230" i="2"/>
  <c r="H230" i="2"/>
  <c r="I229" i="2"/>
  <c r="H229" i="2"/>
  <c r="I228" i="2"/>
  <c r="H228" i="2"/>
  <c r="I227" i="2"/>
  <c r="H227" i="2"/>
  <c r="I226" i="2"/>
  <c r="H226" i="2"/>
  <c r="I225" i="2"/>
  <c r="H225" i="2"/>
  <c r="I224" i="2"/>
  <c r="H224" i="2"/>
  <c r="I223" i="2"/>
  <c r="H223" i="2"/>
  <c r="I222" i="2"/>
  <c r="H222" i="2"/>
  <c r="I221" i="2"/>
  <c r="H221" i="2"/>
  <c r="I220" i="2"/>
  <c r="H220" i="2"/>
  <c r="I219" i="2"/>
  <c r="H219" i="2"/>
  <c r="I218" i="2"/>
  <c r="H218" i="2"/>
  <c r="I217" i="2"/>
  <c r="H217" i="2"/>
  <c r="I216" i="2"/>
  <c r="H216" i="2"/>
  <c r="I215" i="2"/>
  <c r="H215" i="2"/>
  <c r="I214" i="2"/>
  <c r="H214" i="2"/>
  <c r="I213" i="2"/>
  <c r="H213" i="2"/>
  <c r="I212" i="2"/>
  <c r="H212" i="2"/>
  <c r="I211" i="2"/>
  <c r="H211" i="2"/>
  <c r="I210" i="2"/>
  <c r="H210" i="2"/>
  <c r="I209" i="2"/>
  <c r="H209" i="2"/>
  <c r="I208" i="2"/>
  <c r="H208" i="2"/>
  <c r="I207" i="2"/>
  <c r="H207" i="2"/>
  <c r="I206" i="2"/>
  <c r="H206" i="2"/>
  <c r="I205" i="2"/>
  <c r="H205" i="2"/>
  <c r="I204" i="2"/>
  <c r="H204" i="2"/>
  <c r="I203" i="2"/>
  <c r="H203" i="2"/>
  <c r="I202" i="2"/>
  <c r="H202" i="2"/>
  <c r="I201" i="2"/>
  <c r="H201" i="2"/>
  <c r="I200" i="2"/>
  <c r="H200" i="2"/>
  <c r="I199" i="2"/>
  <c r="H199" i="2"/>
  <c r="I198" i="2"/>
  <c r="H198" i="2"/>
  <c r="I197" i="2"/>
  <c r="H197" i="2"/>
  <c r="I196" i="2"/>
  <c r="H196" i="2"/>
  <c r="I195" i="2"/>
  <c r="H195" i="2"/>
  <c r="I194" i="2"/>
  <c r="H194" i="2"/>
  <c r="I193" i="2"/>
  <c r="H193" i="2"/>
  <c r="I192" i="2"/>
  <c r="H192" i="2"/>
  <c r="I191" i="2"/>
  <c r="H191" i="2"/>
  <c r="I190" i="2"/>
  <c r="H190" i="2"/>
  <c r="I189" i="2"/>
  <c r="H189" i="2"/>
  <c r="I188" i="2"/>
  <c r="H188" i="2"/>
  <c r="I187" i="2"/>
  <c r="H187" i="2"/>
  <c r="I186" i="2"/>
  <c r="H186" i="2"/>
  <c r="I185" i="2"/>
  <c r="H185" i="2"/>
  <c r="I184" i="2"/>
  <c r="H184" i="2"/>
  <c r="I183" i="2"/>
  <c r="H183" i="2"/>
  <c r="I182" i="2"/>
  <c r="H182" i="2"/>
  <c r="I181" i="2"/>
  <c r="H181" i="2"/>
  <c r="I180" i="2"/>
  <c r="H180" i="2"/>
  <c r="I179" i="2"/>
  <c r="H179" i="2"/>
  <c r="I178" i="2"/>
  <c r="H178" i="2"/>
  <c r="I177" i="2"/>
  <c r="H177" i="2"/>
  <c r="I176" i="2"/>
  <c r="H176" i="2"/>
  <c r="I175" i="2"/>
  <c r="H175" i="2"/>
  <c r="I174" i="2"/>
  <c r="H174" i="2"/>
  <c r="I173" i="2"/>
  <c r="H173" i="2"/>
  <c r="I172" i="2"/>
  <c r="H172" i="2"/>
  <c r="I171" i="2"/>
  <c r="H171" i="2"/>
  <c r="I170" i="2"/>
  <c r="H170" i="2"/>
  <c r="I169" i="2"/>
  <c r="H169" i="2"/>
  <c r="I168" i="2"/>
  <c r="H168" i="2"/>
  <c r="I167" i="2"/>
  <c r="H167" i="2"/>
  <c r="I166" i="2"/>
  <c r="H166" i="2"/>
  <c r="I165" i="2"/>
  <c r="H165" i="2"/>
  <c r="I164" i="2"/>
  <c r="H164" i="2"/>
  <c r="I163" i="2"/>
  <c r="H163" i="2"/>
  <c r="I162" i="2"/>
  <c r="H162" i="2"/>
  <c r="I161" i="2"/>
  <c r="H161" i="2"/>
  <c r="I160" i="2"/>
  <c r="H160" i="2"/>
  <c r="I159" i="2"/>
  <c r="H159" i="2"/>
  <c r="I158" i="2"/>
  <c r="H158" i="2"/>
  <c r="I157" i="2"/>
  <c r="H157" i="2"/>
  <c r="I156" i="2"/>
  <c r="H156" i="2"/>
  <c r="I155" i="2"/>
  <c r="H155" i="2"/>
  <c r="I154" i="2"/>
  <c r="H154" i="2"/>
  <c r="I153" i="2"/>
  <c r="H153" i="2"/>
  <c r="I152" i="2"/>
  <c r="H152" i="2"/>
  <c r="I151" i="2"/>
  <c r="H151" i="2"/>
  <c r="I150" i="2"/>
  <c r="H150" i="2"/>
  <c r="I149" i="2"/>
  <c r="H149" i="2"/>
  <c r="I148" i="2"/>
  <c r="H148" i="2"/>
  <c r="I147" i="2"/>
  <c r="H147" i="2"/>
  <c r="I146" i="2"/>
  <c r="H146" i="2"/>
  <c r="I145" i="2"/>
  <c r="H145" i="2"/>
  <c r="I144" i="2"/>
  <c r="H144" i="2"/>
  <c r="I143" i="2"/>
  <c r="H143" i="2"/>
  <c r="I142" i="2"/>
  <c r="H142" i="2"/>
  <c r="I141" i="2"/>
  <c r="H141" i="2"/>
  <c r="I140" i="2"/>
  <c r="H140" i="2"/>
  <c r="I139" i="2"/>
  <c r="H139" i="2"/>
  <c r="I138" i="2"/>
  <c r="H138" i="2"/>
  <c r="I137" i="2"/>
  <c r="H137" i="2"/>
  <c r="I136" i="2"/>
  <c r="H136" i="2"/>
  <c r="I135" i="2"/>
  <c r="H135" i="2"/>
  <c r="I134" i="2"/>
  <c r="H134" i="2"/>
  <c r="I133" i="2"/>
  <c r="H133" i="2"/>
  <c r="I132" i="2"/>
  <c r="H132" i="2"/>
  <c r="I131" i="2"/>
  <c r="H131" i="2"/>
  <c r="I130" i="2"/>
  <c r="H130" i="2"/>
  <c r="I129" i="2"/>
  <c r="H129" i="2"/>
  <c r="I128" i="2"/>
  <c r="H128" i="2"/>
  <c r="I127" i="2"/>
  <c r="H127" i="2"/>
  <c r="I126" i="2"/>
  <c r="H126" i="2"/>
  <c r="I125" i="2"/>
  <c r="H125" i="2"/>
  <c r="I124" i="2"/>
  <c r="H124" i="2"/>
  <c r="I123" i="2"/>
  <c r="H123" i="2"/>
  <c r="I122" i="2"/>
  <c r="H122" i="2"/>
  <c r="I121" i="2"/>
  <c r="H121" i="2"/>
  <c r="I120" i="2"/>
  <c r="H120" i="2"/>
  <c r="I119" i="2"/>
  <c r="H119" i="2"/>
  <c r="I118" i="2"/>
  <c r="H118" i="2"/>
  <c r="I117" i="2"/>
  <c r="H117" i="2"/>
  <c r="I116" i="2"/>
  <c r="H116" i="2"/>
  <c r="I115" i="2"/>
  <c r="H115" i="2"/>
  <c r="I114" i="2"/>
  <c r="H114" i="2"/>
  <c r="I113" i="2"/>
  <c r="H113" i="2"/>
  <c r="I112" i="2"/>
  <c r="H112" i="2"/>
  <c r="I111" i="2"/>
  <c r="H111" i="2"/>
  <c r="I110" i="2"/>
  <c r="H110" i="2"/>
  <c r="I109" i="2"/>
  <c r="H109" i="2"/>
  <c r="I108" i="2"/>
  <c r="H108" i="2"/>
  <c r="I107" i="2"/>
  <c r="H107" i="2"/>
  <c r="I106" i="2"/>
  <c r="H106" i="2"/>
  <c r="I105" i="2"/>
  <c r="H105" i="2"/>
  <c r="I104" i="2"/>
  <c r="H104" i="2"/>
  <c r="I103" i="2"/>
  <c r="H103" i="2"/>
  <c r="I102" i="2"/>
  <c r="H102" i="2"/>
  <c r="I101" i="2"/>
  <c r="H101" i="2"/>
  <c r="I100" i="2"/>
  <c r="H100" i="2"/>
  <c r="I99" i="2"/>
  <c r="H99" i="2"/>
  <c r="I98" i="2"/>
  <c r="H98" i="2"/>
  <c r="I97" i="2"/>
  <c r="H97" i="2"/>
  <c r="I96" i="2"/>
  <c r="H96" i="2"/>
  <c r="I95" i="2"/>
  <c r="H95" i="2"/>
  <c r="I94" i="2"/>
  <c r="H94" i="2"/>
  <c r="I93" i="2"/>
  <c r="H93" i="2"/>
  <c r="I92" i="2"/>
  <c r="H92" i="2"/>
  <c r="I91" i="2"/>
  <c r="H91" i="2"/>
  <c r="I90" i="2"/>
  <c r="H90" i="2"/>
  <c r="I89" i="2"/>
  <c r="H89" i="2"/>
  <c r="I88" i="2"/>
  <c r="H88" i="2"/>
  <c r="I87" i="2"/>
  <c r="H87" i="2"/>
  <c r="I86" i="2"/>
  <c r="H86" i="2"/>
  <c r="I85" i="2"/>
  <c r="H85" i="2"/>
  <c r="I84" i="2"/>
  <c r="H84" i="2"/>
  <c r="I83" i="2"/>
  <c r="H83" i="2"/>
  <c r="I82" i="2"/>
  <c r="H82" i="2"/>
  <c r="I81" i="2"/>
  <c r="H81" i="2"/>
  <c r="I80" i="2"/>
  <c r="H80" i="2"/>
  <c r="I79" i="2"/>
  <c r="H79" i="2"/>
  <c r="I78" i="2"/>
  <c r="H78" i="2"/>
  <c r="I77" i="2"/>
  <c r="H77" i="2"/>
  <c r="I76" i="2"/>
  <c r="H76" i="2"/>
  <c r="I75" i="2"/>
  <c r="H75" i="2"/>
  <c r="I74" i="2"/>
  <c r="H74" i="2"/>
  <c r="I73" i="2"/>
  <c r="H73" i="2"/>
  <c r="I72" i="2"/>
  <c r="H72" i="2"/>
  <c r="I71" i="2"/>
  <c r="H71" i="2"/>
  <c r="I70" i="2"/>
  <c r="H70" i="2"/>
  <c r="I69" i="2"/>
  <c r="H69" i="2"/>
  <c r="I68" i="2"/>
  <c r="H68" i="2"/>
  <c r="I67" i="2"/>
  <c r="H67" i="2"/>
  <c r="I66" i="2"/>
  <c r="H66" i="2"/>
  <c r="I65" i="2"/>
  <c r="H65" i="2"/>
  <c r="I64" i="2"/>
  <c r="H64" i="2"/>
  <c r="I63" i="2"/>
  <c r="H63" i="2"/>
  <c r="I62" i="2"/>
  <c r="H62" i="2"/>
  <c r="I61" i="2"/>
  <c r="H61" i="2"/>
  <c r="I60" i="2"/>
  <c r="H60" i="2"/>
  <c r="I59" i="2"/>
  <c r="H59" i="2"/>
  <c r="I58" i="2"/>
  <c r="H58" i="2"/>
  <c r="I57" i="2"/>
  <c r="H57" i="2"/>
  <c r="I56" i="2"/>
  <c r="H56" i="2"/>
  <c r="I55" i="2"/>
  <c r="H55" i="2"/>
  <c r="I54" i="2"/>
  <c r="H54" i="2"/>
  <c r="I53" i="2"/>
  <c r="H53" i="2"/>
  <c r="I52" i="2"/>
  <c r="H52" i="2"/>
  <c r="I51" i="2"/>
  <c r="H51" i="2"/>
  <c r="I50" i="2"/>
  <c r="H50" i="2"/>
  <c r="I49" i="2"/>
  <c r="H49" i="2"/>
  <c r="I48" i="2"/>
  <c r="H48" i="2"/>
  <c r="I47" i="2"/>
  <c r="H47" i="2"/>
  <c r="I46" i="2"/>
  <c r="H46" i="2"/>
  <c r="I45" i="2"/>
  <c r="H45" i="2"/>
  <c r="I44" i="2"/>
  <c r="H44" i="2"/>
  <c r="I43" i="2"/>
  <c r="H43" i="2"/>
  <c r="I42" i="2"/>
  <c r="H42" i="2"/>
  <c r="I41" i="2"/>
  <c r="H41" i="2"/>
  <c r="I40" i="2"/>
  <c r="H40" i="2"/>
  <c r="I39" i="2"/>
  <c r="H39" i="2"/>
  <c r="I38" i="2"/>
  <c r="H38" i="2"/>
  <c r="I37" i="2"/>
  <c r="H37" i="2"/>
  <c r="I36" i="2"/>
  <c r="H36" i="2"/>
  <c r="I35" i="2"/>
  <c r="H35" i="2"/>
  <c r="I34" i="2"/>
  <c r="H34" i="2"/>
  <c r="I33" i="2"/>
  <c r="H33" i="2"/>
  <c r="I32" i="2"/>
  <c r="H32" i="2"/>
  <c r="I31" i="2"/>
  <c r="H31" i="2"/>
  <c r="I30" i="2"/>
  <c r="H30" i="2"/>
  <c r="I29" i="2"/>
  <c r="H29" i="2"/>
  <c r="I28" i="2"/>
  <c r="H28" i="2"/>
  <c r="I27" i="2"/>
  <c r="H27" i="2"/>
  <c r="I26" i="2"/>
  <c r="H26" i="2"/>
  <c r="I25" i="2"/>
  <c r="H25" i="2"/>
  <c r="I24" i="2"/>
  <c r="H24" i="2"/>
  <c r="I23" i="2"/>
  <c r="H23" i="2"/>
  <c r="I22" i="2"/>
  <c r="H22" i="2"/>
  <c r="I21" i="2"/>
  <c r="H21" i="2"/>
  <c r="I20" i="2"/>
  <c r="H20" i="2"/>
  <c r="I19" i="2"/>
  <c r="H19" i="2"/>
  <c r="I18" i="2"/>
  <c r="H18" i="2"/>
  <c r="I17" i="2"/>
  <c r="H17" i="2"/>
  <c r="I16" i="2"/>
  <c r="H16" i="2"/>
  <c r="I15" i="2"/>
  <c r="H15" i="2"/>
  <c r="I14" i="2"/>
  <c r="H14" i="2"/>
  <c r="I13" i="2"/>
  <c r="H13" i="2"/>
  <c r="I12" i="2"/>
  <c r="H12" i="2"/>
  <c r="I11" i="2"/>
  <c r="H11" i="2"/>
  <c r="I10" i="2"/>
  <c r="H10" i="2"/>
  <c r="I9" i="2"/>
  <c r="H9" i="2"/>
  <c r="I8" i="2"/>
  <c r="H8" i="2"/>
  <c r="I7" i="2"/>
  <c r="H7" i="2"/>
  <c r="I6" i="2"/>
  <c r="H6" i="2"/>
  <c r="I5" i="2"/>
  <c r="H5" i="2"/>
  <c r="I4" i="2"/>
  <c r="H4" i="2"/>
  <c r="I3" i="2"/>
  <c r="H3" i="2"/>
  <c r="O21" i="1"/>
  <c r="O20" i="1"/>
  <c r="O19" i="1"/>
  <c r="N17" i="1"/>
  <c r="N16" i="1"/>
  <c r="N15" i="1"/>
  <c r="N14" i="1"/>
  <c r="M1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M9" i="1"/>
  <c r="M8" i="1"/>
  <c r="H251" i="1"/>
  <c r="G251" i="1"/>
  <c r="H250" i="1"/>
  <c r="G250" i="1"/>
  <c r="H249" i="1"/>
  <c r="G249" i="1"/>
  <c r="H248" i="1"/>
  <c r="G248" i="1"/>
  <c r="H247" i="1"/>
  <c r="G247" i="1"/>
  <c r="H246" i="1"/>
  <c r="G246" i="1"/>
  <c r="H245" i="1"/>
  <c r="G245" i="1"/>
  <c r="H244" i="1"/>
  <c r="G244" i="1"/>
  <c r="H243" i="1"/>
  <c r="G243" i="1"/>
  <c r="H242" i="1"/>
  <c r="G242" i="1"/>
  <c r="H241" i="1"/>
  <c r="G241" i="1"/>
  <c r="H240" i="1"/>
  <c r="G240" i="1"/>
  <c r="H239" i="1"/>
  <c r="G239" i="1"/>
  <c r="H238" i="1"/>
  <c r="G238" i="1"/>
  <c r="H237" i="1"/>
  <c r="G237" i="1"/>
  <c r="H236" i="1"/>
  <c r="G236" i="1"/>
  <c r="H235" i="1"/>
  <c r="G235" i="1"/>
  <c r="H234" i="1"/>
  <c r="G234" i="1"/>
  <c r="H233" i="1"/>
  <c r="G233" i="1"/>
  <c r="H232" i="1"/>
  <c r="G232" i="1"/>
  <c r="H231" i="1"/>
  <c r="G231" i="1"/>
  <c r="H230" i="1"/>
  <c r="G230" i="1"/>
  <c r="H229" i="1"/>
  <c r="G229" i="1"/>
  <c r="H228" i="1"/>
  <c r="G228" i="1"/>
  <c r="H227" i="1"/>
  <c r="G227" i="1"/>
  <c r="H226" i="1"/>
  <c r="G226" i="1"/>
  <c r="H225" i="1"/>
  <c r="G225" i="1"/>
  <c r="H224" i="1"/>
  <c r="G224" i="1"/>
  <c r="H223" i="1"/>
  <c r="G223" i="1"/>
  <c r="H222" i="1"/>
  <c r="G222" i="1"/>
  <c r="H221" i="1"/>
  <c r="G221" i="1"/>
  <c r="H220" i="1"/>
  <c r="G220" i="1"/>
  <c r="H219" i="1"/>
  <c r="G219" i="1"/>
  <c r="H218" i="1"/>
  <c r="G218" i="1"/>
  <c r="H217" i="1"/>
  <c r="G217" i="1"/>
  <c r="H216" i="1"/>
  <c r="G216" i="1"/>
  <c r="H215" i="1"/>
  <c r="G215" i="1"/>
  <c r="H214" i="1"/>
  <c r="G214" i="1"/>
  <c r="H213" i="1"/>
  <c r="G213" i="1"/>
  <c r="H212" i="1"/>
  <c r="G212" i="1"/>
  <c r="H211" i="1"/>
  <c r="G211" i="1"/>
  <c r="H210" i="1"/>
  <c r="G210" i="1"/>
  <c r="H209" i="1"/>
  <c r="G209" i="1"/>
  <c r="H208" i="1"/>
  <c r="G208" i="1"/>
  <c r="H207" i="1"/>
  <c r="G207" i="1"/>
  <c r="H206" i="1"/>
  <c r="G206" i="1"/>
  <c r="H205" i="1"/>
  <c r="G205" i="1"/>
  <c r="H204" i="1"/>
  <c r="G204" i="1"/>
  <c r="H203" i="1"/>
  <c r="G203" i="1"/>
  <c r="H202" i="1"/>
  <c r="G202" i="1"/>
  <c r="H201" i="1"/>
  <c r="G201" i="1"/>
  <c r="H200" i="1"/>
  <c r="G200" i="1"/>
  <c r="H199" i="1"/>
  <c r="G199" i="1"/>
  <c r="H198" i="1"/>
  <c r="G198" i="1"/>
  <c r="H197" i="1"/>
  <c r="G197" i="1"/>
  <c r="H196" i="1"/>
  <c r="G196" i="1"/>
  <c r="H195" i="1"/>
  <c r="G195" i="1"/>
  <c r="H194" i="1"/>
  <c r="G194" i="1"/>
  <c r="H193" i="1"/>
  <c r="G193" i="1"/>
  <c r="H192" i="1"/>
  <c r="G192" i="1"/>
  <c r="H191" i="1"/>
  <c r="G191" i="1"/>
  <c r="H190" i="1"/>
  <c r="G190" i="1"/>
  <c r="H189" i="1"/>
  <c r="G189" i="1"/>
  <c r="H188" i="1"/>
  <c r="G188" i="1"/>
  <c r="H187" i="1"/>
  <c r="G187" i="1"/>
  <c r="H186" i="1"/>
  <c r="G186" i="1"/>
  <c r="H185" i="1"/>
  <c r="G185" i="1"/>
  <c r="H184" i="1"/>
  <c r="G184" i="1"/>
  <c r="H183" i="1"/>
  <c r="G183" i="1"/>
  <c r="H182" i="1"/>
  <c r="G182" i="1"/>
  <c r="H181" i="1"/>
  <c r="G181" i="1"/>
  <c r="H180" i="1"/>
  <c r="G180" i="1"/>
  <c r="H179" i="1"/>
  <c r="G179" i="1"/>
  <c r="H178" i="1"/>
  <c r="G178" i="1"/>
  <c r="H177" i="1"/>
  <c r="G177" i="1"/>
  <c r="H176" i="1"/>
  <c r="G176" i="1"/>
  <c r="H175" i="1"/>
  <c r="G175" i="1"/>
  <c r="H174" i="1"/>
  <c r="G174" i="1"/>
  <c r="H173" i="1"/>
  <c r="G173" i="1"/>
  <c r="H172" i="1"/>
  <c r="G172" i="1"/>
  <c r="H171" i="1"/>
  <c r="G171" i="1"/>
  <c r="H170" i="1"/>
  <c r="G170" i="1"/>
  <c r="H169" i="1"/>
  <c r="G169" i="1"/>
  <c r="H168" i="1"/>
  <c r="G168" i="1"/>
  <c r="H167" i="1"/>
  <c r="G167" i="1"/>
  <c r="H166" i="1"/>
  <c r="G166" i="1"/>
  <c r="H165" i="1"/>
  <c r="G165" i="1"/>
  <c r="H164" i="1"/>
  <c r="G164" i="1"/>
  <c r="H163" i="1"/>
  <c r="G163" i="1"/>
  <c r="H162" i="1"/>
  <c r="G162" i="1"/>
  <c r="H161" i="1"/>
  <c r="G161" i="1"/>
  <c r="H160" i="1"/>
  <c r="G160" i="1"/>
  <c r="H159" i="1"/>
  <c r="G159" i="1"/>
  <c r="H158" i="1"/>
  <c r="G158" i="1"/>
  <c r="H157" i="1"/>
  <c r="G157" i="1"/>
  <c r="H156" i="1"/>
  <c r="G156" i="1"/>
  <c r="H155" i="1"/>
  <c r="G155" i="1"/>
  <c r="H154" i="1"/>
  <c r="G154" i="1"/>
  <c r="H153" i="1"/>
  <c r="G153" i="1"/>
  <c r="H152" i="1"/>
  <c r="G152" i="1"/>
  <c r="H151" i="1"/>
  <c r="G151" i="1"/>
  <c r="H150" i="1"/>
  <c r="G150" i="1"/>
  <c r="H149" i="1"/>
  <c r="G149" i="1"/>
  <c r="H148" i="1"/>
  <c r="G148" i="1"/>
  <c r="H147" i="1"/>
  <c r="G147" i="1"/>
  <c r="H146" i="1"/>
  <c r="G146" i="1"/>
  <c r="H145" i="1"/>
  <c r="G145" i="1"/>
  <c r="H144" i="1"/>
  <c r="G144" i="1"/>
  <c r="H143" i="1"/>
  <c r="G143" i="1"/>
  <c r="H142" i="1"/>
  <c r="G142" i="1"/>
  <c r="H141" i="1"/>
  <c r="G141" i="1"/>
  <c r="H140" i="1"/>
  <c r="G140" i="1"/>
  <c r="H139" i="1"/>
  <c r="G139" i="1"/>
  <c r="H138" i="1"/>
  <c r="G138" i="1"/>
  <c r="H137" i="1"/>
  <c r="G137" i="1"/>
  <c r="H136" i="1"/>
  <c r="G136" i="1"/>
  <c r="H135" i="1"/>
  <c r="G135" i="1"/>
  <c r="H134" i="1"/>
  <c r="G134" i="1"/>
  <c r="H133" i="1"/>
  <c r="G133" i="1"/>
  <c r="H132" i="1"/>
  <c r="G132" i="1"/>
  <c r="H131" i="1"/>
  <c r="G131" i="1"/>
  <c r="H130" i="1"/>
  <c r="G130" i="1"/>
  <c r="H129" i="1"/>
  <c r="G129" i="1"/>
  <c r="H128" i="1"/>
  <c r="G128" i="1"/>
  <c r="H127" i="1"/>
  <c r="G127" i="1"/>
  <c r="H126" i="1"/>
  <c r="G126" i="1"/>
  <c r="H125" i="1"/>
  <c r="G125" i="1"/>
  <c r="H124" i="1"/>
  <c r="G124" i="1"/>
  <c r="H123" i="1"/>
  <c r="G123" i="1"/>
  <c r="H122" i="1"/>
  <c r="G122" i="1"/>
  <c r="H121" i="1"/>
  <c r="G121" i="1"/>
  <c r="H120" i="1"/>
  <c r="G120" i="1"/>
  <c r="H119" i="1"/>
  <c r="G119" i="1"/>
  <c r="H118" i="1"/>
  <c r="G118" i="1"/>
  <c r="H117" i="1"/>
  <c r="G117" i="1"/>
  <c r="H116" i="1"/>
  <c r="G116" i="1"/>
  <c r="H115" i="1"/>
  <c r="G115" i="1"/>
  <c r="H114" i="1"/>
  <c r="G114" i="1"/>
  <c r="H113" i="1"/>
  <c r="G113" i="1"/>
  <c r="H112" i="1"/>
  <c r="G112" i="1"/>
  <c r="H111" i="1"/>
  <c r="G111" i="1"/>
  <c r="H110" i="1"/>
  <c r="G110" i="1"/>
  <c r="H109" i="1"/>
  <c r="G109" i="1"/>
  <c r="H108" i="1"/>
  <c r="G108" i="1"/>
  <c r="H107" i="1"/>
  <c r="G107" i="1"/>
  <c r="H106" i="1"/>
  <c r="G106" i="1"/>
  <c r="H105" i="1"/>
  <c r="G105" i="1"/>
  <c r="H104" i="1"/>
  <c r="G104" i="1"/>
  <c r="H103" i="1"/>
  <c r="G103" i="1"/>
  <c r="H102" i="1"/>
  <c r="G102" i="1"/>
  <c r="H101" i="1"/>
  <c r="G101" i="1"/>
  <c r="H100" i="1"/>
  <c r="G100" i="1"/>
  <c r="H99" i="1"/>
  <c r="G99" i="1"/>
  <c r="H98" i="1"/>
  <c r="G98" i="1"/>
  <c r="H97" i="1"/>
  <c r="G97" i="1"/>
  <c r="H96" i="1"/>
  <c r="G96" i="1"/>
  <c r="H95" i="1"/>
  <c r="G95" i="1"/>
  <c r="H94" i="1"/>
  <c r="G94" i="1"/>
  <c r="H93" i="1"/>
  <c r="G93" i="1"/>
  <c r="H92" i="1"/>
  <c r="G92" i="1"/>
  <c r="H91" i="1"/>
  <c r="G91" i="1"/>
  <c r="H90" i="1"/>
  <c r="G90" i="1"/>
  <c r="H89" i="1"/>
  <c r="G89" i="1"/>
  <c r="H88" i="1"/>
  <c r="G88" i="1"/>
  <c r="H87" i="1"/>
  <c r="G87" i="1"/>
  <c r="H86" i="1"/>
  <c r="G86" i="1"/>
  <c r="H85" i="1"/>
  <c r="G85" i="1"/>
  <c r="H84" i="1"/>
  <c r="G84" i="1"/>
  <c r="H83" i="1"/>
  <c r="G83" i="1"/>
  <c r="H82" i="1"/>
  <c r="G82" i="1"/>
  <c r="H81" i="1"/>
  <c r="G81" i="1"/>
  <c r="H80" i="1"/>
  <c r="G80" i="1"/>
  <c r="H79" i="1"/>
  <c r="G79" i="1"/>
  <c r="H78" i="1"/>
  <c r="G78" i="1"/>
  <c r="H77" i="1"/>
  <c r="G77" i="1"/>
  <c r="H76" i="1"/>
  <c r="G76" i="1"/>
  <c r="H75" i="1"/>
  <c r="G75" i="1"/>
  <c r="H74" i="1"/>
  <c r="G74" i="1"/>
  <c r="H73" i="1"/>
  <c r="G73" i="1"/>
  <c r="H72" i="1"/>
  <c r="G72" i="1"/>
  <c r="H71" i="1"/>
  <c r="G71" i="1"/>
  <c r="H70" i="1"/>
  <c r="G70" i="1"/>
  <c r="H69" i="1"/>
  <c r="G69" i="1"/>
  <c r="H68" i="1"/>
  <c r="G68" i="1"/>
  <c r="H67" i="1"/>
  <c r="G67" i="1"/>
  <c r="H66" i="1"/>
  <c r="G66" i="1"/>
  <c r="H65" i="1"/>
  <c r="G65" i="1"/>
  <c r="H64" i="1"/>
  <c r="G64" i="1"/>
  <c r="H63" i="1"/>
  <c r="G63" i="1"/>
  <c r="H62" i="1"/>
  <c r="G62" i="1"/>
  <c r="H61" i="1"/>
  <c r="G61" i="1"/>
  <c r="H60" i="1"/>
  <c r="G60" i="1"/>
  <c r="H59" i="1"/>
  <c r="G59" i="1"/>
  <c r="H58" i="1"/>
  <c r="G58" i="1"/>
  <c r="H57" i="1"/>
  <c r="G57" i="1"/>
  <c r="H56" i="1"/>
  <c r="G56" i="1"/>
  <c r="H55" i="1"/>
  <c r="G55" i="1"/>
  <c r="H54" i="1"/>
  <c r="G54" i="1"/>
  <c r="H53" i="1"/>
  <c r="G53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M2" i="1" s="1" a="1"/>
  <c r="M2" i="1" s="1"/>
  <c r="G3" i="1"/>
  <c r="L3" i="1" s="1"/>
  <c r="Q6" i="3" l="1"/>
  <c r="K10" i="3"/>
  <c r="K7" i="3"/>
  <c r="Q3" i="3" s="1"/>
  <c r="O2" i="3" a="1"/>
  <c r="O2" i="3" s="1"/>
  <c r="O9" i="3"/>
  <c r="K97" i="3"/>
  <c r="K113" i="3"/>
  <c r="O10" i="3"/>
  <c r="K95" i="3"/>
  <c r="K111" i="3"/>
  <c r="K127" i="3"/>
  <c r="K182" i="3"/>
  <c r="K190" i="3"/>
  <c r="K198" i="3"/>
  <c r="K206" i="3"/>
  <c r="K214" i="3"/>
  <c r="K222" i="3"/>
  <c r="K230" i="3"/>
  <c r="K238" i="3"/>
  <c r="K246" i="3"/>
  <c r="K93" i="3"/>
  <c r="K109" i="3"/>
  <c r="K125" i="3"/>
  <c r="K141" i="3"/>
  <c r="O3" i="2"/>
  <c r="O8" i="2"/>
  <c r="O2" i="2" a="1"/>
  <c r="O2" i="2" s="1"/>
  <c r="N2" i="2" a="1"/>
  <c r="N2" i="2" s="1"/>
  <c r="O9" i="2"/>
  <c r="N3" i="2"/>
  <c r="M3" i="1"/>
  <c r="N6" i="1" s="1"/>
  <c r="L2" i="1" a="1"/>
  <c r="L2" i="1" s="1"/>
  <c r="Q2" i="3" l="1" a="1"/>
  <c r="Q2" i="3" s="1"/>
  <c r="Q2" i="2" a="1"/>
  <c r="Q2" i="2" s="1"/>
  <c r="Q3" i="2"/>
  <c r="N2" i="1" a="1"/>
  <c r="N2" i="1" s="1"/>
  <c r="N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<sst xmlns="http://schemas.openxmlformats.org/spreadsheetml/2006/main" count="1591" uniqueCount="278">
  <si>
    <t>Date</t>
  </si>
  <si>
    <t>AMZN</t>
  </si>
  <si>
    <t>RACE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</si>
  <si>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</si>
  <si>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</si>
  <si>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</si>
  <si>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</si>
  <si>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</si>
  <si>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</si>
  <si>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</si>
  <si>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</si>
  <si>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</si>
  <si>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</si>
  <si>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</si>
  <si>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</si>
  <si>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</si>
  <si>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</si>
  <si>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</si>
  <si>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</si>
  <si>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</si>
  <si>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</si>
  <si>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</si>
  <si>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</si>
  <si>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</si>
  <si>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</si>
  <si>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</si>
  <si>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</si>
  <si>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</si>
  <si>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</si>
  <si>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</si>
  <si>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</si>
  <si>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</si>
  <si>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</si>
  <si>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</si>
  <si>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</si>
  <si>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</si>
  <si>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</si>
  <si>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</si>
  <si>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</si>
  <si>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</si>
  <si>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</si>
  <si>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</si>
  <si>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</si>
  <si>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</si>
  <si>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</si>
  <si>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</si>
  <si>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</si>
  <si>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</si>
  <si>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</si>
  <si>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</si>
  <si>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</si>
  <si>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</si>
  <si>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</si>
  <si>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</si>
  <si>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</si>
  <si>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</si>
  <si>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</si>
  <si>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</si>
  <si>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</si>
  <si>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</si>
  <si>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</si>
  <si>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</si>
  <si>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</si>
  <si>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</si>
  <si>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</si>
  <si>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</si>
  <si>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</si>
  <si>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</si>
  <si>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</si>
  <si>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</si>
  <si>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</si>
  <si>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</si>
  <si>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</si>
  <si>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</si>
  <si>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</si>
  <si>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</si>
  <si>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</si>
  <si>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</si>
  <si>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</si>
  <si>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</si>
  <si>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</si>
  <si>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</si>
  <si>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</si>
  <si>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</si>
  <si>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</si>
  <si>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</si>
  <si>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</si>
  <si>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</si>
  <si>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</si>
  <si>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</si>
  <si>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</si>
  <si>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</si>
  <si>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</si>
  <si>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</si>
  <si>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</si>
  <si>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</si>
  <si>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</si>
  <si>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</si>
  <si>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</si>
  <si>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</si>
  <si>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</si>
  <si>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</si>
  <si>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</si>
  <si>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</si>
  <si>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</si>
  <si>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</si>
  <si>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</si>
  <si>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</si>
  <si>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</si>
  <si>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</si>
  <si>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</si>
  <si>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</si>
  <si>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</si>
  <si>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</si>
  <si>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</si>
  <si>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</si>
  <si>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</si>
  <si>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</si>
  <si>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</si>
  <si>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</si>
  <si>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</si>
  <si>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</si>
  <si>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</si>
  <si>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</si>
  <si>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</si>
  <si>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</si>
  <si>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</si>
  <si>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</si>
  <si>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</si>
  <si>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</si>
  <si>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</si>
  <si>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</si>
  <si>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</si>
  <si>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</si>
  <si>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</si>
  <si>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</si>
  <si>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</si>
  <si>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</si>
  <si>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</si>
  <si>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</si>
  <si>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</si>
  <si>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</si>
  <si>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</si>
  <si>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</si>
  <si>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</si>
  <si>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</si>
  <si>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</si>
  <si>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</si>
  <si>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</si>
  <si>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</si>
  <si>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</si>
  <si>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</si>
  <si>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</si>
  <si>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</si>
  <si>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</si>
  <si>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</si>
  <si>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</si>
  <si>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</si>
  <si>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</si>
  <si>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</si>
  <si>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</si>
  <si>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</si>
  <si>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</si>
  <si>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</si>
  <si>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</si>
  <si>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</si>
  <si>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</si>
  <si>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</si>
  <si>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</si>
  <si>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</si>
  <si>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</si>
  <si>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</si>
  <si>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</si>
  <si>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</si>
  <si>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</si>
  <si>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</si>
  <si>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</si>
  <si>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</si>
  <si>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</si>
  <si>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</si>
  <si>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</si>
  <si>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</si>
  <si>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</si>
  <si>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</si>
  <si>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</si>
  <si>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</si>
  <si>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</si>
  <si>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</si>
  <si>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</si>
  <si>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</si>
  <si>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</si>
  <si>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</si>
  <si>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</si>
  <si>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</si>
  <si>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</si>
  <si>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</si>
  <si>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</si>
  <si>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</si>
  <si>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</si>
  <si>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</si>
  <si>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</si>
  <si>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</si>
  <si>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</si>
  <si>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</si>
  <si>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</si>
  <si>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</si>
  <si>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</si>
  <si>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</si>
  <si>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</si>
  <si>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</si>
  <si>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</si>
  <si>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</si>
  <si>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</si>
  <si>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</si>
  <si>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</si>
  <si>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</si>
  <si>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</si>
  <si>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</si>
  <si>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</si>
  <si>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</si>
  <si>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</si>
  <si>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</si>
  <si>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</si>
  <si>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</si>
  <si>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</si>
  <si>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</si>
  <si>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</si>
  <si>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</si>
  <si>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</si>
  <si>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</si>
  <si>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</si>
  <si>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</si>
  <si>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</si>
  <si>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</si>
  <si>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</si>
  <si>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</si>
  <si>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</si>
  <si>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</si>
  <si>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</si>
  <si>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</si>
  <si>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</si>
  <si>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</si>
  <si>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</si>
  <si>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</si>
  <si>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</si>
  <si>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</si>
  <si>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</si>
  <si>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</si>
  <si>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</si>
  <si>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</si>
  <si>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</si>
  <si>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</si>
  <si>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</si>
  <si>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Portfolio</t>
  </si>
  <si>
    <t>Returns</t>
  </si>
  <si>
    <t>Return</t>
  </si>
  <si>
    <t>Volatility</t>
  </si>
  <si>
    <t>Annual</t>
  </si>
  <si>
    <t>Assuming 250 trading days in an year (our sample)</t>
  </si>
  <si>
    <t>Weighted Average of volatilities</t>
  </si>
  <si>
    <t>Variance AMZN (daily)</t>
  </si>
  <si>
    <t>Variance RACE (daily)</t>
  </si>
  <si>
    <t>RACE Weight</t>
  </si>
  <si>
    <t>AMZN Weight</t>
  </si>
  <si>
    <t>Equal?</t>
  </si>
  <si>
    <t>Correlation</t>
  </si>
  <si>
    <t>Portfolio Variance using daily data</t>
  </si>
  <si>
    <t>Portfolio Std. Dev using daily data</t>
  </si>
  <si>
    <t>Annualizing using *sqrt(250)</t>
  </si>
  <si>
    <t>Portfolio Variance using annualized data</t>
  </si>
  <si>
    <t>Portfolio Std. Dev using annualized data</t>
  </si>
  <si>
    <t>VSCO</t>
  </si>
  <si>
    <t>VSCO Weight</t>
  </si>
  <si>
    <t>Variance VSCO (daily)</t>
  </si>
  <si>
    <t>Covariance Matrix (daily returns)</t>
  </si>
  <si>
    <t>Daily Variance</t>
  </si>
  <si>
    <t>Daily std. Dev</t>
  </si>
  <si>
    <t>w' Sigma w, where Sigma is the covariance matrix (matrix multiplication)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</si>
</sst>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000_);_(* \(#,##0.0000\);_(* &quot;-&quot;??_);_(@_)"/>
    <numFmt numFmtId="165" formatCode="0.000%"/>
    <numFmt numFmtId="166" formatCode="_(* #,##0.00000_);_(* \(#,##0.000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2" applyNumberFormat="1" applyFont="1"/>
    <xf numFmtId="9" fontId="0" fillId="0" borderId="0" xfId="0" applyNumberFormat="1"/>
    <xf numFmtId="0" fontId="0" fillId="0" borderId="0" xfId="0" applyAlignment="1">
      <alignment horizontal="left"/>
    </xf>
    <xf numFmtId="43" fontId="0" fillId="0" borderId="0" xfId="1" applyFont="1"/>
    <xf numFmtId="164" fontId="0" fillId="0" borderId="0" xfId="1" applyNumberFormat="1" applyFont="1"/>
    <xf numFmtId="164" fontId="0" fillId="0" borderId="0" xfId="0" applyNumberFormat="1"/>
    <xf numFmtId="165" fontId="0" fillId="0" borderId="0" xfId="2" applyNumberFormat="1" applyFont="1"/>
    <xf numFmtId="0" fontId="0" fillId="0" borderId="0" xfId="0" applyAlignment="1">
      <alignment vertical="center" wrapText="1"/>
    </xf>
    <xf numFmtId="43" fontId="0" fillId="0" borderId="0" xfId="1" applyFont="1" applyAlignment="1">
      <alignment horizontal="left"/>
    </xf>
    <xf numFmtId="166" fontId="0" fillId="0" borderId="0" xfId="1" applyNumberFormat="1" applyFont="1" applyAlignment="1">
      <alignment horizontal="left"/>
    </xf>
    <xf numFmtId="166" fontId="0" fillId="0" borderId="0" xfId="1" applyNumberFormat="1" applyFont="1"/>
    <xf numFmtId="0" fontId="0" fillId="0" borderId="0" xfId="0" applyAlignment="1">
      <alignment horizontal="center"/>
    </xf>
    <xf numFmtId="0" fontId="1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1"/>
  <sheetViews>
    <sheetView workbookViewId="0">
      <selection activeCell="N15" sqref="N15"/>
    </sheetView>
  </sheetViews>
  <sheetFormatPr defaultRowHeight="14.4" x14ac:dyDescent="0.3"/>
  <cols>
    <col min="1" max="1" width="12.6640625" customWidth="1"/>
    <col min="12" max="12" width="11.21875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F1" s="1" t="s">
        <v>0</v>
      </c>
      <c r="G1" s="1" t="s">
        <v>1</v>
      </c>
      <c r="H1" s="1" t="s">
        <v>2</v>
      </c>
      <c r="I1" s="1" t="s">
        <v>253</v>
      </c>
      <c r="K1" s="1" t="s">
        <v>257</v>
      </c>
      <c r="L1" s="1" t="s">
        <v>1</v>
      </c>
      <c r="M1" s="1" t="s">
        <v>2</v>
      </c>
      <c r="N1" s="1" t="s">
        <v>253</v>
      </c>
    </row>
    <row r="2" spans="1:14" x14ac:dyDescent="0.3">
      <c r="A2" t="s">
        <v>3</v>
      </c>
      <c r="B2">
        <v>85.819999694824219</v>
      </c>
      <c r="C2">
        <v>212.4666748046875</v>
      </c>
      <c r="D2" s="14" t="s">
        <v>254</v>
      </c>
      <c r="E2" s="14"/>
      <c r="F2" t="s">
        <v>3</v>
      </c>
      <c r="K2" t="s">
        <v>255</v>
      </c>
      <c r="L2" s="3" cm="1">
        <f t="array" ref="L2">PRODUCT(1+G3:G251)-1</f>
        <v>0.77044981335008633</v>
      </c>
      <c r="M2" s="3" cm="1">
        <f t="array" ref="M2">PRODUCT(1+H3:H251)-1</f>
        <v>0.58271144314337242</v>
      </c>
      <c r="N2" s="3" cm="1">
        <f t="array" ref="N2">PRODUCT(1+I3:I251)-1</f>
        <v>0.67478670960857978</v>
      </c>
    </row>
    <row r="3" spans="1:14" x14ac:dyDescent="0.3">
      <c r="A3" t="s">
        <v>4</v>
      </c>
      <c r="B3">
        <v>85.139999389648438</v>
      </c>
      <c r="C3">
        <v>216.70872497558591</v>
      </c>
      <c r="F3" t="s">
        <v>4</v>
      </c>
      <c r="G3">
        <f>B3/B2-1</f>
        <v>-7.9235645256799936E-3</v>
      </c>
      <c r="H3">
        <f>C3/C2-1</f>
        <v>1.9965720152574251E-2</v>
      </c>
      <c r="I3">
        <f>$M$10*G3+$M$11*H3</f>
        <v>8.8100062812725526E-3</v>
      </c>
      <c r="K3" t="s">
        <v>256</v>
      </c>
      <c r="L3" s="3">
        <f>_xlfn.STDEV.S(G3:G251)*SQRT(250)</f>
        <v>0.32895362975839143</v>
      </c>
      <c r="M3" s="3">
        <f>_xlfn.STDEV.S(H3:H251)*SQRT(250)</f>
        <v>0.21242705719100727</v>
      </c>
      <c r="N3" s="3">
        <f>_xlfn.STDEV.S(I3:I251)*SQRT(250)</f>
        <v>0.21585374184676406</v>
      </c>
    </row>
    <row r="4" spans="1:14" x14ac:dyDescent="0.3">
      <c r="A4" t="s">
        <v>5</v>
      </c>
      <c r="B4">
        <v>83.120002746582031</v>
      </c>
      <c r="C4">
        <v>213.16712951660159</v>
      </c>
      <c r="F4" t="s">
        <v>5</v>
      </c>
      <c r="G4">
        <f t="shared" ref="G4:G67" si="0">B4/B3-1</f>
        <v>-2.3725589118479662E-2</v>
      </c>
      <c r="H4">
        <f t="shared" ref="H4:H67" si="1">C4/C3-1</f>
        <v>-1.6342652836812688E-2</v>
      </c>
      <c r="I4">
        <f t="shared" ref="I4:I67" si="2">$M$10*G4+$M$11*H4</f>
        <v>-1.9295827349479478E-2</v>
      </c>
      <c r="K4" t="s">
        <v>258</v>
      </c>
    </row>
    <row r="5" spans="1:14" x14ac:dyDescent="0.3">
      <c r="A5" t="s">
        <v>6</v>
      </c>
      <c r="B5">
        <v>86.080001831054688</v>
      </c>
      <c r="C5">
        <v>221.05928039550781</v>
      </c>
      <c r="F5" t="s">
        <v>6</v>
      </c>
      <c r="G5">
        <f t="shared" si="0"/>
        <v>3.5611152390083056E-2</v>
      </c>
      <c r="H5">
        <f t="shared" si="1"/>
        <v>3.7023301372980155E-2</v>
      </c>
      <c r="I5">
        <f t="shared" si="2"/>
        <v>3.6458441779821313E-2</v>
      </c>
    </row>
    <row r="6" spans="1:14" x14ac:dyDescent="0.3">
      <c r="A6" t="s">
        <v>7</v>
      </c>
      <c r="B6">
        <v>87.360000610351563</v>
      </c>
      <c r="C6">
        <v>225.6860656738281</v>
      </c>
      <c r="F6" t="s">
        <v>7</v>
      </c>
      <c r="G6">
        <f t="shared" si="0"/>
        <v>1.4869873978500481E-2</v>
      </c>
      <c r="H6">
        <f t="shared" si="1"/>
        <v>2.0930065772593931E-2</v>
      </c>
      <c r="I6">
        <f t="shared" si="2"/>
        <v>1.850598905495655E-2</v>
      </c>
      <c r="K6" t="s">
        <v>259</v>
      </c>
      <c r="N6" s="3">
        <f>0.4*L3+0.6*M3</f>
        <v>0.25903768621796092</v>
      </c>
    </row>
    <row r="7" spans="1:14" x14ac:dyDescent="0.3">
      <c r="A7" t="s">
        <v>8</v>
      </c>
      <c r="B7">
        <v>89.870002746582031</v>
      </c>
      <c r="C7">
        <v>228.82319641113281</v>
      </c>
      <c r="F7" t="s">
        <v>8</v>
      </c>
      <c r="G7">
        <f t="shared" si="0"/>
        <v>2.8731709234134817E-2</v>
      </c>
      <c r="H7">
        <f t="shared" si="1"/>
        <v>1.3900418388429259E-2</v>
      </c>
      <c r="I7">
        <f t="shared" si="2"/>
        <v>1.9832934726711483E-2</v>
      </c>
    </row>
    <row r="8" spans="1:14" x14ac:dyDescent="0.3">
      <c r="A8" t="s">
        <v>9</v>
      </c>
      <c r="B8">
        <v>95.089996337890625</v>
      </c>
      <c r="C8">
        <v>230.5594787597656</v>
      </c>
      <c r="F8" t="s">
        <v>9</v>
      </c>
      <c r="G8">
        <f t="shared" si="0"/>
        <v>5.8083825879343465E-2</v>
      </c>
      <c r="H8">
        <f t="shared" si="1"/>
        <v>7.5878773475095418E-3</v>
      </c>
      <c r="I8">
        <f t="shared" si="2"/>
        <v>2.7786256760243114E-2</v>
      </c>
      <c r="K8" t="s">
        <v>260</v>
      </c>
      <c r="L8" s="1"/>
      <c r="M8" s="2">
        <f>_xlfn.VAR.S(G3:G251)</f>
        <v>4.328419621248834E-4</v>
      </c>
    </row>
    <row r="9" spans="1:14" x14ac:dyDescent="0.3">
      <c r="A9" t="s">
        <v>10</v>
      </c>
      <c r="B9">
        <v>95.269996643066406</v>
      </c>
      <c r="C9">
        <v>232.6607360839844</v>
      </c>
      <c r="F9" t="s">
        <v>10</v>
      </c>
      <c r="G9">
        <f t="shared" si="0"/>
        <v>1.8929468094222024E-3</v>
      </c>
      <c r="H9">
        <f t="shared" si="1"/>
        <v>9.1137321073155864E-3</v>
      </c>
      <c r="I9">
        <f t="shared" si="2"/>
        <v>6.2254179881582328E-3</v>
      </c>
      <c r="K9" t="s">
        <v>261</v>
      </c>
      <c r="M9" s="2">
        <f>_xlfn.VAR.S(H3:H251)</f>
        <v>1.8050101850732592E-4</v>
      </c>
    </row>
    <row r="10" spans="1:14" x14ac:dyDescent="0.3">
      <c r="A10" t="s">
        <v>11</v>
      </c>
      <c r="B10">
        <v>98.120002746582031</v>
      </c>
      <c r="C10">
        <v>232.73966979980469</v>
      </c>
      <c r="F10" t="s">
        <v>11</v>
      </c>
      <c r="G10">
        <f t="shared" si="0"/>
        <v>2.9915043601747016E-2</v>
      </c>
      <c r="H10">
        <f t="shared" si="1"/>
        <v>3.392653059939299E-4</v>
      </c>
      <c r="I10">
        <f t="shared" si="2"/>
        <v>1.2169576624295164E-2</v>
      </c>
      <c r="K10" t="s">
        <v>263</v>
      </c>
      <c r="M10" s="4">
        <v>0.4</v>
      </c>
    </row>
    <row r="11" spans="1:14" x14ac:dyDescent="0.3">
      <c r="A11" t="s">
        <v>12</v>
      </c>
      <c r="B11">
        <v>96.050003051757813</v>
      </c>
      <c r="C11">
        <v>234.65350341796881</v>
      </c>
      <c r="F11" t="s">
        <v>12</v>
      </c>
      <c r="G11">
        <f t="shared" si="0"/>
        <v>-2.1096612687328209E-2</v>
      </c>
      <c r="H11">
        <f t="shared" si="1"/>
        <v>8.2230657962620857E-3</v>
      </c>
      <c r="I11">
        <f t="shared" si="2"/>
        <v>-3.5048055971740322E-3</v>
      </c>
      <c r="K11" t="s">
        <v>262</v>
      </c>
      <c r="M11" s="4">
        <v>0.6</v>
      </c>
    </row>
    <row r="12" spans="1:14" x14ac:dyDescent="0.3">
      <c r="A12" t="s">
        <v>13</v>
      </c>
      <c r="B12">
        <v>95.459999084472656</v>
      </c>
      <c r="C12">
        <v>236.47859191894531</v>
      </c>
      <c r="F12" t="s">
        <v>13</v>
      </c>
      <c r="G12">
        <f t="shared" si="0"/>
        <v>-6.142675153973931E-3</v>
      </c>
      <c r="H12">
        <f t="shared" si="1"/>
        <v>7.7778020544856385E-3</v>
      </c>
      <c r="I12">
        <f t="shared" si="2"/>
        <v>2.2096111711018109E-3</v>
      </c>
      <c r="K12" t="s">
        <v>265</v>
      </c>
      <c r="M12" s="7">
        <f>CORREL(G3:G251,H3:H251)</f>
        <v>0.38859232620669543</v>
      </c>
    </row>
    <row r="13" spans="1:14" x14ac:dyDescent="0.3">
      <c r="A13" t="s">
        <v>14</v>
      </c>
      <c r="B13">
        <v>93.680000305175781</v>
      </c>
      <c r="C13">
        <v>234.7817687988281</v>
      </c>
      <c r="F13" t="s">
        <v>14</v>
      </c>
      <c r="G13">
        <f t="shared" si="0"/>
        <v>-1.8646540921519961E-2</v>
      </c>
      <c r="H13">
        <f t="shared" si="1"/>
        <v>-7.1753772988415454E-3</v>
      </c>
      <c r="I13">
        <f t="shared" si="2"/>
        <v>-1.1763842747912912E-2</v>
      </c>
      <c r="M13" s="3"/>
    </row>
    <row r="14" spans="1:14" x14ac:dyDescent="0.3">
      <c r="A14" t="s">
        <v>15</v>
      </c>
      <c r="B14">
        <v>97.25</v>
      </c>
      <c r="C14">
        <v>239.11259460449219</v>
      </c>
      <c r="F14" t="s">
        <v>15</v>
      </c>
      <c r="G14">
        <f t="shared" si="0"/>
        <v>3.8108450930768978E-2</v>
      </c>
      <c r="H14">
        <f t="shared" si="1"/>
        <v>1.844617590122577E-2</v>
      </c>
      <c r="I14">
        <f t="shared" si="2"/>
        <v>2.6311085913043056E-2</v>
      </c>
      <c r="K14" t="s">
        <v>266</v>
      </c>
      <c r="M14" s="3"/>
      <c r="N14" s="9">
        <f>M10^2*M8+M11^2*M9+2*M10*M11*SQRT(M8)*SQRT(M9)*M12</f>
        <v>1.8637135147699796E-4</v>
      </c>
    </row>
    <row r="15" spans="1:14" x14ac:dyDescent="0.3">
      <c r="A15" t="s">
        <v>16</v>
      </c>
      <c r="B15">
        <v>97.519996643066406</v>
      </c>
      <c r="C15">
        <v>240.35560607910159</v>
      </c>
      <c r="F15" t="s">
        <v>16</v>
      </c>
      <c r="G15">
        <f t="shared" si="0"/>
        <v>2.7763150957984539E-3</v>
      </c>
      <c r="H15">
        <f t="shared" si="1"/>
        <v>5.1984358108172479E-3</v>
      </c>
      <c r="I15">
        <f t="shared" si="2"/>
        <v>4.2295875248097303E-3</v>
      </c>
      <c r="K15" t="s">
        <v>267</v>
      </c>
      <c r="L15" s="5"/>
      <c r="M15" s="3"/>
      <c r="N15" s="9">
        <f>SQRT(N14)</f>
        <v>1.3651789314115493E-2</v>
      </c>
    </row>
    <row r="16" spans="1:14" x14ac:dyDescent="0.3">
      <c r="A16" t="s">
        <v>17</v>
      </c>
      <c r="B16">
        <v>96.319999694824219</v>
      </c>
      <c r="C16">
        <v>240.75019836425781</v>
      </c>
      <c r="F16" t="s">
        <v>17</v>
      </c>
      <c r="G16">
        <f t="shared" si="0"/>
        <v>-1.2305137300550828E-2</v>
      </c>
      <c r="H16">
        <f t="shared" si="1"/>
        <v>1.6417020247339043E-3</v>
      </c>
      <c r="I16">
        <f t="shared" si="2"/>
        <v>-3.9370337053799892E-3</v>
      </c>
      <c r="K16" t="s">
        <v>268</v>
      </c>
      <c r="N16" s="9">
        <f>N15*SQRT(250)</f>
        <v>0.21585374184676412</v>
      </c>
    </row>
    <row r="17" spans="1:15" x14ac:dyDescent="0.3">
      <c r="A17" t="s">
        <v>18</v>
      </c>
      <c r="B17">
        <v>97.180000305175781</v>
      </c>
      <c r="C17">
        <v>242.2694396972656</v>
      </c>
      <c r="F17" t="s">
        <v>18</v>
      </c>
      <c r="G17">
        <f t="shared" si="0"/>
        <v>8.9285777935668165E-3</v>
      </c>
      <c r="H17">
        <f t="shared" si="1"/>
        <v>6.3104468587358298E-3</v>
      </c>
      <c r="I17">
        <f t="shared" si="2"/>
        <v>7.3576992326682238E-3</v>
      </c>
      <c r="K17" t="s">
        <v>264</v>
      </c>
      <c r="N17" t="b">
        <f>N16=N3</f>
        <v>1</v>
      </c>
    </row>
    <row r="18" spans="1:15" x14ac:dyDescent="0.3">
      <c r="A18" t="s">
        <v>19</v>
      </c>
      <c r="B18">
        <v>99.220001220703125</v>
      </c>
      <c r="C18">
        <v>244.429931640625</v>
      </c>
      <c r="F18" t="s">
        <v>19</v>
      </c>
      <c r="G18">
        <f t="shared" si="0"/>
        <v>2.0991983012153659E-2</v>
      </c>
      <c r="H18">
        <f t="shared" si="1"/>
        <v>8.9177237791902009E-3</v>
      </c>
      <c r="I18">
        <f t="shared" si="2"/>
        <v>1.3747427472375584E-2</v>
      </c>
    </row>
    <row r="19" spans="1:15" x14ac:dyDescent="0.3">
      <c r="A19" t="s">
        <v>20</v>
      </c>
      <c r="B19">
        <v>102.2399978637695</v>
      </c>
      <c r="C19">
        <v>250.2997131347656</v>
      </c>
      <c r="F19" t="s">
        <v>20</v>
      </c>
      <c r="G19">
        <f t="shared" si="0"/>
        <v>3.0437377604428217E-2</v>
      </c>
      <c r="H19">
        <f t="shared" si="1"/>
        <v>2.4014168210670261E-2</v>
      </c>
      <c r="I19">
        <f t="shared" si="2"/>
        <v>2.6583451968173445E-2</v>
      </c>
      <c r="K19" t="s">
        <v>269</v>
      </c>
      <c r="L19" s="10"/>
      <c r="M19" s="3"/>
      <c r="O19" s="8">
        <f>M10^2*L3^2+M11^2*M3^2+2*M10*M11*L3*M3*M12</f>
        <v>4.659283786924949E-2</v>
      </c>
    </row>
    <row r="20" spans="1:15" x14ac:dyDescent="0.3">
      <c r="A20" t="s">
        <v>21</v>
      </c>
      <c r="B20">
        <v>100.5500030517578</v>
      </c>
      <c r="C20">
        <v>247.86302185058591</v>
      </c>
      <c r="F20" t="s">
        <v>21</v>
      </c>
      <c r="G20">
        <f t="shared" si="0"/>
        <v>-1.6529683561452679E-2</v>
      </c>
      <c r="H20">
        <f t="shared" si="1"/>
        <v>-9.7350941943258329E-3</v>
      </c>
      <c r="I20">
        <f t="shared" si="2"/>
        <v>-1.2452929941176572E-2</v>
      </c>
      <c r="K20" t="s">
        <v>270</v>
      </c>
      <c r="L20" s="10"/>
      <c r="O20" s="9">
        <f>SQRT(O19)</f>
        <v>0.21585374184676412</v>
      </c>
    </row>
    <row r="21" spans="1:15" x14ac:dyDescent="0.3">
      <c r="A21" t="s">
        <v>22</v>
      </c>
      <c r="B21">
        <v>103.129997253418</v>
      </c>
      <c r="C21">
        <v>247.9222106933594</v>
      </c>
      <c r="F21" t="s">
        <v>22</v>
      </c>
      <c r="G21">
        <f t="shared" si="0"/>
        <v>2.5658817736008865E-2</v>
      </c>
      <c r="H21">
        <f t="shared" si="1"/>
        <v>2.387965834176331E-4</v>
      </c>
      <c r="I21">
        <f t="shared" si="2"/>
        <v>1.0406805044454128E-2</v>
      </c>
      <c r="K21" t="s">
        <v>264</v>
      </c>
      <c r="O21" t="b">
        <f>O20=N3</f>
        <v>1</v>
      </c>
    </row>
    <row r="22" spans="1:15" ht="14.4" customHeight="1" x14ac:dyDescent="0.3">
      <c r="A22" t="s">
        <v>23</v>
      </c>
      <c r="B22">
        <v>105.15000152587891</v>
      </c>
      <c r="C22">
        <v>249.90510559082031</v>
      </c>
      <c r="F22" t="s">
        <v>23</v>
      </c>
      <c r="G22">
        <f t="shared" si="0"/>
        <v>1.9586971068148218E-2</v>
      </c>
      <c r="H22">
        <f t="shared" si="1"/>
        <v>7.998052663032329E-3</v>
      </c>
      <c r="I22">
        <f t="shared" si="2"/>
        <v>1.2633620025078684E-2</v>
      </c>
      <c r="K22" s="10"/>
      <c r="L22" s="10"/>
      <c r="M22" s="3"/>
    </row>
    <row r="23" spans="1:15" x14ac:dyDescent="0.3">
      <c r="A23" t="s">
        <v>24</v>
      </c>
      <c r="B23">
        <v>112.9100036621094</v>
      </c>
      <c r="C23">
        <v>261.90121459960938</v>
      </c>
      <c r="F23" t="s">
        <v>24</v>
      </c>
      <c r="G23">
        <f t="shared" si="0"/>
        <v>7.3799353529449441E-2</v>
      </c>
      <c r="H23">
        <f t="shared" si="1"/>
        <v>4.8002656770169239E-2</v>
      </c>
      <c r="I23">
        <f t="shared" si="2"/>
        <v>5.8321335473881325E-2</v>
      </c>
      <c r="K23" s="10"/>
      <c r="L23" s="10"/>
    </row>
    <row r="24" spans="1:15" x14ac:dyDescent="0.3">
      <c r="A24" t="s">
        <v>25</v>
      </c>
      <c r="B24">
        <v>103.38999938964839</v>
      </c>
      <c r="C24">
        <v>256.53451538085938</v>
      </c>
      <c r="F24" t="s">
        <v>25</v>
      </c>
      <c r="G24">
        <f t="shared" si="0"/>
        <v>-8.4314976208399117E-2</v>
      </c>
      <c r="H24">
        <f t="shared" si="1"/>
        <v>-2.0491310920243477E-2</v>
      </c>
      <c r="I24">
        <f t="shared" si="2"/>
        <v>-4.6020777035505736E-2</v>
      </c>
    </row>
    <row r="25" spans="1:15" x14ac:dyDescent="0.3">
      <c r="A25" t="s">
        <v>26</v>
      </c>
      <c r="B25">
        <v>102.1800003051758</v>
      </c>
      <c r="C25">
        <v>257.78738403320313</v>
      </c>
      <c r="F25" t="s">
        <v>26</v>
      </c>
      <c r="G25">
        <f t="shared" si="0"/>
        <v>-1.1703250716855518E-2</v>
      </c>
      <c r="H25">
        <f t="shared" si="1"/>
        <v>4.883820995719379E-3</v>
      </c>
      <c r="I25">
        <f t="shared" si="2"/>
        <v>-1.7510076893105801E-3</v>
      </c>
    </row>
    <row r="26" spans="1:15" x14ac:dyDescent="0.3">
      <c r="A26" t="s">
        <v>27</v>
      </c>
      <c r="B26">
        <v>102.11000061035161</v>
      </c>
      <c r="C26">
        <v>263.31192016601563</v>
      </c>
      <c r="F26" t="s">
        <v>27</v>
      </c>
      <c r="G26">
        <f t="shared" si="0"/>
        <v>-6.8506258186651348E-4</v>
      </c>
      <c r="H26">
        <f t="shared" si="1"/>
        <v>2.1430591545554156E-2</v>
      </c>
      <c r="I26">
        <f t="shared" si="2"/>
        <v>1.2584329894585888E-2</v>
      </c>
    </row>
    <row r="27" spans="1:15" x14ac:dyDescent="0.3">
      <c r="A27" t="s">
        <v>28</v>
      </c>
      <c r="B27">
        <v>100.0500030517578</v>
      </c>
      <c r="C27">
        <v>262.96661376953131</v>
      </c>
      <c r="F27" t="s">
        <v>28</v>
      </c>
      <c r="G27">
        <f t="shared" si="0"/>
        <v>-2.0174297779653183E-2</v>
      </c>
      <c r="H27">
        <f t="shared" si="1"/>
        <v>-1.3113967505405943E-3</v>
      </c>
      <c r="I27">
        <f t="shared" si="2"/>
        <v>-8.8565571621856305E-3</v>
      </c>
    </row>
    <row r="28" spans="1:15" x14ac:dyDescent="0.3">
      <c r="A28" t="s">
        <v>29</v>
      </c>
      <c r="B28">
        <v>98.239997863769531</v>
      </c>
      <c r="C28">
        <v>262.719970703125</v>
      </c>
      <c r="F28" t="s">
        <v>29</v>
      </c>
      <c r="G28">
        <f t="shared" si="0"/>
        <v>-1.8091005824876549E-2</v>
      </c>
      <c r="H28">
        <f t="shared" si="1"/>
        <v>-9.379253999994841E-4</v>
      </c>
      <c r="I28">
        <f t="shared" si="2"/>
        <v>-7.7991575699503102E-3</v>
      </c>
    </row>
    <row r="29" spans="1:15" x14ac:dyDescent="0.3">
      <c r="A29" t="s">
        <v>30</v>
      </c>
      <c r="B29">
        <v>97.610000610351563</v>
      </c>
      <c r="C29">
        <v>256.17938232421881</v>
      </c>
      <c r="F29" t="s">
        <v>30</v>
      </c>
      <c r="G29">
        <f t="shared" si="0"/>
        <v>-6.4128386310796648E-3</v>
      </c>
      <c r="H29">
        <f t="shared" si="1"/>
        <v>-2.4895664997987899E-2</v>
      </c>
      <c r="I29">
        <f t="shared" si="2"/>
        <v>-1.7502534451224606E-2</v>
      </c>
    </row>
    <row r="30" spans="1:15" x14ac:dyDescent="0.3">
      <c r="A30" t="s">
        <v>31</v>
      </c>
      <c r="B30">
        <v>99.540000915527344</v>
      </c>
      <c r="C30">
        <v>259.888671875</v>
      </c>
      <c r="F30" t="s">
        <v>31</v>
      </c>
      <c r="G30">
        <f t="shared" si="0"/>
        <v>1.9772567289289666E-2</v>
      </c>
      <c r="H30">
        <f t="shared" si="1"/>
        <v>1.4479266508991451E-2</v>
      </c>
      <c r="I30">
        <f t="shared" si="2"/>
        <v>1.6596586821110738E-2</v>
      </c>
    </row>
    <row r="31" spans="1:15" x14ac:dyDescent="0.3">
      <c r="A31" t="s">
        <v>32</v>
      </c>
      <c r="B31">
        <v>99.699996948242188</v>
      </c>
      <c r="C31">
        <v>262.02938842773438</v>
      </c>
      <c r="F31" t="s">
        <v>32</v>
      </c>
      <c r="G31">
        <f t="shared" si="0"/>
        <v>1.6073541414833858E-3</v>
      </c>
      <c r="H31">
        <f t="shared" si="1"/>
        <v>8.2370521858066148E-3</v>
      </c>
      <c r="I31">
        <f t="shared" si="2"/>
        <v>5.5851729680773234E-3</v>
      </c>
    </row>
    <row r="32" spans="1:15" x14ac:dyDescent="0.3">
      <c r="A32" t="s">
        <v>33</v>
      </c>
      <c r="B32">
        <v>101.1600036621094</v>
      </c>
      <c r="C32">
        <v>263.62759399414063</v>
      </c>
      <c r="F32" t="s">
        <v>33</v>
      </c>
      <c r="G32">
        <f t="shared" si="0"/>
        <v>1.4643999584324607E-2</v>
      </c>
      <c r="H32">
        <f t="shared" si="1"/>
        <v>6.0993370857980178E-3</v>
      </c>
      <c r="I32">
        <f t="shared" si="2"/>
        <v>9.517202085208655E-3</v>
      </c>
    </row>
    <row r="33" spans="1:9" x14ac:dyDescent="0.3">
      <c r="A33" t="s">
        <v>34</v>
      </c>
      <c r="B33">
        <v>98.150001525878906</v>
      </c>
      <c r="C33">
        <v>262.29580688476563</v>
      </c>
      <c r="F33" t="s">
        <v>34</v>
      </c>
      <c r="G33">
        <f t="shared" si="0"/>
        <v>-2.9754863851966462E-2</v>
      </c>
      <c r="H33">
        <f t="shared" si="1"/>
        <v>-5.0517743199697263E-3</v>
      </c>
      <c r="I33">
        <f t="shared" si="2"/>
        <v>-1.4933010132768421E-2</v>
      </c>
    </row>
    <row r="34" spans="1:9" x14ac:dyDescent="0.3">
      <c r="A34" t="s">
        <v>35</v>
      </c>
      <c r="B34">
        <v>97.199996948242188</v>
      </c>
      <c r="C34">
        <v>263.28231811523438</v>
      </c>
      <c r="F34" t="s">
        <v>35</v>
      </c>
      <c r="G34">
        <f t="shared" si="0"/>
        <v>-9.679109147912035E-3</v>
      </c>
      <c r="H34">
        <f t="shared" si="1"/>
        <v>3.7610636715292856E-3</v>
      </c>
      <c r="I34">
        <f t="shared" si="2"/>
        <v>-1.6150054562472428E-3</v>
      </c>
    </row>
    <row r="35" spans="1:9" x14ac:dyDescent="0.3">
      <c r="A35" t="s">
        <v>36</v>
      </c>
      <c r="B35">
        <v>94.580001831054688</v>
      </c>
      <c r="C35">
        <v>259.25729370117188</v>
      </c>
      <c r="F35" t="s">
        <v>36</v>
      </c>
      <c r="G35">
        <f t="shared" si="0"/>
        <v>-2.6954683121879319E-2</v>
      </c>
      <c r="H35">
        <f t="shared" si="1"/>
        <v>-1.5287864535972417E-2</v>
      </c>
      <c r="I35">
        <f t="shared" si="2"/>
        <v>-1.9954591970335181E-2</v>
      </c>
    </row>
    <row r="36" spans="1:9" x14ac:dyDescent="0.3">
      <c r="A36" t="s">
        <v>37</v>
      </c>
      <c r="B36">
        <v>95.790000915527344</v>
      </c>
      <c r="C36">
        <v>257.08694458007813</v>
      </c>
      <c r="F36" t="s">
        <v>37</v>
      </c>
      <c r="G36">
        <f t="shared" si="0"/>
        <v>1.2793392483054111E-2</v>
      </c>
      <c r="H36">
        <f t="shared" si="1"/>
        <v>-8.3714100772622757E-3</v>
      </c>
      <c r="I36">
        <f t="shared" si="2"/>
        <v>9.4510946864279598E-5</v>
      </c>
    </row>
    <row r="37" spans="1:9" x14ac:dyDescent="0.3">
      <c r="A37" t="s">
        <v>38</v>
      </c>
      <c r="B37">
        <v>95.819999694824219</v>
      </c>
      <c r="C37">
        <v>258.61605834960938</v>
      </c>
      <c r="F37" t="s">
        <v>38</v>
      </c>
      <c r="G37">
        <f t="shared" si="0"/>
        <v>3.13172345862478E-4</v>
      </c>
      <c r="H37">
        <f t="shared" si="1"/>
        <v>5.9478468345752766E-3</v>
      </c>
      <c r="I37">
        <f t="shared" si="2"/>
        <v>3.6939770390901571E-3</v>
      </c>
    </row>
    <row r="38" spans="1:9" x14ac:dyDescent="0.3">
      <c r="A38" t="s">
        <v>39</v>
      </c>
      <c r="B38">
        <v>93.5</v>
      </c>
      <c r="C38">
        <v>255.61705017089841</v>
      </c>
      <c r="F38" t="s">
        <v>39</v>
      </c>
      <c r="G38">
        <f t="shared" si="0"/>
        <v>-2.4212061179431754E-2</v>
      </c>
      <c r="H38">
        <f t="shared" si="1"/>
        <v>-1.1596372622216577E-2</v>
      </c>
      <c r="I38">
        <f t="shared" si="2"/>
        <v>-1.6642648045102647E-2</v>
      </c>
    </row>
    <row r="39" spans="1:9" x14ac:dyDescent="0.3">
      <c r="A39" t="s">
        <v>40</v>
      </c>
      <c r="B39">
        <v>93.760002136230469</v>
      </c>
      <c r="C39">
        <v>257.83670043945313</v>
      </c>
      <c r="F39" t="s">
        <v>40</v>
      </c>
      <c r="G39">
        <f t="shared" si="0"/>
        <v>2.7807715104863906E-3</v>
      </c>
      <c r="H39">
        <f t="shared" si="1"/>
        <v>8.683498487564556E-3</v>
      </c>
      <c r="I39">
        <f t="shared" si="2"/>
        <v>6.3224076967332904E-3</v>
      </c>
    </row>
    <row r="40" spans="1:9" x14ac:dyDescent="0.3">
      <c r="A40" t="s">
        <v>41</v>
      </c>
      <c r="B40">
        <v>94.230003356933594</v>
      </c>
      <c r="C40">
        <v>256.86007690429688</v>
      </c>
      <c r="F40" t="s">
        <v>41</v>
      </c>
      <c r="G40">
        <f t="shared" si="0"/>
        <v>5.0128115400447371E-3</v>
      </c>
      <c r="H40">
        <f t="shared" si="1"/>
        <v>-3.7877599794432504E-3</v>
      </c>
      <c r="I40">
        <f t="shared" si="2"/>
        <v>-2.6753137164805532E-4</v>
      </c>
    </row>
    <row r="41" spans="1:9" x14ac:dyDescent="0.3">
      <c r="A41" t="s">
        <v>42</v>
      </c>
      <c r="B41">
        <v>92.169998168945313</v>
      </c>
      <c r="C41">
        <v>259.17840576171881</v>
      </c>
      <c r="F41" t="s">
        <v>42</v>
      </c>
      <c r="G41">
        <f t="shared" si="0"/>
        <v>-2.186145722806776E-2</v>
      </c>
      <c r="H41">
        <f t="shared" si="1"/>
        <v>9.0256488488311692E-3</v>
      </c>
      <c r="I41">
        <f t="shared" si="2"/>
        <v>-3.3291935819284033E-3</v>
      </c>
    </row>
    <row r="42" spans="1:9" x14ac:dyDescent="0.3">
      <c r="A42" t="s">
        <v>43</v>
      </c>
      <c r="B42">
        <v>92.129997253417969</v>
      </c>
      <c r="C42">
        <v>261.01327514648438</v>
      </c>
      <c r="F42" t="s">
        <v>43</v>
      </c>
      <c r="G42">
        <f t="shared" si="0"/>
        <v>-4.3399062951077205E-4</v>
      </c>
      <c r="H42">
        <f t="shared" si="1"/>
        <v>7.0795611979050932E-3</v>
      </c>
      <c r="I42">
        <f t="shared" si="2"/>
        <v>4.0741404669387467E-3</v>
      </c>
    </row>
    <row r="43" spans="1:9" x14ac:dyDescent="0.3">
      <c r="A43" t="s">
        <v>44</v>
      </c>
      <c r="B43">
        <v>94.900001525878906</v>
      </c>
      <c r="C43">
        <v>267.79071044921881</v>
      </c>
      <c r="F43" t="s">
        <v>44</v>
      </c>
      <c r="G43">
        <f t="shared" si="0"/>
        <v>3.0066258059702422E-2</v>
      </c>
      <c r="H43">
        <f t="shared" si="1"/>
        <v>2.5965864375790293E-2</v>
      </c>
      <c r="I43">
        <f t="shared" si="2"/>
        <v>2.7606021849355143E-2</v>
      </c>
    </row>
    <row r="44" spans="1:9" x14ac:dyDescent="0.3">
      <c r="A44" t="s">
        <v>45</v>
      </c>
      <c r="B44">
        <v>93.75</v>
      </c>
      <c r="C44">
        <v>266.71539306640631</v>
      </c>
      <c r="F44" t="s">
        <v>45</v>
      </c>
      <c r="G44">
        <f t="shared" si="0"/>
        <v>-1.2118034851298809E-2</v>
      </c>
      <c r="H44">
        <f t="shared" si="1"/>
        <v>-4.0155141341857714E-3</v>
      </c>
      <c r="I44">
        <f t="shared" si="2"/>
        <v>-7.2565224210309866E-3</v>
      </c>
    </row>
    <row r="45" spans="1:9" x14ac:dyDescent="0.3">
      <c r="A45" t="s">
        <v>46</v>
      </c>
      <c r="B45">
        <v>93.550003051757813</v>
      </c>
      <c r="C45">
        <v>265.04818725585938</v>
      </c>
      <c r="F45" t="s">
        <v>46</v>
      </c>
      <c r="G45">
        <f t="shared" si="0"/>
        <v>-2.1333007812499583E-3</v>
      </c>
      <c r="H45">
        <f t="shared" si="1"/>
        <v>-6.2508796038324155E-3</v>
      </c>
      <c r="I45">
        <f t="shared" si="2"/>
        <v>-4.6038480747994329E-3</v>
      </c>
    </row>
    <row r="46" spans="1:9" x14ac:dyDescent="0.3">
      <c r="A46" t="s">
        <v>47</v>
      </c>
      <c r="B46">
        <v>93.919998168945313</v>
      </c>
      <c r="C46">
        <v>266.02484130859381</v>
      </c>
      <c r="F46" t="s">
        <v>47</v>
      </c>
      <c r="G46">
        <f t="shared" si="0"/>
        <v>3.9550518986386507E-3</v>
      </c>
      <c r="H46">
        <f t="shared" si="1"/>
        <v>3.6848169491219274E-3</v>
      </c>
      <c r="I46">
        <f t="shared" si="2"/>
        <v>3.7929109289286168E-3</v>
      </c>
    </row>
    <row r="47" spans="1:9" x14ac:dyDescent="0.3">
      <c r="A47" t="s">
        <v>48</v>
      </c>
      <c r="B47">
        <v>92.25</v>
      </c>
      <c r="C47">
        <v>261.11196899414063</v>
      </c>
      <c r="F47" t="s">
        <v>48</v>
      </c>
      <c r="G47">
        <f t="shared" si="0"/>
        <v>-1.7781071140368643E-2</v>
      </c>
      <c r="H47">
        <f t="shared" si="1"/>
        <v>-1.8467720120746711E-2</v>
      </c>
      <c r="I47">
        <f t="shared" si="2"/>
        <v>-1.8193060528595484E-2</v>
      </c>
    </row>
    <row r="48" spans="1:9" x14ac:dyDescent="0.3">
      <c r="A48" t="s">
        <v>49</v>
      </c>
      <c r="B48">
        <v>90.730003356933594</v>
      </c>
      <c r="C48">
        <v>257.70849609375</v>
      </c>
      <c r="F48" t="s">
        <v>49</v>
      </c>
      <c r="G48">
        <f t="shared" si="0"/>
        <v>-1.6476928380123601E-2</v>
      </c>
      <c r="H48">
        <f t="shared" si="1"/>
        <v>-1.3034534240240037E-2</v>
      </c>
      <c r="I48">
        <f t="shared" si="2"/>
        <v>-1.4411491896193462E-2</v>
      </c>
    </row>
    <row r="49" spans="1:9" x14ac:dyDescent="0.3">
      <c r="A49" t="s">
        <v>50</v>
      </c>
      <c r="B49">
        <v>92.430000305175781</v>
      </c>
      <c r="C49">
        <v>256.55422973632813</v>
      </c>
      <c r="F49" t="s">
        <v>50</v>
      </c>
      <c r="G49">
        <f t="shared" si="0"/>
        <v>1.8736877387233841E-2</v>
      </c>
      <c r="H49">
        <f t="shared" si="1"/>
        <v>-4.4789612097304587E-3</v>
      </c>
      <c r="I49">
        <f t="shared" si="2"/>
        <v>4.8073742290552623E-3</v>
      </c>
    </row>
    <row r="50" spans="1:9" x14ac:dyDescent="0.3">
      <c r="A50" t="s">
        <v>51</v>
      </c>
      <c r="B50">
        <v>94.879997253417969</v>
      </c>
      <c r="C50">
        <v>259.35595703125</v>
      </c>
      <c r="F50" t="s">
        <v>51</v>
      </c>
      <c r="G50">
        <f t="shared" si="0"/>
        <v>2.6506512389408599E-2</v>
      </c>
      <c r="H50">
        <f t="shared" si="1"/>
        <v>1.0920604574718329E-2</v>
      </c>
      <c r="I50">
        <f t="shared" si="2"/>
        <v>1.7154967700594437E-2</v>
      </c>
    </row>
    <row r="51" spans="1:9" x14ac:dyDescent="0.3">
      <c r="A51" t="s">
        <v>52</v>
      </c>
      <c r="B51">
        <v>96.199996948242188</v>
      </c>
      <c r="C51">
        <v>252.8350830078125</v>
      </c>
      <c r="F51" t="s">
        <v>52</v>
      </c>
      <c r="G51">
        <f t="shared" si="0"/>
        <v>1.391230747297123E-2</v>
      </c>
      <c r="H51">
        <f t="shared" si="1"/>
        <v>-2.5142565060311317E-2</v>
      </c>
      <c r="I51">
        <f t="shared" si="2"/>
        <v>-9.5206160469982967E-3</v>
      </c>
    </row>
    <row r="52" spans="1:9" x14ac:dyDescent="0.3">
      <c r="A52" t="s">
        <v>53</v>
      </c>
      <c r="B52">
        <v>100.0400009155273</v>
      </c>
      <c r="C52">
        <v>260.7962646484375</v>
      </c>
      <c r="F52" t="s">
        <v>53</v>
      </c>
      <c r="G52">
        <f t="shared" si="0"/>
        <v>3.9916882423095323E-2</v>
      </c>
      <c r="H52">
        <f t="shared" si="1"/>
        <v>3.1487646199712671E-2</v>
      </c>
      <c r="I52">
        <f t="shared" si="2"/>
        <v>3.4859340689065738E-2</v>
      </c>
    </row>
    <row r="53" spans="1:9" x14ac:dyDescent="0.3">
      <c r="A53" t="s">
        <v>54</v>
      </c>
      <c r="B53">
        <v>98.949996948242188</v>
      </c>
      <c r="C53">
        <v>255.70585632324219</v>
      </c>
      <c r="F53" t="s">
        <v>54</v>
      </c>
      <c r="G53">
        <f t="shared" si="0"/>
        <v>-1.0895681300577942E-2</v>
      </c>
      <c r="H53">
        <f t="shared" si="1"/>
        <v>-1.9518716389812396E-2</v>
      </c>
      <c r="I53">
        <f t="shared" si="2"/>
        <v>-1.6069502354118612E-2</v>
      </c>
    </row>
    <row r="54" spans="1:9" x14ac:dyDescent="0.3">
      <c r="A54" t="s">
        <v>55</v>
      </c>
      <c r="B54">
        <v>97.709999084472656</v>
      </c>
      <c r="C54">
        <v>258.941650390625</v>
      </c>
      <c r="F54" t="s">
        <v>55</v>
      </c>
      <c r="G54">
        <f t="shared" si="0"/>
        <v>-1.2531560404374087E-2</v>
      </c>
      <c r="H54">
        <f t="shared" si="1"/>
        <v>1.2654360419858346E-2</v>
      </c>
      <c r="I54">
        <f t="shared" si="2"/>
        <v>2.5799920901653723E-3</v>
      </c>
    </row>
    <row r="55" spans="1:9" x14ac:dyDescent="0.3">
      <c r="A55" t="s">
        <v>56</v>
      </c>
      <c r="B55">
        <v>100.61000061035161</v>
      </c>
      <c r="C55">
        <v>263.04556274414063</v>
      </c>
      <c r="F55" t="s">
        <v>56</v>
      </c>
      <c r="G55">
        <f t="shared" si="0"/>
        <v>2.9679680207261416E-2</v>
      </c>
      <c r="H55">
        <f t="shared" si="1"/>
        <v>1.5848791985857424E-2</v>
      </c>
      <c r="I55">
        <f t="shared" si="2"/>
        <v>2.1381147274419022E-2</v>
      </c>
    </row>
    <row r="56" spans="1:9" x14ac:dyDescent="0.3">
      <c r="A56" t="s">
        <v>57</v>
      </c>
      <c r="B56">
        <v>98.699996948242188</v>
      </c>
      <c r="C56">
        <v>261.59536743164063</v>
      </c>
      <c r="F56" t="s">
        <v>57</v>
      </c>
      <c r="G56">
        <f t="shared" si="0"/>
        <v>-1.898423268583993E-2</v>
      </c>
      <c r="H56">
        <f t="shared" si="1"/>
        <v>-5.5130955161201145E-3</v>
      </c>
      <c r="I56">
        <f t="shared" si="2"/>
        <v>-1.0901550384008042E-2</v>
      </c>
    </row>
    <row r="57" spans="1:9" x14ac:dyDescent="0.3">
      <c r="A57" t="s">
        <v>58</v>
      </c>
      <c r="B57">
        <v>98.709999084472656</v>
      </c>
      <c r="C57">
        <v>262.53256225585938</v>
      </c>
      <c r="F57" t="s">
        <v>58</v>
      </c>
      <c r="G57">
        <f t="shared" si="0"/>
        <v>1.0133876939955044E-4</v>
      </c>
      <c r="H57">
        <f t="shared" si="1"/>
        <v>3.5826124652749147E-3</v>
      </c>
      <c r="I57">
        <f t="shared" si="2"/>
        <v>2.1901029869247691E-3</v>
      </c>
    </row>
    <row r="58" spans="1:9" x14ac:dyDescent="0.3">
      <c r="A58" t="s">
        <v>59</v>
      </c>
      <c r="B58">
        <v>98.129997253417969</v>
      </c>
      <c r="C58">
        <v>261.79266357421881</v>
      </c>
      <c r="F58" t="s">
        <v>59</v>
      </c>
      <c r="G58">
        <f t="shared" si="0"/>
        <v>-5.8758163958479992E-3</v>
      </c>
      <c r="H58">
        <f t="shared" si="1"/>
        <v>-2.8183120420676167E-3</v>
      </c>
      <c r="I58">
        <f t="shared" si="2"/>
        <v>-4.04131378357977E-3</v>
      </c>
    </row>
    <row r="59" spans="1:9" x14ac:dyDescent="0.3">
      <c r="A59" t="s">
        <v>60</v>
      </c>
      <c r="B59">
        <v>98.040000915527344</v>
      </c>
      <c r="C59">
        <v>262.58187866210938</v>
      </c>
      <c r="F59" t="s">
        <v>60</v>
      </c>
      <c r="G59">
        <f t="shared" si="0"/>
        <v>-9.1711342514577687E-4</v>
      </c>
      <c r="H59">
        <f t="shared" si="1"/>
        <v>3.0146570080136215E-3</v>
      </c>
      <c r="I59">
        <f t="shared" si="2"/>
        <v>1.4419488347498621E-3</v>
      </c>
    </row>
    <row r="60" spans="1:9" x14ac:dyDescent="0.3">
      <c r="A60" t="s">
        <v>61</v>
      </c>
      <c r="B60">
        <v>97.239997863769531</v>
      </c>
      <c r="C60">
        <v>262.719970703125</v>
      </c>
      <c r="F60" t="s">
        <v>61</v>
      </c>
      <c r="G60">
        <f t="shared" si="0"/>
        <v>-8.1599657720026197E-3</v>
      </c>
      <c r="H60">
        <f t="shared" si="1"/>
        <v>5.2590087982928857E-4</v>
      </c>
      <c r="I60">
        <f t="shared" si="2"/>
        <v>-2.9484457809034748E-3</v>
      </c>
    </row>
    <row r="61" spans="1:9" x14ac:dyDescent="0.3">
      <c r="A61" t="s">
        <v>62</v>
      </c>
      <c r="B61">
        <v>100.25</v>
      </c>
      <c r="C61">
        <v>265.2454833984375</v>
      </c>
      <c r="F61" t="s">
        <v>62</v>
      </c>
      <c r="G61">
        <f t="shared" si="0"/>
        <v>3.0954362426533599E-2</v>
      </c>
      <c r="H61">
        <f t="shared" si="1"/>
        <v>9.6129452532800475E-3</v>
      </c>
      <c r="I61">
        <f t="shared" si="2"/>
        <v>1.8149512122581469E-2</v>
      </c>
    </row>
    <row r="62" spans="1:9" x14ac:dyDescent="0.3">
      <c r="A62" t="s">
        <v>63</v>
      </c>
      <c r="B62">
        <v>102</v>
      </c>
      <c r="C62">
        <v>265.27505493164063</v>
      </c>
      <c r="F62" t="s">
        <v>63</v>
      </c>
      <c r="G62">
        <f t="shared" si="0"/>
        <v>1.7456359102244301E-2</v>
      </c>
      <c r="H62">
        <f t="shared" si="1"/>
        <v>1.1148741469324541E-4</v>
      </c>
      <c r="I62">
        <f t="shared" si="2"/>
        <v>7.049436089713668E-3</v>
      </c>
    </row>
    <row r="63" spans="1:9" x14ac:dyDescent="0.3">
      <c r="A63" t="s">
        <v>64</v>
      </c>
      <c r="B63">
        <v>103.2900009155273</v>
      </c>
      <c r="C63">
        <v>267.28756713867188</v>
      </c>
      <c r="F63" t="s">
        <v>64</v>
      </c>
      <c r="G63">
        <f t="shared" si="0"/>
        <v>1.264706779928737E-2</v>
      </c>
      <c r="H63">
        <f t="shared" si="1"/>
        <v>7.5865113195427991E-3</v>
      </c>
      <c r="I63">
        <f t="shared" si="2"/>
        <v>9.6107339114406276E-3</v>
      </c>
    </row>
    <row r="64" spans="1:9" x14ac:dyDescent="0.3">
      <c r="A64" t="s">
        <v>65</v>
      </c>
      <c r="B64">
        <v>102.4100036621094</v>
      </c>
      <c r="C64">
        <v>267.28756713867188</v>
      </c>
      <c r="F64" t="s">
        <v>65</v>
      </c>
      <c r="G64">
        <f t="shared" si="0"/>
        <v>-8.5196751439432505E-3</v>
      </c>
      <c r="H64">
        <f t="shared" si="1"/>
        <v>0</v>
      </c>
      <c r="I64">
        <f t="shared" si="2"/>
        <v>-3.4078700575773005E-3</v>
      </c>
    </row>
    <row r="65" spans="1:9" x14ac:dyDescent="0.3">
      <c r="A65" t="s">
        <v>66</v>
      </c>
      <c r="B65">
        <v>103.9499969482422</v>
      </c>
      <c r="C65">
        <v>267.17904663085938</v>
      </c>
      <c r="F65" t="s">
        <v>66</v>
      </c>
      <c r="G65">
        <f t="shared" si="0"/>
        <v>1.503752788852375E-2</v>
      </c>
      <c r="H65">
        <f t="shared" si="1"/>
        <v>-4.0600656803535529E-4</v>
      </c>
      <c r="I65">
        <f t="shared" si="2"/>
        <v>5.7714072145882873E-3</v>
      </c>
    </row>
    <row r="66" spans="1:9" x14ac:dyDescent="0.3">
      <c r="A66" t="s">
        <v>67</v>
      </c>
      <c r="B66">
        <v>101.09999847412109</v>
      </c>
      <c r="C66">
        <v>266.90283203125</v>
      </c>
      <c r="F66" t="s">
        <v>67</v>
      </c>
      <c r="G66">
        <f t="shared" si="0"/>
        <v>-2.7417013542964774E-2</v>
      </c>
      <c r="H66">
        <f t="shared" si="1"/>
        <v>-1.0338183442618609E-3</v>
      </c>
      <c r="I66">
        <f t="shared" si="2"/>
        <v>-1.1587096423743027E-2</v>
      </c>
    </row>
    <row r="67" spans="1:9" x14ac:dyDescent="0.3">
      <c r="A67" t="s">
        <v>68</v>
      </c>
      <c r="B67">
        <v>102.05999755859381</v>
      </c>
      <c r="C67">
        <v>268.27410888671881</v>
      </c>
      <c r="F67" t="s">
        <v>68</v>
      </c>
      <c r="G67">
        <f t="shared" si="0"/>
        <v>9.4955400490777109E-3</v>
      </c>
      <c r="H67">
        <f t="shared" si="1"/>
        <v>5.1377381237687203E-3</v>
      </c>
      <c r="I67">
        <f t="shared" si="2"/>
        <v>6.8808588938923162E-3</v>
      </c>
    </row>
    <row r="68" spans="1:9" x14ac:dyDescent="0.3">
      <c r="A68" t="s">
        <v>69</v>
      </c>
      <c r="B68">
        <v>102.1699981689453</v>
      </c>
      <c r="C68">
        <v>269.30990600585938</v>
      </c>
      <c r="F68" t="s">
        <v>69</v>
      </c>
      <c r="G68">
        <f t="shared" ref="G68:G131" si="3">B68/B67-1</f>
        <v>1.0778033801963627E-3</v>
      </c>
      <c r="H68">
        <f t="shared" ref="H68:H131" si="4">C68/C67-1</f>
        <v>3.8609656497934353E-3</v>
      </c>
      <c r="I68">
        <f t="shared" ref="I68:I131" si="5">$M$10*G68+$M$11*H68</f>
        <v>2.7477007419546063E-3</v>
      </c>
    </row>
    <row r="69" spans="1:9" x14ac:dyDescent="0.3">
      <c r="A69" t="s">
        <v>70</v>
      </c>
      <c r="B69">
        <v>99.919998168945313</v>
      </c>
      <c r="C69">
        <v>270.52337646484381</v>
      </c>
      <c r="F69" t="s">
        <v>70</v>
      </c>
      <c r="G69">
        <f t="shared" si="3"/>
        <v>-2.202212039075746E-2</v>
      </c>
      <c r="H69">
        <f t="shared" si="4"/>
        <v>4.5058515558578094E-3</v>
      </c>
      <c r="I69">
        <f t="shared" si="5"/>
        <v>-6.1053372227882988E-3</v>
      </c>
    </row>
    <row r="70" spans="1:9" x14ac:dyDescent="0.3">
      <c r="A70" t="s">
        <v>71</v>
      </c>
      <c r="B70">
        <v>97.830001831054688</v>
      </c>
      <c r="C70">
        <v>272.90087890625</v>
      </c>
      <c r="F70" t="s">
        <v>71</v>
      </c>
      <c r="G70">
        <f t="shared" si="3"/>
        <v>-2.0916697119598093E-2</v>
      </c>
      <c r="H70">
        <f t="shared" si="4"/>
        <v>8.788528638356663E-3</v>
      </c>
      <c r="I70">
        <f t="shared" si="5"/>
        <v>-3.093561664825239E-3</v>
      </c>
    </row>
    <row r="71" spans="1:9" x14ac:dyDescent="0.3">
      <c r="A71" t="s">
        <v>72</v>
      </c>
      <c r="B71">
        <v>102.40000152587891</v>
      </c>
      <c r="C71">
        <v>279.12582397460938</v>
      </c>
      <c r="F71" t="s">
        <v>72</v>
      </c>
      <c r="G71">
        <f t="shared" si="3"/>
        <v>4.6713683014299345E-2</v>
      </c>
      <c r="H71">
        <f t="shared" si="4"/>
        <v>2.2810278564540099E-2</v>
      </c>
      <c r="I71">
        <f t="shared" si="5"/>
        <v>3.23716403444438E-2</v>
      </c>
    </row>
    <row r="72" spans="1:9" x14ac:dyDescent="0.3">
      <c r="A72" t="s">
        <v>73</v>
      </c>
      <c r="B72">
        <v>102.5100021362305</v>
      </c>
      <c r="C72">
        <v>281.680908203125</v>
      </c>
      <c r="F72" t="s">
        <v>73</v>
      </c>
      <c r="G72">
        <f t="shared" si="3"/>
        <v>1.074224694457504E-3</v>
      </c>
      <c r="H72">
        <f t="shared" si="4"/>
        <v>9.153879752623828E-3</v>
      </c>
      <c r="I72">
        <f t="shared" si="5"/>
        <v>5.9220177293572976E-3</v>
      </c>
    </row>
    <row r="73" spans="1:9" x14ac:dyDescent="0.3">
      <c r="A73" t="s">
        <v>74</v>
      </c>
      <c r="B73">
        <v>102.7399978637695</v>
      </c>
      <c r="C73">
        <v>277.25143432617188</v>
      </c>
      <c r="F73" t="s">
        <v>74</v>
      </c>
      <c r="G73">
        <f t="shared" si="3"/>
        <v>2.2436418178330975E-3</v>
      </c>
      <c r="H73">
        <f t="shared" si="4"/>
        <v>-1.5725147668719353E-2</v>
      </c>
      <c r="I73">
        <f t="shared" si="5"/>
        <v>-8.5376318740983722E-3</v>
      </c>
    </row>
    <row r="74" spans="1:9" x14ac:dyDescent="0.3">
      <c r="A74" t="s">
        <v>75</v>
      </c>
      <c r="B74">
        <v>102.3000030517578</v>
      </c>
      <c r="C74">
        <v>276.81735229492188</v>
      </c>
      <c r="F74" t="s">
        <v>75</v>
      </c>
      <c r="G74">
        <f t="shared" si="3"/>
        <v>-4.2826048390143256E-3</v>
      </c>
      <c r="H74">
        <f t="shared" si="4"/>
        <v>-1.5656619858612775E-3</v>
      </c>
      <c r="I74">
        <f t="shared" si="5"/>
        <v>-2.6524391271224969E-3</v>
      </c>
    </row>
    <row r="75" spans="1:9" x14ac:dyDescent="0.3">
      <c r="A75" t="s">
        <v>76</v>
      </c>
      <c r="B75">
        <v>104.3000030517578</v>
      </c>
      <c r="C75">
        <v>274.87393188476563</v>
      </c>
      <c r="F75" t="s">
        <v>76</v>
      </c>
      <c r="G75">
        <f t="shared" si="3"/>
        <v>1.9550341547772243E-2</v>
      </c>
      <c r="H75">
        <f t="shared" si="4"/>
        <v>-7.0205873802511309E-3</v>
      </c>
      <c r="I75">
        <f t="shared" si="5"/>
        <v>3.6077841909582199E-3</v>
      </c>
    </row>
    <row r="76" spans="1:9" x14ac:dyDescent="0.3">
      <c r="A76" t="s">
        <v>77</v>
      </c>
      <c r="B76">
        <v>103.80999755859381</v>
      </c>
      <c r="C76">
        <v>272.27935791015631</v>
      </c>
      <c r="F76" t="s">
        <v>77</v>
      </c>
      <c r="G76">
        <f t="shared" si="3"/>
        <v>-4.6980391066798743E-3</v>
      </c>
      <c r="H76">
        <f t="shared" si="4"/>
        <v>-9.4391416341984558E-3</v>
      </c>
      <c r="I76">
        <f t="shared" si="5"/>
        <v>-7.5427006231910225E-3</v>
      </c>
    </row>
    <row r="77" spans="1:9" x14ac:dyDescent="0.3">
      <c r="A77" t="s">
        <v>78</v>
      </c>
      <c r="B77">
        <v>106.9599990844727</v>
      </c>
      <c r="C77">
        <v>274.28201293945313</v>
      </c>
      <c r="F77" t="s">
        <v>78</v>
      </c>
      <c r="G77">
        <f t="shared" si="3"/>
        <v>3.0343912917452087E-2</v>
      </c>
      <c r="H77">
        <f t="shared" si="4"/>
        <v>7.3551482002451873E-3</v>
      </c>
      <c r="I77">
        <f t="shared" si="5"/>
        <v>1.6550654087127949E-2</v>
      </c>
    </row>
    <row r="78" spans="1:9" x14ac:dyDescent="0.3">
      <c r="A78" t="s">
        <v>79</v>
      </c>
      <c r="B78">
        <v>106.2099990844727</v>
      </c>
      <c r="C78">
        <v>278.40457153320313</v>
      </c>
      <c r="F78" t="s">
        <v>79</v>
      </c>
      <c r="G78">
        <f t="shared" si="3"/>
        <v>-7.0119671505202152E-3</v>
      </c>
      <c r="H78">
        <f t="shared" si="4"/>
        <v>1.50303643668388E-2</v>
      </c>
      <c r="I78">
        <f t="shared" si="5"/>
        <v>6.2134317598951929E-3</v>
      </c>
    </row>
    <row r="79" spans="1:9" x14ac:dyDescent="0.3">
      <c r="A79" t="s">
        <v>80</v>
      </c>
      <c r="B79">
        <v>102.5699996948242</v>
      </c>
      <c r="C79">
        <v>275.44354248046881</v>
      </c>
      <c r="F79" t="s">
        <v>80</v>
      </c>
      <c r="G79">
        <f t="shared" si="3"/>
        <v>-3.4271720374966508E-2</v>
      </c>
      <c r="H79">
        <f t="shared" si="4"/>
        <v>-1.0635705572029974E-2</v>
      </c>
      <c r="I79">
        <f t="shared" si="5"/>
        <v>-2.0090111493204589E-2</v>
      </c>
    </row>
    <row r="80" spans="1:9" x14ac:dyDescent="0.3">
      <c r="A80" t="s">
        <v>81</v>
      </c>
      <c r="B80">
        <v>104.98000335693359</v>
      </c>
      <c r="C80">
        <v>273.655029296875</v>
      </c>
      <c r="F80" t="s">
        <v>81</v>
      </c>
      <c r="G80">
        <f t="shared" si="3"/>
        <v>2.3496184744855819E-2</v>
      </c>
      <c r="H80">
        <f t="shared" si="4"/>
        <v>-6.493211521633846E-3</v>
      </c>
      <c r="I80">
        <f t="shared" si="5"/>
        <v>5.5025469849620222E-3</v>
      </c>
    </row>
    <row r="81" spans="1:9" x14ac:dyDescent="0.3">
      <c r="A81" t="s">
        <v>82</v>
      </c>
      <c r="B81">
        <v>109.8199996948242</v>
      </c>
      <c r="C81">
        <v>276.46697998046881</v>
      </c>
      <c r="F81" t="s">
        <v>82</v>
      </c>
      <c r="G81">
        <f t="shared" si="3"/>
        <v>4.6103983455159092E-2</v>
      </c>
      <c r="H81">
        <f t="shared" si="4"/>
        <v>1.0275530805404109E-2</v>
      </c>
      <c r="I81">
        <f t="shared" si="5"/>
        <v>2.4606911865306103E-2</v>
      </c>
    </row>
    <row r="82" spans="1:9" x14ac:dyDescent="0.3">
      <c r="A82" t="s">
        <v>83</v>
      </c>
      <c r="B82">
        <v>105.4499969482422</v>
      </c>
      <c r="C82">
        <v>276.86447143554688</v>
      </c>
      <c r="F82" t="s">
        <v>83</v>
      </c>
      <c r="G82">
        <f t="shared" si="3"/>
        <v>-3.9792412663683163E-2</v>
      </c>
      <c r="H82">
        <f t="shared" si="4"/>
        <v>1.4377538146006508E-3</v>
      </c>
      <c r="I82">
        <f t="shared" si="5"/>
        <v>-1.5054312776712877E-2</v>
      </c>
    </row>
    <row r="83" spans="1:9" x14ac:dyDescent="0.3">
      <c r="A83" t="s">
        <v>84</v>
      </c>
      <c r="B83">
        <v>102.0500030517578</v>
      </c>
      <c r="C83">
        <v>277.36126708984381</v>
      </c>
      <c r="F83" t="s">
        <v>84</v>
      </c>
      <c r="G83">
        <f t="shared" si="3"/>
        <v>-3.2242712137329099E-2</v>
      </c>
      <c r="H83">
        <f t="shared" si="4"/>
        <v>1.7943640501110192E-3</v>
      </c>
      <c r="I83">
        <f t="shared" si="5"/>
        <v>-1.1820466424865029E-2</v>
      </c>
    </row>
    <row r="84" spans="1:9" x14ac:dyDescent="0.3">
      <c r="A84" t="s">
        <v>85</v>
      </c>
      <c r="B84">
        <v>103.629997253418</v>
      </c>
      <c r="C84">
        <v>274.02267456054688</v>
      </c>
      <c r="F84" t="s">
        <v>85</v>
      </c>
      <c r="G84">
        <f t="shared" si="3"/>
        <v>1.5482549283794222E-2</v>
      </c>
      <c r="H84">
        <f t="shared" si="4"/>
        <v>-1.203698181915025E-2</v>
      </c>
      <c r="I84">
        <f t="shared" si="5"/>
        <v>-1.0291693779724597E-3</v>
      </c>
    </row>
    <row r="85" spans="1:9" x14ac:dyDescent="0.3">
      <c r="A85" t="s">
        <v>86</v>
      </c>
      <c r="B85">
        <v>103.65000152587891</v>
      </c>
      <c r="C85">
        <v>275.87081909179688</v>
      </c>
      <c r="F85" t="s">
        <v>86</v>
      </c>
      <c r="G85">
        <f t="shared" si="3"/>
        <v>1.930355398156447E-4</v>
      </c>
      <c r="H85">
        <f t="shared" si="4"/>
        <v>6.744494900700726E-3</v>
      </c>
      <c r="I85">
        <f t="shared" si="5"/>
        <v>4.1239111563466935E-3</v>
      </c>
    </row>
    <row r="86" spans="1:9" x14ac:dyDescent="0.3">
      <c r="A86" t="s">
        <v>87</v>
      </c>
      <c r="B86">
        <v>104</v>
      </c>
      <c r="C86">
        <v>289.9306640625</v>
      </c>
      <c r="F86" t="s">
        <v>87</v>
      </c>
      <c r="G86">
        <f t="shared" si="3"/>
        <v>3.3767339022539034E-3</v>
      </c>
      <c r="H86">
        <f t="shared" si="4"/>
        <v>5.0965321439179423E-2</v>
      </c>
      <c r="I86">
        <f t="shared" si="5"/>
        <v>3.1929886424409214E-2</v>
      </c>
    </row>
    <row r="87" spans="1:9" x14ac:dyDescent="0.3">
      <c r="A87" t="s">
        <v>88</v>
      </c>
      <c r="B87">
        <v>105.6600036621094</v>
      </c>
      <c r="C87">
        <v>294.91867065429688</v>
      </c>
      <c r="F87" t="s">
        <v>88</v>
      </c>
      <c r="G87">
        <f t="shared" si="3"/>
        <v>1.5961573674128982E-2</v>
      </c>
      <c r="H87">
        <f t="shared" si="4"/>
        <v>1.7204136057583863E-2</v>
      </c>
      <c r="I87">
        <f t="shared" si="5"/>
        <v>1.6707111104201911E-2</v>
      </c>
    </row>
    <row r="88" spans="1:9" x14ac:dyDescent="0.3">
      <c r="A88" t="s">
        <v>89</v>
      </c>
      <c r="B88">
        <v>105.8300018310547</v>
      </c>
      <c r="C88">
        <v>295.07763671875</v>
      </c>
      <c r="F88" t="s">
        <v>89</v>
      </c>
      <c r="G88">
        <f t="shared" si="3"/>
        <v>1.6089169321718E-3</v>
      </c>
      <c r="H88">
        <f t="shared" si="4"/>
        <v>5.3901661804056644E-4</v>
      </c>
      <c r="I88">
        <f t="shared" si="5"/>
        <v>9.6697674369305986E-4</v>
      </c>
    </row>
    <row r="89" spans="1:9" x14ac:dyDescent="0.3">
      <c r="A89" t="s">
        <v>90</v>
      </c>
      <c r="B89">
        <v>106.620002746582</v>
      </c>
      <c r="C89">
        <v>292.31536865234381</v>
      </c>
      <c r="F89" t="s">
        <v>90</v>
      </c>
      <c r="G89">
        <f t="shared" si="3"/>
        <v>7.4648105627783679E-3</v>
      </c>
      <c r="H89">
        <f t="shared" si="4"/>
        <v>-9.3611569386364835E-3</v>
      </c>
      <c r="I89">
        <f t="shared" si="5"/>
        <v>-2.6307699380705429E-3</v>
      </c>
    </row>
    <row r="90" spans="1:9" x14ac:dyDescent="0.3">
      <c r="A90" t="s">
        <v>91</v>
      </c>
      <c r="B90">
        <v>110.19000244140631</v>
      </c>
      <c r="C90">
        <v>290.31814575195313</v>
      </c>
      <c r="F90" t="s">
        <v>91</v>
      </c>
      <c r="G90">
        <f t="shared" si="3"/>
        <v>3.3483395262234206E-2</v>
      </c>
      <c r="H90">
        <f t="shared" si="4"/>
        <v>-6.8324252316888101E-3</v>
      </c>
      <c r="I90">
        <f t="shared" si="5"/>
        <v>9.2939029658803962E-3</v>
      </c>
    </row>
    <row r="91" spans="1:9" x14ac:dyDescent="0.3">
      <c r="A91" t="s">
        <v>92</v>
      </c>
      <c r="B91">
        <v>112.1800003051758</v>
      </c>
      <c r="C91">
        <v>291.73904418945313</v>
      </c>
      <c r="F91" t="s">
        <v>92</v>
      </c>
      <c r="G91">
        <f t="shared" si="3"/>
        <v>1.8059695250734586E-2</v>
      </c>
      <c r="H91">
        <f t="shared" si="4"/>
        <v>4.8942804929390515E-3</v>
      </c>
      <c r="I91">
        <f t="shared" si="5"/>
        <v>1.0160446396057267E-2</v>
      </c>
    </row>
    <row r="92" spans="1:9" x14ac:dyDescent="0.3">
      <c r="A92" t="s">
        <v>93</v>
      </c>
      <c r="B92">
        <v>110.2600021362305</v>
      </c>
      <c r="C92">
        <v>294.382080078125</v>
      </c>
      <c r="F92" t="s">
        <v>93</v>
      </c>
      <c r="G92">
        <f t="shared" si="3"/>
        <v>-1.711533396079612E-2</v>
      </c>
      <c r="H92">
        <f t="shared" si="4"/>
        <v>9.0595891818836538E-3</v>
      </c>
      <c r="I92">
        <f t="shared" si="5"/>
        <v>-1.4103800751882568E-3</v>
      </c>
    </row>
    <row r="93" spans="1:9" x14ac:dyDescent="0.3">
      <c r="A93" t="s">
        <v>94</v>
      </c>
      <c r="B93">
        <v>111.1999969482422</v>
      </c>
      <c r="C93">
        <v>291.1329345703125</v>
      </c>
      <c r="F93" t="s">
        <v>94</v>
      </c>
      <c r="G93">
        <f t="shared" si="3"/>
        <v>8.5252566098295013E-3</v>
      </c>
      <c r="H93">
        <f t="shared" si="4"/>
        <v>-1.1037171511765309E-2</v>
      </c>
      <c r="I93">
        <f t="shared" si="5"/>
        <v>-3.212200263127385E-3</v>
      </c>
    </row>
    <row r="94" spans="1:9" x14ac:dyDescent="0.3">
      <c r="A94" t="s">
        <v>95</v>
      </c>
      <c r="B94">
        <v>113.40000152587891</v>
      </c>
      <c r="C94">
        <v>290.73550415039063</v>
      </c>
      <c r="F94" t="s">
        <v>95</v>
      </c>
      <c r="G94">
        <f t="shared" si="3"/>
        <v>1.9784214370623499E-2</v>
      </c>
      <c r="H94">
        <f t="shared" si="4"/>
        <v>-1.3651166622850042E-3</v>
      </c>
      <c r="I94">
        <f t="shared" si="5"/>
        <v>7.094615750878398E-3</v>
      </c>
    </row>
    <row r="95" spans="1:9" x14ac:dyDescent="0.3">
      <c r="A95" t="s">
        <v>96</v>
      </c>
      <c r="B95">
        <v>115.5</v>
      </c>
      <c r="C95">
        <v>291.4608154296875</v>
      </c>
      <c r="F95" t="s">
        <v>96</v>
      </c>
      <c r="G95">
        <f t="shared" si="3"/>
        <v>1.8518504813616277E-2</v>
      </c>
      <c r="H95">
        <f t="shared" si="4"/>
        <v>2.4947461487940803E-3</v>
      </c>
      <c r="I95">
        <f t="shared" si="5"/>
        <v>8.9042496147229595E-3</v>
      </c>
    </row>
    <row r="96" spans="1:9" x14ac:dyDescent="0.3">
      <c r="A96" t="s">
        <v>97</v>
      </c>
      <c r="B96">
        <v>118.15000152587891</v>
      </c>
      <c r="C96">
        <v>293.2791748046875</v>
      </c>
      <c r="F96" t="s">
        <v>97</v>
      </c>
      <c r="G96">
        <f t="shared" si="3"/>
        <v>2.2943736154795724E-2</v>
      </c>
      <c r="H96">
        <f t="shared" si="4"/>
        <v>6.2387781778461271E-3</v>
      </c>
      <c r="I96">
        <f t="shared" si="5"/>
        <v>1.2920761368625966E-2</v>
      </c>
    </row>
    <row r="97" spans="1:9" x14ac:dyDescent="0.3">
      <c r="A97" t="s">
        <v>98</v>
      </c>
      <c r="B97">
        <v>116.25</v>
      </c>
      <c r="C97">
        <v>296.33953857421881</v>
      </c>
      <c r="F97" t="s">
        <v>98</v>
      </c>
      <c r="G97">
        <f t="shared" si="3"/>
        <v>-1.608126535201726E-2</v>
      </c>
      <c r="H97">
        <f t="shared" si="4"/>
        <v>1.043498493055095E-2</v>
      </c>
      <c r="I97">
        <f t="shared" si="5"/>
        <v>-1.7151518247633495E-4</v>
      </c>
    </row>
    <row r="98" spans="1:9" x14ac:dyDescent="0.3">
      <c r="A98" t="s">
        <v>99</v>
      </c>
      <c r="B98">
        <v>115.0100021362305</v>
      </c>
      <c r="C98">
        <v>299.60858154296881</v>
      </c>
      <c r="F98" t="s">
        <v>99</v>
      </c>
      <c r="G98">
        <f t="shared" si="3"/>
        <v>-1.0666648290490355E-2</v>
      </c>
      <c r="H98">
        <f t="shared" si="4"/>
        <v>1.1031410065893921E-2</v>
      </c>
      <c r="I98">
        <f t="shared" si="5"/>
        <v>2.3521867233402098E-3</v>
      </c>
    </row>
    <row r="99" spans="1:9" x14ac:dyDescent="0.3">
      <c r="A99" t="s">
        <v>100</v>
      </c>
      <c r="B99">
        <v>114.9899978637695</v>
      </c>
      <c r="C99">
        <v>288.05270385742188</v>
      </c>
      <c r="F99" t="s">
        <v>100</v>
      </c>
      <c r="G99">
        <f t="shared" si="3"/>
        <v>-1.7393506729357355E-4</v>
      </c>
      <c r="H99">
        <f t="shared" si="4"/>
        <v>-3.8569915541252997E-2</v>
      </c>
      <c r="I99">
        <f t="shared" si="5"/>
        <v>-2.3211523351669226E-2</v>
      </c>
    </row>
    <row r="100" spans="1:9" x14ac:dyDescent="0.3">
      <c r="A100" t="s">
        <v>101</v>
      </c>
      <c r="B100">
        <v>116.75</v>
      </c>
      <c r="C100">
        <v>285.13140869140631</v>
      </c>
      <c r="F100" t="s">
        <v>101</v>
      </c>
      <c r="G100">
        <f t="shared" si="3"/>
        <v>1.5305697616549319E-2</v>
      </c>
      <c r="H100">
        <f t="shared" si="4"/>
        <v>-1.0141530098122353E-2</v>
      </c>
      <c r="I100">
        <f t="shared" si="5"/>
        <v>3.7360987746315466E-5</v>
      </c>
    </row>
    <row r="101" spans="1:9" x14ac:dyDescent="0.3">
      <c r="A101" t="s">
        <v>102</v>
      </c>
      <c r="B101">
        <v>115</v>
      </c>
      <c r="C101">
        <v>284.77374267578131</v>
      </c>
      <c r="F101" t="s">
        <v>102</v>
      </c>
      <c r="G101">
        <f t="shared" si="3"/>
        <v>-1.498929336188437E-2</v>
      </c>
      <c r="H101">
        <f t="shared" si="4"/>
        <v>-1.2543900977675104E-3</v>
      </c>
      <c r="I101">
        <f t="shared" si="5"/>
        <v>-6.7483514034142548E-3</v>
      </c>
    </row>
    <row r="102" spans="1:9" x14ac:dyDescent="0.3">
      <c r="A102" t="s">
        <v>103</v>
      </c>
      <c r="B102">
        <v>120.11000061035161</v>
      </c>
      <c r="C102">
        <v>288.9072265625</v>
      </c>
      <c r="F102" t="s">
        <v>103</v>
      </c>
      <c r="G102">
        <f t="shared" si="3"/>
        <v>4.4434787916100893E-2</v>
      </c>
      <c r="H102">
        <f t="shared" si="4"/>
        <v>1.4514975460447221E-2</v>
      </c>
      <c r="I102">
        <f t="shared" si="5"/>
        <v>2.6482900442708693E-2</v>
      </c>
    </row>
    <row r="103" spans="1:9" x14ac:dyDescent="0.3">
      <c r="A103" t="s">
        <v>104</v>
      </c>
      <c r="B103">
        <v>121.6600036621094</v>
      </c>
      <c r="C103">
        <v>285.52886962890631</v>
      </c>
      <c r="F103" t="s">
        <v>104</v>
      </c>
      <c r="G103">
        <f t="shared" si="3"/>
        <v>1.2904862574983689E-2</v>
      </c>
      <c r="H103">
        <f t="shared" si="4"/>
        <v>-1.169357019480044E-2</v>
      </c>
      <c r="I103">
        <f t="shared" si="5"/>
        <v>-1.8541970868867878E-3</v>
      </c>
    </row>
    <row r="104" spans="1:9" x14ac:dyDescent="0.3">
      <c r="A104" t="s">
        <v>105</v>
      </c>
      <c r="B104">
        <v>120.5800018310547</v>
      </c>
      <c r="C104">
        <v>284.84329223632813</v>
      </c>
      <c r="F104" t="s">
        <v>105</v>
      </c>
      <c r="G104">
        <f t="shared" si="3"/>
        <v>-8.8772135339912905E-3</v>
      </c>
      <c r="H104">
        <f t="shared" si="4"/>
        <v>-2.4010790694096729E-3</v>
      </c>
      <c r="I104">
        <f t="shared" si="5"/>
        <v>-4.9915328552423205E-3</v>
      </c>
    </row>
    <row r="105" spans="1:9" x14ac:dyDescent="0.3">
      <c r="A105" t="s">
        <v>106</v>
      </c>
      <c r="B105">
        <v>122.76999664306641</v>
      </c>
      <c r="C105">
        <v>291.22235107421881</v>
      </c>
      <c r="F105" t="s">
        <v>106</v>
      </c>
      <c r="G105">
        <f t="shared" si="3"/>
        <v>1.8162172655131537E-2</v>
      </c>
      <c r="H105">
        <f t="shared" si="4"/>
        <v>2.239497650728639E-2</v>
      </c>
      <c r="I105">
        <f t="shared" si="5"/>
        <v>2.070185496642445E-2</v>
      </c>
    </row>
    <row r="106" spans="1:9" x14ac:dyDescent="0.3">
      <c r="A106" t="s">
        <v>107</v>
      </c>
      <c r="B106">
        <v>124.25</v>
      </c>
      <c r="C106">
        <v>296.697265625</v>
      </c>
      <c r="F106" t="s">
        <v>107</v>
      </c>
      <c r="G106">
        <f t="shared" si="3"/>
        <v>1.205508998453797E-2</v>
      </c>
      <c r="H106">
        <f t="shared" si="4"/>
        <v>1.8799774572886063E-2</v>
      </c>
      <c r="I106">
        <f t="shared" si="5"/>
        <v>1.6101900737546825E-2</v>
      </c>
    </row>
    <row r="107" spans="1:9" x14ac:dyDescent="0.3">
      <c r="A107" t="s">
        <v>108</v>
      </c>
      <c r="B107">
        <v>125.3000030517578</v>
      </c>
      <c r="C107">
        <v>294.54107666015631</v>
      </c>
      <c r="F107" t="s">
        <v>108</v>
      </c>
      <c r="G107">
        <f t="shared" si="3"/>
        <v>8.4507287867829906E-3</v>
      </c>
      <c r="H107">
        <f t="shared" si="4"/>
        <v>-7.2673031222637574E-3</v>
      </c>
      <c r="I107">
        <f t="shared" si="5"/>
        <v>-9.800903586450584E-4</v>
      </c>
    </row>
    <row r="108" spans="1:9" x14ac:dyDescent="0.3">
      <c r="A108" t="s">
        <v>109</v>
      </c>
      <c r="B108">
        <v>126.61000061035161</v>
      </c>
      <c r="C108">
        <v>295.2266845703125</v>
      </c>
      <c r="F108" t="s">
        <v>109</v>
      </c>
      <c r="G108">
        <f t="shared" si="3"/>
        <v>1.0454888481149505E-2</v>
      </c>
      <c r="H108">
        <f t="shared" si="4"/>
        <v>2.3277157737400245E-3</v>
      </c>
      <c r="I108">
        <f t="shared" si="5"/>
        <v>5.5785848567038165E-3</v>
      </c>
    </row>
    <row r="109" spans="1:9" x14ac:dyDescent="0.3">
      <c r="A109" t="s">
        <v>110</v>
      </c>
      <c r="B109">
        <v>121.23000335693359</v>
      </c>
      <c r="C109">
        <v>292.6531982421875</v>
      </c>
      <c r="F109" t="s">
        <v>110</v>
      </c>
      <c r="G109">
        <f t="shared" si="3"/>
        <v>-4.2492672201899895E-2</v>
      </c>
      <c r="H109">
        <f t="shared" si="4"/>
        <v>-8.7169841434576734E-3</v>
      </c>
      <c r="I109">
        <f t="shared" si="5"/>
        <v>-2.2227259366834562E-2</v>
      </c>
    </row>
    <row r="110" spans="1:9" x14ac:dyDescent="0.3">
      <c r="A110" t="s">
        <v>111</v>
      </c>
      <c r="B110">
        <v>124.25</v>
      </c>
      <c r="C110">
        <v>296.33953857421881</v>
      </c>
      <c r="F110" t="s">
        <v>111</v>
      </c>
      <c r="G110">
        <f t="shared" si="3"/>
        <v>2.4911297199049942E-2</v>
      </c>
      <c r="H110">
        <f t="shared" si="4"/>
        <v>1.2596275571814086E-2</v>
      </c>
      <c r="I110">
        <f t="shared" si="5"/>
        <v>1.7522284222708427E-2</v>
      </c>
    </row>
    <row r="111" spans="1:9" x14ac:dyDescent="0.3">
      <c r="A111" t="s">
        <v>112</v>
      </c>
      <c r="B111">
        <v>123.4300003051758</v>
      </c>
      <c r="C111">
        <v>295.90234375</v>
      </c>
      <c r="F111" t="s">
        <v>112</v>
      </c>
      <c r="G111">
        <f t="shared" si="3"/>
        <v>-6.5995951293698063E-3</v>
      </c>
      <c r="H111">
        <f t="shared" si="4"/>
        <v>-1.4753172199777342E-3</v>
      </c>
      <c r="I111">
        <f t="shared" si="5"/>
        <v>-3.5250283837345632E-3</v>
      </c>
    </row>
    <row r="112" spans="1:9" x14ac:dyDescent="0.3">
      <c r="A112" t="s">
        <v>113</v>
      </c>
      <c r="B112">
        <v>126.5699996948242</v>
      </c>
      <c r="C112">
        <v>298.66461181640631</v>
      </c>
      <c r="F112" t="s">
        <v>113</v>
      </c>
      <c r="G112">
        <f t="shared" si="3"/>
        <v>2.5439515368102406E-2</v>
      </c>
      <c r="H112">
        <f t="shared" si="4"/>
        <v>9.3350665337752492E-3</v>
      </c>
      <c r="I112">
        <f t="shared" si="5"/>
        <v>1.5776846067506112E-2</v>
      </c>
    </row>
    <row r="113" spans="1:9" x14ac:dyDescent="0.3">
      <c r="A113" t="s">
        <v>114</v>
      </c>
      <c r="B113">
        <v>126.6600036621094</v>
      </c>
      <c r="C113">
        <v>298.1976318359375</v>
      </c>
      <c r="F113" t="s">
        <v>114</v>
      </c>
      <c r="G113">
        <f t="shared" si="3"/>
        <v>7.111003199984367E-4</v>
      </c>
      <c r="H113">
        <f t="shared" si="4"/>
        <v>-1.5635597991631167E-3</v>
      </c>
      <c r="I113">
        <f t="shared" si="5"/>
        <v>-6.536957514984953E-4</v>
      </c>
    </row>
    <row r="114" spans="1:9" x14ac:dyDescent="0.3">
      <c r="A114" t="s">
        <v>115</v>
      </c>
      <c r="B114">
        <v>126.4199981689453</v>
      </c>
      <c r="C114">
        <v>300.86056518554688</v>
      </c>
      <c r="F114" t="s">
        <v>115</v>
      </c>
      <c r="G114">
        <f t="shared" si="3"/>
        <v>-1.894879884926981E-3</v>
      </c>
      <c r="H114">
        <f t="shared" si="4"/>
        <v>8.9300955651936409E-3</v>
      </c>
      <c r="I114">
        <f t="shared" si="5"/>
        <v>4.6001053851453914E-3</v>
      </c>
    </row>
    <row r="115" spans="1:9" x14ac:dyDescent="0.3">
      <c r="A115" t="s">
        <v>116</v>
      </c>
      <c r="B115">
        <v>127.11000061035161</v>
      </c>
      <c r="C115">
        <v>304.15939331054688</v>
      </c>
      <c r="F115" t="s">
        <v>116</v>
      </c>
      <c r="G115">
        <f t="shared" si="3"/>
        <v>5.4580165432702721E-3</v>
      </c>
      <c r="H115">
        <f t="shared" si="4"/>
        <v>1.0964641121928187E-2</v>
      </c>
      <c r="I115">
        <f t="shared" si="5"/>
        <v>8.7619912904650203E-3</v>
      </c>
    </row>
    <row r="116" spans="1:9" x14ac:dyDescent="0.3">
      <c r="A116" t="s">
        <v>117</v>
      </c>
      <c r="B116">
        <v>125.4899978637695</v>
      </c>
      <c r="C116">
        <v>306.05722045898438</v>
      </c>
      <c r="F116" t="s">
        <v>117</v>
      </c>
      <c r="G116">
        <f t="shared" si="3"/>
        <v>-1.2744888197649629E-2</v>
      </c>
      <c r="H116">
        <f t="shared" si="4"/>
        <v>6.2395809242683509E-3</v>
      </c>
      <c r="I116">
        <f t="shared" si="5"/>
        <v>-1.3542067244988417E-3</v>
      </c>
    </row>
    <row r="117" spans="1:9" x14ac:dyDescent="0.3">
      <c r="A117" t="s">
        <v>118</v>
      </c>
      <c r="B117">
        <v>125.7799987792969</v>
      </c>
      <c r="C117">
        <v>304.20907592773438</v>
      </c>
      <c r="F117" t="s">
        <v>118</v>
      </c>
      <c r="G117">
        <f t="shared" si="3"/>
        <v>2.310948445805483E-3</v>
      </c>
      <c r="H117">
        <f t="shared" si="4"/>
        <v>-6.0385588305297278E-3</v>
      </c>
      <c r="I117">
        <f t="shared" si="5"/>
        <v>-2.6987559199956432E-3</v>
      </c>
    </row>
    <row r="118" spans="1:9" x14ac:dyDescent="0.3">
      <c r="A118" t="s">
        <v>119</v>
      </c>
      <c r="B118">
        <v>124.8300018310547</v>
      </c>
      <c r="C118">
        <v>306.33544921875</v>
      </c>
      <c r="F118" t="s">
        <v>119</v>
      </c>
      <c r="G118">
        <f t="shared" si="3"/>
        <v>-7.5528459012719207E-3</v>
      </c>
      <c r="H118">
        <f t="shared" si="4"/>
        <v>6.989841721621648E-3</v>
      </c>
      <c r="I118">
        <f t="shared" si="5"/>
        <v>1.1727666724642202E-3</v>
      </c>
    </row>
    <row r="119" spans="1:9" x14ac:dyDescent="0.3">
      <c r="A119" t="s">
        <v>120</v>
      </c>
      <c r="B119">
        <v>130.1499938964844</v>
      </c>
      <c r="C119">
        <v>305.33187866210938</v>
      </c>
      <c r="F119" t="s">
        <v>120</v>
      </c>
      <c r="G119">
        <f t="shared" si="3"/>
        <v>4.2617896238035691E-2</v>
      </c>
      <c r="H119">
        <f t="shared" si="4"/>
        <v>-3.2760510061765613E-3</v>
      </c>
      <c r="I119">
        <f t="shared" si="5"/>
        <v>1.5081527891508338E-2</v>
      </c>
    </row>
    <row r="120" spans="1:9" x14ac:dyDescent="0.3">
      <c r="A120" t="s">
        <v>121</v>
      </c>
      <c r="B120">
        <v>129.33000183105469</v>
      </c>
      <c r="C120">
        <v>305.56039428710938</v>
      </c>
      <c r="F120" t="s">
        <v>121</v>
      </c>
      <c r="G120">
        <f t="shared" si="3"/>
        <v>-6.3003619199698546E-3</v>
      </c>
      <c r="H120">
        <f t="shared" si="4"/>
        <v>7.4841718461016171E-4</v>
      </c>
      <c r="I120">
        <f t="shared" si="5"/>
        <v>-2.0710944572218453E-3</v>
      </c>
    </row>
    <row r="121" spans="1:9" x14ac:dyDescent="0.3">
      <c r="A121" t="s">
        <v>122</v>
      </c>
      <c r="B121">
        <v>127.3300018310547</v>
      </c>
      <c r="C121">
        <v>304.53695678710938</v>
      </c>
      <c r="F121" t="s">
        <v>122</v>
      </c>
      <c r="G121">
        <f t="shared" si="3"/>
        <v>-1.5464315871676959E-2</v>
      </c>
      <c r="H121">
        <f t="shared" si="4"/>
        <v>-3.3493787779261819E-3</v>
      </c>
      <c r="I121">
        <f t="shared" si="5"/>
        <v>-8.1953536154264935E-3</v>
      </c>
    </row>
    <row r="122" spans="1:9" x14ac:dyDescent="0.3">
      <c r="A122" t="s">
        <v>123</v>
      </c>
      <c r="B122">
        <v>129.17999267578131</v>
      </c>
      <c r="C122">
        <v>312.08856201171881</v>
      </c>
      <c r="F122" t="s">
        <v>123</v>
      </c>
      <c r="G122">
        <f t="shared" si="3"/>
        <v>1.4529104045574615E-2</v>
      </c>
      <c r="H122">
        <f t="shared" si="4"/>
        <v>2.4797007575958929E-2</v>
      </c>
      <c r="I122">
        <f t="shared" si="5"/>
        <v>2.0689846163805203E-2</v>
      </c>
    </row>
    <row r="123" spans="1:9" x14ac:dyDescent="0.3">
      <c r="A123" t="s">
        <v>124</v>
      </c>
      <c r="B123">
        <v>129.03999328613281</v>
      </c>
      <c r="C123">
        <v>315.93386840820313</v>
      </c>
      <c r="F123" t="s">
        <v>124</v>
      </c>
      <c r="G123">
        <f t="shared" si="3"/>
        <v>-1.0837544324674431E-3</v>
      </c>
      <c r="H123">
        <f t="shared" si="4"/>
        <v>1.232120258332281E-2</v>
      </c>
      <c r="I123">
        <f t="shared" si="5"/>
        <v>6.9592197770067081E-3</v>
      </c>
    </row>
    <row r="124" spans="1:9" x14ac:dyDescent="0.3">
      <c r="A124" t="s">
        <v>125</v>
      </c>
      <c r="B124">
        <v>127.90000152587891</v>
      </c>
      <c r="C124">
        <v>318.62664794921881</v>
      </c>
      <c r="F124" t="s">
        <v>125</v>
      </c>
      <c r="G124">
        <f t="shared" si="3"/>
        <v>-8.8344065372515379E-3</v>
      </c>
      <c r="H124">
        <f t="shared" si="4"/>
        <v>8.5232379630044708E-3</v>
      </c>
      <c r="I124">
        <f t="shared" si="5"/>
        <v>1.5801801629020669E-3</v>
      </c>
    </row>
    <row r="125" spans="1:9" x14ac:dyDescent="0.3">
      <c r="A125" t="s">
        <v>126</v>
      </c>
      <c r="B125">
        <v>130.36000061035159</v>
      </c>
      <c r="C125">
        <v>323.1376953125</v>
      </c>
      <c r="F125" t="s">
        <v>126</v>
      </c>
      <c r="G125">
        <f t="shared" si="3"/>
        <v>1.9233769000189804E-2</v>
      </c>
      <c r="H125">
        <f t="shared" si="4"/>
        <v>1.4157784329451806E-2</v>
      </c>
      <c r="I125">
        <f t="shared" si="5"/>
        <v>1.6188178197747004E-2</v>
      </c>
    </row>
    <row r="126" spans="1:9" x14ac:dyDescent="0.3">
      <c r="A126" t="s">
        <v>127</v>
      </c>
      <c r="B126">
        <v>130.2200012207031</v>
      </c>
      <c r="C126">
        <v>323.79348754882813</v>
      </c>
      <c r="F126" t="s">
        <v>127</v>
      </c>
      <c r="G126">
        <f t="shared" si="3"/>
        <v>-1.0739443770558799E-3</v>
      </c>
      <c r="H126">
        <f t="shared" si="4"/>
        <v>2.0294513634315781E-3</v>
      </c>
      <c r="I126">
        <f t="shared" si="5"/>
        <v>7.8809306723659489E-4</v>
      </c>
    </row>
    <row r="127" spans="1:9" x14ac:dyDescent="0.3">
      <c r="A127" t="s">
        <v>128</v>
      </c>
      <c r="B127">
        <v>130.3800048828125</v>
      </c>
      <c r="C127">
        <v>317.9708251953125</v>
      </c>
      <c r="F127" t="s">
        <v>128</v>
      </c>
      <c r="G127">
        <f t="shared" si="3"/>
        <v>1.2287180203462977E-3</v>
      </c>
      <c r="H127">
        <f t="shared" si="4"/>
        <v>-1.7982641953654399E-2</v>
      </c>
      <c r="I127">
        <f t="shared" si="5"/>
        <v>-1.029809796405412E-2</v>
      </c>
    </row>
    <row r="128" spans="1:9" x14ac:dyDescent="0.3">
      <c r="A128" t="s">
        <v>129</v>
      </c>
      <c r="B128">
        <v>128.36000061035159</v>
      </c>
      <c r="C128">
        <v>311.5321044921875</v>
      </c>
      <c r="F128" t="s">
        <v>129</v>
      </c>
      <c r="G128">
        <f t="shared" si="3"/>
        <v>-1.5493205988729053E-2</v>
      </c>
      <c r="H128">
        <f t="shared" si="4"/>
        <v>-2.0249407156049726E-2</v>
      </c>
      <c r="I128">
        <f t="shared" si="5"/>
        <v>-1.8346926689121457E-2</v>
      </c>
    </row>
    <row r="129" spans="1:9" x14ac:dyDescent="0.3">
      <c r="A129" t="s">
        <v>130</v>
      </c>
      <c r="B129">
        <v>129.7799987792969</v>
      </c>
      <c r="C129">
        <v>312.48599243164063</v>
      </c>
      <c r="F129" t="s">
        <v>130</v>
      </c>
      <c r="G129">
        <f t="shared" si="3"/>
        <v>1.1062622017709689E-2</v>
      </c>
      <c r="H129">
        <f t="shared" si="4"/>
        <v>3.0619250013028676E-3</v>
      </c>
      <c r="I129">
        <f t="shared" si="5"/>
        <v>6.2622038078655956E-3</v>
      </c>
    </row>
    <row r="130" spans="1:9" x14ac:dyDescent="0.3">
      <c r="A130" t="s">
        <v>131</v>
      </c>
      <c r="B130">
        <v>127.129997253418</v>
      </c>
      <c r="C130">
        <v>316.26181030273438</v>
      </c>
      <c r="F130" t="s">
        <v>131</v>
      </c>
      <c r="G130">
        <f t="shared" si="3"/>
        <v>-2.0419182854096718E-2</v>
      </c>
      <c r="H130">
        <f t="shared" si="4"/>
        <v>1.2083158805653582E-2</v>
      </c>
      <c r="I130">
        <f t="shared" si="5"/>
        <v>-9.177778582465379E-4</v>
      </c>
    </row>
    <row r="131" spans="1:9" x14ac:dyDescent="0.3">
      <c r="A131" t="s">
        <v>132</v>
      </c>
      <c r="B131">
        <v>128.7799987792969</v>
      </c>
      <c r="C131">
        <v>316.36117553710938</v>
      </c>
      <c r="F131" t="s">
        <v>132</v>
      </c>
      <c r="G131">
        <f t="shared" si="3"/>
        <v>1.2978852839820476E-2</v>
      </c>
      <c r="H131">
        <f t="shared" si="4"/>
        <v>3.1418663631854749E-4</v>
      </c>
      <c r="I131">
        <f t="shared" si="5"/>
        <v>5.3800531177193188E-3</v>
      </c>
    </row>
    <row r="132" spans="1:9" x14ac:dyDescent="0.3">
      <c r="A132" t="s">
        <v>133</v>
      </c>
      <c r="B132">
        <v>130.80000305175781</v>
      </c>
      <c r="C132">
        <v>320.62380981445313</v>
      </c>
      <c r="F132" t="s">
        <v>133</v>
      </c>
      <c r="G132">
        <f t="shared" ref="G132:G195" si="6">B132/B131-1</f>
        <v>1.5685698801122028E-2</v>
      </c>
      <c r="H132">
        <f t="shared" ref="H132:H195" si="7">C132/C131-1</f>
        <v>1.3473948786878687E-2</v>
      </c>
      <c r="I132">
        <f t="shared" ref="I132:I195" si="8">$M$10*G132+$M$11*H132</f>
        <v>1.4358648792576024E-2</v>
      </c>
    </row>
    <row r="133" spans="1:9" x14ac:dyDescent="0.3">
      <c r="A133" t="s">
        <v>134</v>
      </c>
      <c r="B133">
        <v>134.30000305175781</v>
      </c>
      <c r="C133">
        <v>321.29946899414063</v>
      </c>
      <c r="F133" t="s">
        <v>134</v>
      </c>
      <c r="G133">
        <f t="shared" si="6"/>
        <v>2.6758409161619312E-2</v>
      </c>
      <c r="H133">
        <f t="shared" si="7"/>
        <v>2.1073269015128293E-3</v>
      </c>
      <c r="I133">
        <f t="shared" si="8"/>
        <v>1.1967759805555424E-2</v>
      </c>
    </row>
    <row r="134" spans="1:9" x14ac:dyDescent="0.3">
      <c r="A134" t="s">
        <v>135</v>
      </c>
      <c r="B134">
        <v>134.67999267578131</v>
      </c>
      <c r="C134">
        <v>326.6849365234375</v>
      </c>
      <c r="F134" t="s">
        <v>135</v>
      </c>
      <c r="G134">
        <f t="shared" si="6"/>
        <v>2.8294089008846779E-3</v>
      </c>
      <c r="H134">
        <f t="shared" si="7"/>
        <v>1.6761520167327459E-2</v>
      </c>
      <c r="I134">
        <f t="shared" si="8"/>
        <v>1.1188675660750347E-2</v>
      </c>
    </row>
    <row r="135" spans="1:9" x14ac:dyDescent="0.3">
      <c r="A135" t="s">
        <v>136</v>
      </c>
      <c r="B135">
        <v>133.55999755859381</v>
      </c>
      <c r="C135">
        <v>326.61538696289063</v>
      </c>
      <c r="F135" t="s">
        <v>136</v>
      </c>
      <c r="G135">
        <f t="shared" si="6"/>
        <v>-8.3159725133316043E-3</v>
      </c>
      <c r="H135">
        <f t="shared" si="7"/>
        <v>-2.1289491118570147E-4</v>
      </c>
      <c r="I135">
        <f t="shared" si="8"/>
        <v>-3.4541259520440627E-3</v>
      </c>
    </row>
    <row r="136" spans="1:9" x14ac:dyDescent="0.3">
      <c r="A136" t="s">
        <v>137</v>
      </c>
      <c r="B136">
        <v>132.83000183105469</v>
      </c>
      <c r="C136">
        <v>324.24063110351563</v>
      </c>
      <c r="F136" t="s">
        <v>137</v>
      </c>
      <c r="G136">
        <f t="shared" si="6"/>
        <v>-5.4656764067314567E-3</v>
      </c>
      <c r="H136">
        <f t="shared" si="7"/>
        <v>-7.2708021549664492E-3</v>
      </c>
      <c r="I136">
        <f t="shared" si="8"/>
        <v>-6.5487518556724515E-3</v>
      </c>
    </row>
    <row r="137" spans="1:9" x14ac:dyDescent="0.3">
      <c r="A137" t="s">
        <v>138</v>
      </c>
      <c r="B137">
        <v>135.36000061035159</v>
      </c>
      <c r="C137">
        <v>319.0439453125</v>
      </c>
      <c r="F137" t="s">
        <v>138</v>
      </c>
      <c r="G137">
        <f t="shared" si="6"/>
        <v>1.9046892602732735E-2</v>
      </c>
      <c r="H137">
        <f t="shared" si="7"/>
        <v>-1.6027250419940575E-2</v>
      </c>
      <c r="I137">
        <f t="shared" si="8"/>
        <v>-1.9975932108712499E-3</v>
      </c>
    </row>
    <row r="138" spans="1:9" x14ac:dyDescent="0.3">
      <c r="A138" t="s">
        <v>139</v>
      </c>
      <c r="B138">
        <v>129.96000671386719</v>
      </c>
      <c r="C138">
        <v>316.62942504882813</v>
      </c>
      <c r="F138" t="s">
        <v>139</v>
      </c>
      <c r="G138">
        <f t="shared" si="6"/>
        <v>-3.989357175040853E-2</v>
      </c>
      <c r="H138">
        <f t="shared" si="7"/>
        <v>-7.5679864769314653E-3</v>
      </c>
      <c r="I138">
        <f t="shared" si="8"/>
        <v>-2.049822058632229E-2</v>
      </c>
    </row>
    <row r="139" spans="1:9" x14ac:dyDescent="0.3">
      <c r="A139" t="s">
        <v>140</v>
      </c>
      <c r="B139">
        <v>130</v>
      </c>
      <c r="C139">
        <v>315.98358154296881</v>
      </c>
      <c r="F139" t="s">
        <v>140</v>
      </c>
      <c r="G139">
        <f t="shared" si="6"/>
        <v>3.0773533446226686E-4</v>
      </c>
      <c r="H139">
        <f t="shared" si="7"/>
        <v>-2.0397456924912127E-3</v>
      </c>
      <c r="I139">
        <f t="shared" si="8"/>
        <v>-1.1007532817098207E-3</v>
      </c>
    </row>
    <row r="140" spans="1:9" x14ac:dyDescent="0.3">
      <c r="A140" t="s">
        <v>141</v>
      </c>
      <c r="B140">
        <v>128.80000305175781</v>
      </c>
      <c r="C140">
        <v>315.13900756835938</v>
      </c>
      <c r="F140" t="s">
        <v>141</v>
      </c>
      <c r="G140">
        <f t="shared" si="6"/>
        <v>-9.2307457557091466E-3</v>
      </c>
      <c r="H140">
        <f t="shared" si="7"/>
        <v>-2.6728413244933025E-3</v>
      </c>
      <c r="I140">
        <f t="shared" si="8"/>
        <v>-5.2960030969796401E-3</v>
      </c>
    </row>
    <row r="141" spans="1:9" x14ac:dyDescent="0.3">
      <c r="A141" t="s">
        <v>142</v>
      </c>
      <c r="B141">
        <v>129.1300048828125</v>
      </c>
      <c r="C141">
        <v>314.09567260742188</v>
      </c>
      <c r="F141" t="s">
        <v>142</v>
      </c>
      <c r="G141">
        <f t="shared" si="6"/>
        <v>2.5621259567989441E-3</v>
      </c>
      <c r="H141">
        <f t="shared" si="7"/>
        <v>-3.3107134816091621E-3</v>
      </c>
      <c r="I141">
        <f t="shared" si="8"/>
        <v>-9.615777062459193E-4</v>
      </c>
    </row>
    <row r="142" spans="1:9" x14ac:dyDescent="0.3">
      <c r="A142" t="s">
        <v>143</v>
      </c>
      <c r="B142">
        <v>128.1499938964844</v>
      </c>
      <c r="C142">
        <v>315.32778930664063</v>
      </c>
      <c r="F142" t="s">
        <v>143</v>
      </c>
      <c r="G142">
        <f t="shared" si="6"/>
        <v>-7.5893359348779832E-3</v>
      </c>
      <c r="H142">
        <f t="shared" si="7"/>
        <v>3.9227433125408329E-3</v>
      </c>
      <c r="I142">
        <f t="shared" si="8"/>
        <v>-6.8208838642669356E-4</v>
      </c>
    </row>
    <row r="143" spans="1:9" x14ac:dyDescent="0.3">
      <c r="A143" t="s">
        <v>144</v>
      </c>
      <c r="B143">
        <v>128.25</v>
      </c>
      <c r="C143">
        <v>315.248291015625</v>
      </c>
      <c r="F143" t="s">
        <v>144</v>
      </c>
      <c r="G143">
        <f t="shared" si="6"/>
        <v>7.8038320935380767E-4</v>
      </c>
      <c r="H143">
        <f t="shared" si="7"/>
        <v>-2.5211317781548281E-4</v>
      </c>
      <c r="I143">
        <f t="shared" si="8"/>
        <v>1.6088537705223339E-4</v>
      </c>
    </row>
    <row r="144" spans="1:9" x14ac:dyDescent="0.3">
      <c r="A144" t="s">
        <v>145</v>
      </c>
      <c r="B144">
        <v>132.21000671386719</v>
      </c>
      <c r="C144">
        <v>319.769287109375</v>
      </c>
      <c r="F144" t="s">
        <v>145</v>
      </c>
      <c r="G144">
        <f t="shared" si="6"/>
        <v>3.0877245332297854E-2</v>
      </c>
      <c r="H144">
        <f t="shared" si="7"/>
        <v>1.4341064559572514E-2</v>
      </c>
      <c r="I144">
        <f t="shared" si="8"/>
        <v>2.0955536868662649E-2</v>
      </c>
    </row>
    <row r="145" spans="1:9" x14ac:dyDescent="0.3">
      <c r="A145" t="s">
        <v>146</v>
      </c>
      <c r="B145">
        <v>133.67999267578131</v>
      </c>
      <c r="C145">
        <v>318.34841918945313</v>
      </c>
      <c r="F145" t="s">
        <v>146</v>
      </c>
      <c r="G145">
        <f t="shared" si="6"/>
        <v>1.1118568090655145E-2</v>
      </c>
      <c r="H145">
        <f t="shared" si="7"/>
        <v>-4.4434158538679824E-3</v>
      </c>
      <c r="I145">
        <f t="shared" si="8"/>
        <v>1.7813777239412687E-3</v>
      </c>
    </row>
    <row r="146" spans="1:9" x14ac:dyDescent="0.3">
      <c r="A146" t="s">
        <v>147</v>
      </c>
      <c r="B146">
        <v>131.69000244140631</v>
      </c>
      <c r="C146">
        <v>315.59603881835938</v>
      </c>
      <c r="F146" t="s">
        <v>147</v>
      </c>
      <c r="G146">
        <f t="shared" si="6"/>
        <v>-1.4886223394710907E-2</v>
      </c>
      <c r="H146">
        <f t="shared" si="7"/>
        <v>-8.6458113349567878E-3</v>
      </c>
      <c r="I146">
        <f t="shared" si="8"/>
        <v>-1.1141976158858435E-2</v>
      </c>
    </row>
    <row r="147" spans="1:9" x14ac:dyDescent="0.3">
      <c r="A147" t="s">
        <v>148</v>
      </c>
      <c r="B147">
        <v>128.21000671386719</v>
      </c>
      <c r="C147">
        <v>311.56192016601563</v>
      </c>
      <c r="F147" t="s">
        <v>148</v>
      </c>
      <c r="G147">
        <f t="shared" si="6"/>
        <v>-2.642566377874811E-2</v>
      </c>
      <c r="H147">
        <f t="shared" si="7"/>
        <v>-1.2782538929981824E-2</v>
      </c>
      <c r="I147">
        <f t="shared" si="8"/>
        <v>-1.8239788869488339E-2</v>
      </c>
    </row>
    <row r="148" spans="1:9" x14ac:dyDescent="0.3">
      <c r="A148" t="s">
        <v>149</v>
      </c>
      <c r="B148">
        <v>128.9100036621094</v>
      </c>
      <c r="C148">
        <v>312.15811157226563</v>
      </c>
      <c r="F148" t="s">
        <v>149</v>
      </c>
      <c r="G148">
        <f t="shared" si="6"/>
        <v>5.4597684391706203E-3</v>
      </c>
      <c r="H148">
        <f t="shared" si="7"/>
        <v>1.9135567207069215E-3</v>
      </c>
      <c r="I148">
        <f t="shared" si="8"/>
        <v>3.332041408092401E-3</v>
      </c>
    </row>
    <row r="149" spans="1:9" x14ac:dyDescent="0.3">
      <c r="A149" t="s">
        <v>150</v>
      </c>
      <c r="B149">
        <v>139.57000732421881</v>
      </c>
      <c r="C149">
        <v>309.46539306640631</v>
      </c>
      <c r="F149" t="s">
        <v>150</v>
      </c>
      <c r="G149">
        <f t="shared" si="6"/>
        <v>8.2693378010062935E-2</v>
      </c>
      <c r="H149">
        <f t="shared" si="7"/>
        <v>-8.6261365828257386E-3</v>
      </c>
      <c r="I149">
        <f t="shared" si="8"/>
        <v>2.7901669254329735E-2</v>
      </c>
    </row>
    <row r="150" spans="1:9" x14ac:dyDescent="0.3">
      <c r="A150" t="s">
        <v>151</v>
      </c>
      <c r="B150">
        <v>142.2200012207031</v>
      </c>
      <c r="C150">
        <v>310.25033569335938</v>
      </c>
      <c r="F150" t="s">
        <v>151</v>
      </c>
      <c r="G150">
        <f t="shared" si="6"/>
        <v>1.8986843572547762E-2</v>
      </c>
      <c r="H150">
        <f t="shared" si="7"/>
        <v>2.5364471909936626E-3</v>
      </c>
      <c r="I150">
        <f t="shared" si="8"/>
        <v>9.1166057436153029E-3</v>
      </c>
    </row>
    <row r="151" spans="1:9" x14ac:dyDescent="0.3">
      <c r="A151" t="s">
        <v>152</v>
      </c>
      <c r="B151">
        <v>139.94000244140631</v>
      </c>
      <c r="C151">
        <v>308.99838256835938</v>
      </c>
      <c r="F151" t="s">
        <v>152</v>
      </c>
      <c r="G151">
        <f t="shared" si="6"/>
        <v>-1.6031491771390072E-2</v>
      </c>
      <c r="H151">
        <f t="shared" si="7"/>
        <v>-4.035299823937577E-3</v>
      </c>
      <c r="I151">
        <f t="shared" si="8"/>
        <v>-8.833776602918576E-3</v>
      </c>
    </row>
    <row r="152" spans="1:9" x14ac:dyDescent="0.3">
      <c r="A152" t="s">
        <v>153</v>
      </c>
      <c r="B152">
        <v>137.8500061035156</v>
      </c>
      <c r="C152">
        <v>309.62432861328131</v>
      </c>
      <c r="F152" t="s">
        <v>153</v>
      </c>
      <c r="G152">
        <f t="shared" si="6"/>
        <v>-1.4934945701217894E-2</v>
      </c>
      <c r="H152">
        <f t="shared" si="7"/>
        <v>2.0257259592078025E-3</v>
      </c>
      <c r="I152">
        <f t="shared" si="8"/>
        <v>-4.7585427049624766E-3</v>
      </c>
    </row>
    <row r="153" spans="1:9" x14ac:dyDescent="0.3">
      <c r="A153" t="s">
        <v>154</v>
      </c>
      <c r="B153">
        <v>138.55999755859381</v>
      </c>
      <c r="C153">
        <v>312.75430297851563</v>
      </c>
      <c r="F153" t="s">
        <v>154</v>
      </c>
      <c r="G153">
        <f t="shared" si="6"/>
        <v>5.1504637188413138E-3</v>
      </c>
      <c r="H153">
        <f t="shared" si="7"/>
        <v>1.010894195314882E-2</v>
      </c>
      <c r="I153">
        <f t="shared" si="8"/>
        <v>8.1255506594258165E-3</v>
      </c>
    </row>
    <row r="154" spans="1:9" x14ac:dyDescent="0.3">
      <c r="A154" t="s">
        <v>155</v>
      </c>
      <c r="B154">
        <v>138.4100036621094</v>
      </c>
      <c r="C154">
        <v>309.20703125</v>
      </c>
      <c r="F154" t="s">
        <v>155</v>
      </c>
      <c r="G154">
        <f t="shared" si="6"/>
        <v>-1.0825194798446125E-3</v>
      </c>
      <c r="H154">
        <f t="shared" si="7"/>
        <v>-1.1342039724899666E-2</v>
      </c>
      <c r="I154">
        <f t="shared" si="8"/>
        <v>-7.2382316268776448E-3</v>
      </c>
    </row>
    <row r="155" spans="1:9" x14ac:dyDescent="0.3">
      <c r="A155" t="s">
        <v>156</v>
      </c>
      <c r="B155">
        <v>140.57000732421881</v>
      </c>
      <c r="C155">
        <v>313.55914306640631</v>
      </c>
      <c r="F155" t="s">
        <v>156</v>
      </c>
      <c r="G155">
        <f t="shared" si="6"/>
        <v>1.5605834874352409E-2</v>
      </c>
      <c r="H155">
        <f t="shared" si="7"/>
        <v>1.4075073903761171E-2</v>
      </c>
      <c r="I155">
        <f t="shared" si="8"/>
        <v>1.4687378291997667E-2</v>
      </c>
    </row>
    <row r="156" spans="1:9" x14ac:dyDescent="0.3">
      <c r="A156" t="s">
        <v>157</v>
      </c>
      <c r="B156">
        <v>137.66999816894531</v>
      </c>
      <c r="C156">
        <v>313.72802734375</v>
      </c>
      <c r="F156" t="s">
        <v>157</v>
      </c>
      <c r="G156">
        <f t="shared" si="6"/>
        <v>-2.0630355012963397E-2</v>
      </c>
      <c r="H156">
        <f t="shared" si="7"/>
        <v>5.3860421894302846E-4</v>
      </c>
      <c r="I156">
        <f t="shared" si="8"/>
        <v>-7.9289794738195418E-3</v>
      </c>
    </row>
    <row r="157" spans="1:9" x14ac:dyDescent="0.3">
      <c r="A157" t="s">
        <v>158</v>
      </c>
      <c r="B157">
        <v>135.07000732421881</v>
      </c>
      <c r="C157">
        <v>311.34332275390631</v>
      </c>
      <c r="F157" t="s">
        <v>158</v>
      </c>
      <c r="G157">
        <f t="shared" si="6"/>
        <v>-1.8885675014943093E-2</v>
      </c>
      <c r="H157">
        <f t="shared" si="7"/>
        <v>-7.6011844081459445E-3</v>
      </c>
      <c r="I157">
        <f t="shared" si="8"/>
        <v>-1.2114980650864804E-2</v>
      </c>
    </row>
    <row r="158" spans="1:9" x14ac:dyDescent="0.3">
      <c r="A158" t="s">
        <v>159</v>
      </c>
      <c r="B158">
        <v>133.97999572753909</v>
      </c>
      <c r="C158">
        <v>304.06997680664063</v>
      </c>
      <c r="F158" t="s">
        <v>159</v>
      </c>
      <c r="G158">
        <f t="shared" si="6"/>
        <v>-8.06997510604468E-3</v>
      </c>
      <c r="H158">
        <f t="shared" si="7"/>
        <v>-2.3361175319037475E-2</v>
      </c>
      <c r="I158">
        <f t="shared" si="8"/>
        <v>-1.7244695233840358E-2</v>
      </c>
    </row>
    <row r="159" spans="1:9" x14ac:dyDescent="0.3">
      <c r="A159" t="s">
        <v>160</v>
      </c>
      <c r="B159">
        <v>133.2200012207031</v>
      </c>
      <c r="C159">
        <v>303.80169677734381</v>
      </c>
      <c r="F159" t="s">
        <v>160</v>
      </c>
      <c r="G159">
        <f t="shared" si="6"/>
        <v>-5.6724476121160494E-3</v>
      </c>
      <c r="H159">
        <f t="shared" si="7"/>
        <v>-8.8229700319086835E-4</v>
      </c>
      <c r="I159">
        <f t="shared" si="8"/>
        <v>-2.7983572467609411E-3</v>
      </c>
    </row>
    <row r="160" spans="1:9" x14ac:dyDescent="0.3">
      <c r="A160" t="s">
        <v>161</v>
      </c>
      <c r="B160">
        <v>134.67999267578131</v>
      </c>
      <c r="C160">
        <v>309.9820556640625</v>
      </c>
      <c r="F160" t="s">
        <v>161</v>
      </c>
      <c r="G160">
        <f t="shared" si="6"/>
        <v>1.0959251176251517E-2</v>
      </c>
      <c r="H160">
        <f t="shared" si="7"/>
        <v>2.0343398184666128E-2</v>
      </c>
      <c r="I160">
        <f t="shared" si="8"/>
        <v>1.6589739381300282E-2</v>
      </c>
    </row>
    <row r="161" spans="1:9" x14ac:dyDescent="0.3">
      <c r="A161" t="s">
        <v>162</v>
      </c>
      <c r="B161">
        <v>134.25</v>
      </c>
      <c r="C161">
        <v>308.5810546875</v>
      </c>
      <c r="F161" t="s">
        <v>162</v>
      </c>
      <c r="G161">
        <f t="shared" si="6"/>
        <v>-3.1926989840015407E-3</v>
      </c>
      <c r="H161">
        <f t="shared" si="7"/>
        <v>-4.5196196068871819E-3</v>
      </c>
      <c r="I161">
        <f t="shared" si="8"/>
        <v>-3.9888513577329256E-3</v>
      </c>
    </row>
    <row r="162" spans="1:9" x14ac:dyDescent="0.3">
      <c r="A162" t="s">
        <v>163</v>
      </c>
      <c r="B162">
        <v>135.52000427246091</v>
      </c>
      <c r="C162">
        <v>310.79684448242188</v>
      </c>
      <c r="F162" t="s">
        <v>163</v>
      </c>
      <c r="G162">
        <f t="shared" si="6"/>
        <v>9.4599945807143371E-3</v>
      </c>
      <c r="H162">
        <f t="shared" si="7"/>
        <v>7.1805762578840415E-3</v>
      </c>
      <c r="I162">
        <f t="shared" si="8"/>
        <v>8.0923435870161597E-3</v>
      </c>
    </row>
    <row r="163" spans="1:9" x14ac:dyDescent="0.3">
      <c r="A163" t="s">
        <v>164</v>
      </c>
      <c r="B163">
        <v>131.8399963378906</v>
      </c>
      <c r="C163">
        <v>305.57034301757813</v>
      </c>
      <c r="F163" t="s">
        <v>164</v>
      </c>
      <c r="G163">
        <f t="shared" si="6"/>
        <v>-2.7154721211281152E-2</v>
      </c>
      <c r="H163">
        <f t="shared" si="7"/>
        <v>-1.6816456015013803E-2</v>
      </c>
      <c r="I163">
        <f t="shared" si="8"/>
        <v>-2.0951762093520745E-2</v>
      </c>
    </row>
    <row r="164" spans="1:9" x14ac:dyDescent="0.3">
      <c r="A164" t="s">
        <v>165</v>
      </c>
      <c r="B164">
        <v>133.25999450683591</v>
      </c>
      <c r="C164">
        <v>309.27658081054688</v>
      </c>
      <c r="F164" t="s">
        <v>165</v>
      </c>
      <c r="G164">
        <f t="shared" si="6"/>
        <v>1.0770617478674804E-2</v>
      </c>
      <c r="H164">
        <f t="shared" si="7"/>
        <v>1.212891852124387E-2</v>
      </c>
      <c r="I164">
        <f t="shared" si="8"/>
        <v>1.1585598104216242E-2</v>
      </c>
    </row>
    <row r="165" spans="1:9" x14ac:dyDescent="0.3">
      <c r="A165" t="s">
        <v>166</v>
      </c>
      <c r="B165">
        <v>133.13999938964841</v>
      </c>
      <c r="C165">
        <v>311.31350708007813</v>
      </c>
      <c r="F165" t="s">
        <v>166</v>
      </c>
      <c r="G165">
        <f t="shared" si="6"/>
        <v>-9.004586682715976E-4</v>
      </c>
      <c r="H165">
        <f t="shared" si="7"/>
        <v>6.5860992907802451E-3</v>
      </c>
      <c r="I165">
        <f t="shared" si="8"/>
        <v>3.5914761071595084E-3</v>
      </c>
    </row>
    <row r="166" spans="1:9" x14ac:dyDescent="0.3">
      <c r="A166" t="s">
        <v>167</v>
      </c>
      <c r="B166">
        <v>134.9100036621094</v>
      </c>
      <c r="C166">
        <v>318.547119140625</v>
      </c>
      <c r="F166" t="s">
        <v>167</v>
      </c>
      <c r="G166">
        <f t="shared" si="6"/>
        <v>1.329430885214955E-2</v>
      </c>
      <c r="H166">
        <f t="shared" si="7"/>
        <v>2.3235779675586654E-2</v>
      </c>
      <c r="I166">
        <f t="shared" si="8"/>
        <v>1.9259191346211811E-2</v>
      </c>
    </row>
    <row r="167" spans="1:9" x14ac:dyDescent="0.3">
      <c r="A167" t="s">
        <v>168</v>
      </c>
      <c r="B167">
        <v>135.07000732421881</v>
      </c>
      <c r="C167">
        <v>318.24905395507813</v>
      </c>
      <c r="F167" t="s">
        <v>168</v>
      </c>
      <c r="G167">
        <f t="shared" si="6"/>
        <v>1.1860029483814483E-3</v>
      </c>
      <c r="H167">
        <f t="shared" si="7"/>
        <v>-9.357020284816997E-4</v>
      </c>
      <c r="I167">
        <f t="shared" si="8"/>
        <v>-8.7020037736440482E-5</v>
      </c>
    </row>
    <row r="168" spans="1:9" x14ac:dyDescent="0.3">
      <c r="A168" t="s">
        <v>169</v>
      </c>
      <c r="B168">
        <v>138.00999450683591</v>
      </c>
      <c r="C168">
        <v>315.71527099609381</v>
      </c>
      <c r="F168" t="s">
        <v>169</v>
      </c>
      <c r="G168">
        <f t="shared" si="6"/>
        <v>2.1766395374215319E-2</v>
      </c>
      <c r="H168">
        <f t="shared" si="7"/>
        <v>-7.9616354785518872E-3</v>
      </c>
      <c r="I168">
        <f t="shared" si="8"/>
        <v>3.9295768625549959E-3</v>
      </c>
    </row>
    <row r="169" spans="1:9" x14ac:dyDescent="0.3">
      <c r="A169" t="s">
        <v>170</v>
      </c>
      <c r="B169">
        <v>138.1199951171875</v>
      </c>
      <c r="C169">
        <v>306.35531616210938</v>
      </c>
      <c r="F169" t="s">
        <v>170</v>
      </c>
      <c r="G169">
        <f t="shared" si="6"/>
        <v>7.970481467278745E-4</v>
      </c>
      <c r="H169">
        <f t="shared" si="7"/>
        <v>-2.9646823241883169E-2</v>
      </c>
      <c r="I169">
        <f t="shared" si="8"/>
        <v>-1.746927468643875E-2</v>
      </c>
    </row>
    <row r="170" spans="1:9" x14ac:dyDescent="0.3">
      <c r="A170" t="s">
        <v>171</v>
      </c>
      <c r="B170">
        <v>137.27000427246091</v>
      </c>
      <c r="C170">
        <v>303.22540283203131</v>
      </c>
      <c r="F170" t="s">
        <v>171</v>
      </c>
      <c r="G170">
        <f t="shared" si="6"/>
        <v>-6.154002858206109E-3</v>
      </c>
      <c r="H170">
        <f t="shared" si="7"/>
        <v>-1.0216611773832818E-2</v>
      </c>
      <c r="I170">
        <f t="shared" si="8"/>
        <v>-8.5915682075821346E-3</v>
      </c>
    </row>
    <row r="171" spans="1:9" x14ac:dyDescent="0.3">
      <c r="A171" t="s">
        <v>172</v>
      </c>
      <c r="B171">
        <v>135.36000061035159</v>
      </c>
      <c r="C171">
        <v>300.58233642578131</v>
      </c>
      <c r="F171" t="s">
        <v>172</v>
      </c>
      <c r="G171">
        <f t="shared" si="6"/>
        <v>-1.3914209970579128E-2</v>
      </c>
      <c r="H171">
        <f t="shared" si="7"/>
        <v>-8.7165071974991681E-3</v>
      </c>
      <c r="I171">
        <f t="shared" si="8"/>
        <v>-1.0795588306731153E-2</v>
      </c>
    </row>
    <row r="172" spans="1:9" x14ac:dyDescent="0.3">
      <c r="A172" t="s">
        <v>173</v>
      </c>
      <c r="B172">
        <v>137.8500061035156</v>
      </c>
      <c r="C172">
        <v>296.88604736328131</v>
      </c>
      <c r="F172" t="s">
        <v>173</v>
      </c>
      <c r="G172">
        <f t="shared" si="6"/>
        <v>1.8395430569860594E-2</v>
      </c>
      <c r="H172">
        <f t="shared" si="7"/>
        <v>-1.2297093390291947E-2</v>
      </c>
      <c r="I172">
        <f t="shared" si="8"/>
        <v>-2.008380623092984E-5</v>
      </c>
    </row>
    <row r="173" spans="1:9" x14ac:dyDescent="0.3">
      <c r="A173" t="s">
        <v>174</v>
      </c>
      <c r="B173">
        <v>138.22999572753909</v>
      </c>
      <c r="C173">
        <v>295.29623413085938</v>
      </c>
      <c r="F173" t="s">
        <v>174</v>
      </c>
      <c r="G173">
        <f t="shared" si="6"/>
        <v>2.7565441218635467E-3</v>
      </c>
      <c r="H173">
        <f t="shared" si="7"/>
        <v>-5.3549610921141966E-3</v>
      </c>
      <c r="I173">
        <f t="shared" si="8"/>
        <v>-2.1103590065230994E-3</v>
      </c>
    </row>
    <row r="174" spans="1:9" x14ac:dyDescent="0.3">
      <c r="A174" t="s">
        <v>175</v>
      </c>
      <c r="B174">
        <v>143.1000061035156</v>
      </c>
      <c r="C174">
        <v>300.75125122070313</v>
      </c>
      <c r="F174" t="s">
        <v>175</v>
      </c>
      <c r="G174">
        <f t="shared" si="6"/>
        <v>3.5231212663680012E-2</v>
      </c>
      <c r="H174">
        <f t="shared" si="7"/>
        <v>1.847303304053094E-2</v>
      </c>
      <c r="I174">
        <f t="shared" si="8"/>
        <v>2.5176304889790568E-2</v>
      </c>
    </row>
    <row r="175" spans="1:9" x14ac:dyDescent="0.3">
      <c r="A175" t="s">
        <v>176</v>
      </c>
      <c r="B175">
        <v>141.22999572753909</v>
      </c>
      <c r="C175">
        <v>296.22030639648438</v>
      </c>
      <c r="F175" t="s">
        <v>176</v>
      </c>
      <c r="G175">
        <f t="shared" si="6"/>
        <v>-1.3067856717097426E-2</v>
      </c>
      <c r="H175">
        <f t="shared" si="7"/>
        <v>-1.5065423022608715E-2</v>
      </c>
      <c r="I175">
        <f t="shared" si="8"/>
        <v>-1.4266396500404198E-2</v>
      </c>
    </row>
    <row r="176" spans="1:9" x14ac:dyDescent="0.3">
      <c r="A176" t="s">
        <v>177</v>
      </c>
      <c r="B176">
        <v>144.8500061035156</v>
      </c>
      <c r="C176">
        <v>297.14437866210938</v>
      </c>
      <c r="F176" t="s">
        <v>177</v>
      </c>
      <c r="G176">
        <f t="shared" si="6"/>
        <v>2.5632022130484433E-2</v>
      </c>
      <c r="H176">
        <f t="shared" si="7"/>
        <v>3.119543953168824E-3</v>
      </c>
      <c r="I176">
        <f t="shared" si="8"/>
        <v>1.2124535224095068E-2</v>
      </c>
    </row>
    <row r="177" spans="1:9" x14ac:dyDescent="0.3">
      <c r="A177" t="s">
        <v>178</v>
      </c>
      <c r="B177">
        <v>144.7200012207031</v>
      </c>
      <c r="C177">
        <v>300.7413330078125</v>
      </c>
      <c r="F177" t="s">
        <v>178</v>
      </c>
      <c r="G177">
        <f t="shared" si="6"/>
        <v>-8.9751382350367059E-4</v>
      </c>
      <c r="H177">
        <f t="shared" si="7"/>
        <v>1.2105072833275221E-2</v>
      </c>
      <c r="I177">
        <f t="shared" si="8"/>
        <v>6.9040381705636642E-3</v>
      </c>
    </row>
    <row r="178" spans="1:9" x14ac:dyDescent="0.3">
      <c r="A178" t="s">
        <v>179</v>
      </c>
      <c r="B178">
        <v>140.38999938964841</v>
      </c>
      <c r="C178">
        <v>299.04220581054688</v>
      </c>
      <c r="F178" t="s">
        <v>179</v>
      </c>
      <c r="G178">
        <f t="shared" si="6"/>
        <v>-2.9919857618376344E-2</v>
      </c>
      <c r="H178">
        <f t="shared" si="7"/>
        <v>-5.6497960565383698E-3</v>
      </c>
      <c r="I178">
        <f t="shared" si="8"/>
        <v>-1.535782068127356E-2</v>
      </c>
    </row>
    <row r="179" spans="1:9" x14ac:dyDescent="0.3">
      <c r="A179" t="s">
        <v>180</v>
      </c>
      <c r="B179">
        <v>139.97999572753909</v>
      </c>
      <c r="C179">
        <v>297.77035522460938</v>
      </c>
      <c r="F179" t="s">
        <v>180</v>
      </c>
      <c r="G179">
        <f t="shared" si="6"/>
        <v>-2.9204620264393633E-3</v>
      </c>
      <c r="H179">
        <f t="shared" si="7"/>
        <v>-4.2530805392174686E-3</v>
      </c>
      <c r="I179">
        <f t="shared" si="8"/>
        <v>-3.7200331341062263E-3</v>
      </c>
    </row>
    <row r="180" spans="1:9" x14ac:dyDescent="0.3">
      <c r="A180" t="s">
        <v>181</v>
      </c>
      <c r="B180">
        <v>137.6300048828125</v>
      </c>
      <c r="C180">
        <v>297.2039794921875</v>
      </c>
      <c r="F180" t="s">
        <v>181</v>
      </c>
      <c r="G180">
        <f t="shared" si="6"/>
        <v>-1.6788047695762698E-2</v>
      </c>
      <c r="H180">
        <f t="shared" si="7"/>
        <v>-1.9020554681967727E-3</v>
      </c>
      <c r="I180">
        <f t="shared" si="8"/>
        <v>-7.8564523592231424E-3</v>
      </c>
    </row>
    <row r="181" spans="1:9" x14ac:dyDescent="0.3">
      <c r="A181" t="s">
        <v>182</v>
      </c>
      <c r="B181">
        <v>135.28999328613281</v>
      </c>
      <c r="C181">
        <v>300.97979736328131</v>
      </c>
      <c r="F181" t="s">
        <v>182</v>
      </c>
      <c r="G181">
        <f t="shared" si="6"/>
        <v>-1.700219075536713E-2</v>
      </c>
      <c r="H181">
        <f t="shared" si="7"/>
        <v>1.2704466062484432E-2</v>
      </c>
      <c r="I181">
        <f t="shared" si="8"/>
        <v>8.2180333534380597E-4</v>
      </c>
    </row>
    <row r="182" spans="1:9" x14ac:dyDescent="0.3">
      <c r="A182" t="s">
        <v>183</v>
      </c>
      <c r="B182">
        <v>129.33000183105469</v>
      </c>
      <c r="C182">
        <v>289.71206665039063</v>
      </c>
      <c r="F182" t="s">
        <v>183</v>
      </c>
      <c r="G182">
        <f t="shared" si="6"/>
        <v>-4.4053453698330691E-2</v>
      </c>
      <c r="H182">
        <f t="shared" si="7"/>
        <v>-3.7436834005475039E-2</v>
      </c>
      <c r="I182">
        <f t="shared" si="8"/>
        <v>-4.0083481882617303E-2</v>
      </c>
    </row>
    <row r="183" spans="1:9" x14ac:dyDescent="0.3">
      <c r="A183" t="s">
        <v>184</v>
      </c>
      <c r="B183">
        <v>129.1199951171875</v>
      </c>
      <c r="C183">
        <v>286.4132080078125</v>
      </c>
      <c r="F183" t="s">
        <v>184</v>
      </c>
      <c r="G183">
        <f t="shared" si="6"/>
        <v>-1.6238050792075631E-3</v>
      </c>
      <c r="H183">
        <f t="shared" si="7"/>
        <v>-1.138668016392641E-2</v>
      </c>
      <c r="I183">
        <f t="shared" si="8"/>
        <v>-7.4815301300388713E-3</v>
      </c>
    </row>
    <row r="184" spans="1:9" x14ac:dyDescent="0.3">
      <c r="A184" t="s">
        <v>185</v>
      </c>
      <c r="B184">
        <v>131.27000427246091</v>
      </c>
      <c r="C184">
        <v>286.27407836914063</v>
      </c>
      <c r="F184" t="s">
        <v>185</v>
      </c>
      <c r="G184">
        <f t="shared" si="6"/>
        <v>1.665124873434265E-2</v>
      </c>
      <c r="H184">
        <f t="shared" si="7"/>
        <v>-4.8576544231182517E-4</v>
      </c>
      <c r="I184">
        <f t="shared" si="8"/>
        <v>6.3690402283499651E-3</v>
      </c>
    </row>
    <row r="185" spans="1:9" x14ac:dyDescent="0.3">
      <c r="A185" t="s">
        <v>186</v>
      </c>
      <c r="B185">
        <v>125.98000335693359</v>
      </c>
      <c r="C185">
        <v>283.919189453125</v>
      </c>
      <c r="F185" t="s">
        <v>186</v>
      </c>
      <c r="G185">
        <f t="shared" si="6"/>
        <v>-4.0298626825268635E-2</v>
      </c>
      <c r="H185">
        <f t="shared" si="7"/>
        <v>-8.2259942270396236E-3</v>
      </c>
      <c r="I185">
        <f t="shared" si="8"/>
        <v>-2.1055047266331228E-2</v>
      </c>
    </row>
    <row r="186" spans="1:9" x14ac:dyDescent="0.3">
      <c r="A186" t="s">
        <v>187</v>
      </c>
      <c r="B186">
        <v>125.98000335693359</v>
      </c>
      <c r="C186">
        <v>285.77728271484381</v>
      </c>
      <c r="F186" t="s">
        <v>187</v>
      </c>
      <c r="G186">
        <f t="shared" si="6"/>
        <v>0</v>
      </c>
      <c r="H186">
        <f t="shared" si="7"/>
        <v>6.5444440909323554E-3</v>
      </c>
      <c r="I186">
        <f t="shared" si="8"/>
        <v>3.9266664545594132E-3</v>
      </c>
    </row>
    <row r="187" spans="1:9" x14ac:dyDescent="0.3">
      <c r="A187" t="s">
        <v>188</v>
      </c>
      <c r="B187">
        <v>125.98000335693359</v>
      </c>
      <c r="C187">
        <v>292.56378173828131</v>
      </c>
      <c r="F187" t="s">
        <v>188</v>
      </c>
      <c r="G187">
        <f t="shared" si="6"/>
        <v>0</v>
      </c>
      <c r="H187">
        <f t="shared" si="7"/>
        <v>2.3747510505267355E-2</v>
      </c>
      <c r="I187">
        <f t="shared" si="8"/>
        <v>1.4248506303160413E-2</v>
      </c>
    </row>
    <row r="188" spans="1:9" x14ac:dyDescent="0.3">
      <c r="A188" t="s">
        <v>189</v>
      </c>
      <c r="B188">
        <v>127.120002746582</v>
      </c>
      <c r="C188">
        <v>293.65676879882813</v>
      </c>
      <c r="F188" t="s">
        <v>189</v>
      </c>
      <c r="G188">
        <f t="shared" si="6"/>
        <v>9.04905031966452E-3</v>
      </c>
      <c r="H188">
        <f t="shared" si="7"/>
        <v>3.735893260788492E-3</v>
      </c>
      <c r="I188">
        <f t="shared" si="8"/>
        <v>5.8611560843389032E-3</v>
      </c>
    </row>
    <row r="189" spans="1:9" x14ac:dyDescent="0.3">
      <c r="A189" t="s">
        <v>190</v>
      </c>
      <c r="B189">
        <v>129.46000671386719</v>
      </c>
      <c r="C189">
        <v>294.7000732421875</v>
      </c>
      <c r="F189" t="s">
        <v>190</v>
      </c>
      <c r="G189">
        <f t="shared" si="6"/>
        <v>1.8407834461348083E-2</v>
      </c>
      <c r="H189">
        <f t="shared" si="7"/>
        <v>3.5528022991837549E-3</v>
      </c>
      <c r="I189">
        <f t="shared" si="8"/>
        <v>9.494815164049486E-3</v>
      </c>
    </row>
    <row r="190" spans="1:9" x14ac:dyDescent="0.3">
      <c r="A190" t="s">
        <v>191</v>
      </c>
      <c r="B190">
        <v>124.7200012207031</v>
      </c>
      <c r="C190">
        <v>292.67306518554688</v>
      </c>
      <c r="F190" t="s">
        <v>191</v>
      </c>
      <c r="G190">
        <f t="shared" si="6"/>
        <v>-3.6613666362929065E-2</v>
      </c>
      <c r="H190">
        <f t="shared" si="7"/>
        <v>-6.8782068302195576E-3</v>
      </c>
      <c r="I190">
        <f t="shared" si="8"/>
        <v>-1.8772390643303362E-2</v>
      </c>
    </row>
    <row r="191" spans="1:9" x14ac:dyDescent="0.3">
      <c r="A191" t="s">
        <v>192</v>
      </c>
      <c r="B191">
        <v>127</v>
      </c>
      <c r="C191">
        <v>297.68093872070313</v>
      </c>
      <c r="F191" t="s">
        <v>192</v>
      </c>
      <c r="G191">
        <f t="shared" si="6"/>
        <v>1.8280939360016957E-2</v>
      </c>
      <c r="H191">
        <f t="shared" si="7"/>
        <v>1.7110811109253943E-2</v>
      </c>
      <c r="I191">
        <f t="shared" si="8"/>
        <v>1.7578862409559148E-2</v>
      </c>
    </row>
    <row r="192" spans="1:9" x14ac:dyDescent="0.3">
      <c r="A192" t="s">
        <v>193</v>
      </c>
      <c r="B192">
        <v>125.9599990844727</v>
      </c>
      <c r="C192">
        <v>298.03866577148438</v>
      </c>
      <c r="F192" t="s">
        <v>193</v>
      </c>
      <c r="G192">
        <f t="shared" si="6"/>
        <v>-8.1889835868291794E-3</v>
      </c>
      <c r="H192">
        <f t="shared" si="7"/>
        <v>1.2017129894799083E-3</v>
      </c>
      <c r="I192">
        <f t="shared" si="8"/>
        <v>-2.5545656410437267E-3</v>
      </c>
    </row>
    <row r="193" spans="1:9" x14ac:dyDescent="0.3">
      <c r="A193" t="s">
        <v>194</v>
      </c>
      <c r="B193">
        <v>127.9599990844727</v>
      </c>
      <c r="C193">
        <v>303.45391845703131</v>
      </c>
      <c r="F193" t="s">
        <v>194</v>
      </c>
      <c r="G193">
        <f t="shared" si="6"/>
        <v>1.5878056641289273E-2</v>
      </c>
      <c r="H193">
        <f t="shared" si="7"/>
        <v>1.8169631351453441E-2</v>
      </c>
      <c r="I193">
        <f t="shared" si="8"/>
        <v>1.7253001467387775E-2</v>
      </c>
    </row>
    <row r="194" spans="1:9" x14ac:dyDescent="0.3">
      <c r="A194" t="s">
        <v>195</v>
      </c>
      <c r="B194">
        <v>128.25999450683591</v>
      </c>
      <c r="C194">
        <v>298.5950927734375</v>
      </c>
      <c r="F194" t="s">
        <v>195</v>
      </c>
      <c r="G194">
        <f t="shared" si="6"/>
        <v>2.3444468936355545E-3</v>
      </c>
      <c r="H194">
        <f t="shared" si="7"/>
        <v>-1.6011741447595762E-2</v>
      </c>
      <c r="I194">
        <f t="shared" si="8"/>
        <v>-8.6692661111032361E-3</v>
      </c>
    </row>
    <row r="195" spans="1:9" x14ac:dyDescent="0.3">
      <c r="A195" t="s">
        <v>196</v>
      </c>
      <c r="B195">
        <v>129.47999572753909</v>
      </c>
      <c r="C195">
        <v>303.26513671875</v>
      </c>
      <c r="F195" t="s">
        <v>196</v>
      </c>
      <c r="G195">
        <f t="shared" si="6"/>
        <v>9.5119388192252963E-3</v>
      </c>
      <c r="H195">
        <f t="shared" si="7"/>
        <v>1.5640055909612594E-2</v>
      </c>
      <c r="I195">
        <f t="shared" si="8"/>
        <v>1.3188809073457675E-2</v>
      </c>
    </row>
    <row r="196" spans="1:9" x14ac:dyDescent="0.3">
      <c r="A196" t="s">
        <v>197</v>
      </c>
      <c r="B196">
        <v>131.83000183105469</v>
      </c>
      <c r="C196">
        <v>307.84576416015631</v>
      </c>
      <c r="F196" t="s">
        <v>197</v>
      </c>
      <c r="G196">
        <f t="shared" ref="G196:G251" si="9">B196/B195-1</f>
        <v>1.8149568899126667E-2</v>
      </c>
      <c r="H196">
        <f t="shared" ref="H196:H251" si="10">C196/C195-1</f>
        <v>1.5104365410965048E-2</v>
      </c>
      <c r="I196">
        <f t="shared" ref="I196:I251" si="11">$M$10*G196+$M$11*H196</f>
        <v>1.6322446806229695E-2</v>
      </c>
    </row>
    <row r="197" spans="1:9" x14ac:dyDescent="0.3">
      <c r="A197" t="s">
        <v>198</v>
      </c>
      <c r="B197">
        <v>132.33000183105469</v>
      </c>
      <c r="C197">
        <v>307.10055541992188</v>
      </c>
      <c r="F197" t="s">
        <v>198</v>
      </c>
      <c r="G197">
        <f t="shared" si="9"/>
        <v>3.7927633547389927E-3</v>
      </c>
      <c r="H197">
        <f t="shared" si="10"/>
        <v>-2.4207211110000015E-3</v>
      </c>
      <c r="I197">
        <f t="shared" si="11"/>
        <v>6.4672675295596345E-5</v>
      </c>
    </row>
    <row r="198" spans="1:9" x14ac:dyDescent="0.3">
      <c r="A198" t="s">
        <v>199</v>
      </c>
      <c r="B198">
        <v>129.78999328613281</v>
      </c>
      <c r="C198">
        <v>310.03173828125</v>
      </c>
      <c r="F198" t="s">
        <v>199</v>
      </c>
      <c r="G198">
        <f t="shared" si="9"/>
        <v>-1.9194502454286222E-2</v>
      </c>
      <c r="H198">
        <f t="shared" si="10"/>
        <v>9.5447006187276973E-3</v>
      </c>
      <c r="I198">
        <f t="shared" si="11"/>
        <v>-1.9509806104778711E-3</v>
      </c>
    </row>
    <row r="199" spans="1:9" x14ac:dyDescent="0.3">
      <c r="A199" t="s">
        <v>200</v>
      </c>
      <c r="B199">
        <v>132.55000305175781</v>
      </c>
      <c r="C199">
        <v>313.03250122070313</v>
      </c>
      <c r="F199" t="s">
        <v>200</v>
      </c>
      <c r="G199">
        <f t="shared" si="9"/>
        <v>2.1265196921155027E-2</v>
      </c>
      <c r="H199">
        <f t="shared" si="10"/>
        <v>9.6788895101149741E-3</v>
      </c>
      <c r="I199">
        <f t="shared" si="11"/>
        <v>1.4313412474530995E-2</v>
      </c>
    </row>
    <row r="200" spans="1:9" x14ac:dyDescent="0.3">
      <c r="A200" t="s">
        <v>201</v>
      </c>
      <c r="B200">
        <v>131.4700012207031</v>
      </c>
      <c r="C200">
        <v>307.59735107421881</v>
      </c>
      <c r="F200" t="s">
        <v>201</v>
      </c>
      <c r="G200">
        <f t="shared" si="9"/>
        <v>-8.1478823552573187E-3</v>
      </c>
      <c r="H200">
        <f t="shared" si="10"/>
        <v>-1.7362894029499754E-2</v>
      </c>
      <c r="I200">
        <f t="shared" si="11"/>
        <v>-1.3676889359802781E-2</v>
      </c>
    </row>
    <row r="201" spans="1:9" x14ac:dyDescent="0.3">
      <c r="A201" t="s">
        <v>202</v>
      </c>
      <c r="B201">
        <v>128.1300048828125</v>
      </c>
      <c r="C201">
        <v>301.55609130859381</v>
      </c>
      <c r="F201" t="s">
        <v>202</v>
      </c>
      <c r="G201">
        <f t="shared" si="9"/>
        <v>-2.540500727830397E-2</v>
      </c>
      <c r="H201">
        <f t="shared" si="10"/>
        <v>-1.9640155367161571E-2</v>
      </c>
      <c r="I201">
        <f t="shared" si="11"/>
        <v>-2.1946096131618534E-2</v>
      </c>
    </row>
    <row r="202" spans="1:9" x14ac:dyDescent="0.3">
      <c r="A202" t="s">
        <v>203</v>
      </c>
      <c r="B202">
        <v>128.3999938964844</v>
      </c>
      <c r="C202">
        <v>299.469482421875</v>
      </c>
      <c r="F202" t="s">
        <v>203</v>
      </c>
      <c r="G202">
        <f t="shared" si="9"/>
        <v>2.107149015711407E-3</v>
      </c>
      <c r="H202">
        <f t="shared" si="10"/>
        <v>-6.9194718556804258E-3</v>
      </c>
      <c r="I202">
        <f t="shared" si="11"/>
        <v>-3.3088235071236927E-3</v>
      </c>
    </row>
    <row r="203" spans="1:9" x14ac:dyDescent="0.3">
      <c r="A203" t="s">
        <v>204</v>
      </c>
      <c r="B203">
        <v>125.1699981689453</v>
      </c>
      <c r="C203">
        <v>299.77752685546881</v>
      </c>
      <c r="F203" t="s">
        <v>204</v>
      </c>
      <c r="G203">
        <f t="shared" si="9"/>
        <v>-2.5155731161039752E-2</v>
      </c>
      <c r="H203">
        <f t="shared" si="10"/>
        <v>1.0286338063651979E-3</v>
      </c>
      <c r="I203">
        <f t="shared" si="11"/>
        <v>-9.4451121805967826E-3</v>
      </c>
    </row>
    <row r="204" spans="1:9" x14ac:dyDescent="0.3">
      <c r="A204" t="s">
        <v>205</v>
      </c>
      <c r="B204">
        <v>126.55999755859381</v>
      </c>
      <c r="C204">
        <v>301.42691040039063</v>
      </c>
      <c r="F204" t="s">
        <v>205</v>
      </c>
      <c r="G204">
        <f t="shared" si="9"/>
        <v>1.1104892625886098E-2</v>
      </c>
      <c r="H204">
        <f t="shared" si="10"/>
        <v>5.5020253259912E-3</v>
      </c>
      <c r="I204">
        <f t="shared" si="11"/>
        <v>7.743172245949159E-3</v>
      </c>
    </row>
    <row r="205" spans="1:9" x14ac:dyDescent="0.3">
      <c r="A205" t="s">
        <v>206</v>
      </c>
      <c r="B205">
        <v>128.55999755859381</v>
      </c>
      <c r="C205">
        <v>298.98260498046881</v>
      </c>
      <c r="F205" t="s">
        <v>206</v>
      </c>
      <c r="G205">
        <f t="shared" si="9"/>
        <v>1.5802781594350668E-2</v>
      </c>
      <c r="H205">
        <f t="shared" si="10"/>
        <v>-8.1091147989242884E-3</v>
      </c>
      <c r="I205">
        <f t="shared" si="11"/>
        <v>1.455643758385694E-3</v>
      </c>
    </row>
    <row r="206" spans="1:9" x14ac:dyDescent="0.3">
      <c r="A206" t="s">
        <v>207</v>
      </c>
      <c r="B206">
        <v>121.38999938964839</v>
      </c>
      <c r="C206">
        <v>297.40274047851563</v>
      </c>
      <c r="F206" t="s">
        <v>207</v>
      </c>
      <c r="G206">
        <f t="shared" si="9"/>
        <v>-5.5771610960692053E-2</v>
      </c>
      <c r="H206">
        <f t="shared" si="10"/>
        <v>-5.2841351825682059E-3</v>
      </c>
      <c r="I206">
        <f t="shared" si="11"/>
        <v>-2.5479125493817745E-2</v>
      </c>
    </row>
    <row r="207" spans="1:9" x14ac:dyDescent="0.3">
      <c r="A207" t="s">
        <v>208</v>
      </c>
      <c r="B207">
        <v>119.5699996948242</v>
      </c>
      <c r="C207">
        <v>295.21673583984381</v>
      </c>
      <c r="F207" t="s">
        <v>208</v>
      </c>
      <c r="G207">
        <f t="shared" si="9"/>
        <v>-1.4992995337138049E-2</v>
      </c>
      <c r="H207">
        <f t="shared" si="10"/>
        <v>-7.3503177380093154E-3</v>
      </c>
      <c r="I207">
        <f t="shared" si="11"/>
        <v>-1.0407388777660807E-2</v>
      </c>
    </row>
    <row r="208" spans="1:9" x14ac:dyDescent="0.3">
      <c r="A208" t="s">
        <v>209</v>
      </c>
      <c r="B208">
        <v>127.7399978637695</v>
      </c>
      <c r="C208">
        <v>296.33953857421881</v>
      </c>
      <c r="F208" t="s">
        <v>209</v>
      </c>
      <c r="G208">
        <f t="shared" si="9"/>
        <v>6.8328160824599804E-2</v>
      </c>
      <c r="H208">
        <f t="shared" si="10"/>
        <v>3.8033166757325265E-3</v>
      </c>
      <c r="I208">
        <f t="shared" si="11"/>
        <v>2.9613254335279438E-2</v>
      </c>
    </row>
    <row r="209" spans="1:9" x14ac:dyDescent="0.3">
      <c r="A209" t="s">
        <v>210</v>
      </c>
      <c r="B209">
        <v>132.71000671386719</v>
      </c>
      <c r="C209">
        <v>297.48223876953131</v>
      </c>
      <c r="F209" t="s">
        <v>210</v>
      </c>
      <c r="G209">
        <f t="shared" si="9"/>
        <v>3.8907225091689979E-2</v>
      </c>
      <c r="H209">
        <f t="shared" si="10"/>
        <v>3.856050396819688E-3</v>
      </c>
      <c r="I209">
        <f t="shared" si="11"/>
        <v>1.7876520274767806E-2</v>
      </c>
    </row>
    <row r="210" spans="1:9" x14ac:dyDescent="0.3">
      <c r="A210" t="s">
        <v>211</v>
      </c>
      <c r="B210">
        <v>133.0899963378906</v>
      </c>
      <c r="C210">
        <v>299.7178955078125</v>
      </c>
      <c r="F210" t="s">
        <v>211</v>
      </c>
      <c r="G210">
        <f t="shared" si="9"/>
        <v>2.8633080009008438E-3</v>
      </c>
      <c r="H210">
        <f t="shared" si="10"/>
        <v>7.515261238884241E-3</v>
      </c>
      <c r="I210">
        <f t="shared" si="11"/>
        <v>5.654479943690882E-3</v>
      </c>
    </row>
    <row r="211" spans="1:9" x14ac:dyDescent="0.3">
      <c r="A211" t="s">
        <v>212</v>
      </c>
      <c r="B211">
        <v>137</v>
      </c>
      <c r="C211">
        <v>303.03662109375</v>
      </c>
      <c r="F211" t="s">
        <v>212</v>
      </c>
      <c r="G211">
        <f t="shared" si="9"/>
        <v>2.9378644298573953E-2</v>
      </c>
      <c r="H211">
        <f t="shared" si="10"/>
        <v>1.1072830937620681E-2</v>
      </c>
      <c r="I211">
        <f t="shared" si="11"/>
        <v>1.8395156282001991E-2</v>
      </c>
    </row>
    <row r="212" spans="1:9" x14ac:dyDescent="0.3">
      <c r="A212" t="s">
        <v>213</v>
      </c>
      <c r="B212">
        <v>138.07000732421881</v>
      </c>
      <c r="C212">
        <v>321.35910034179688</v>
      </c>
      <c r="F212" t="s">
        <v>213</v>
      </c>
      <c r="G212">
        <f t="shared" si="9"/>
        <v>7.8102724395532341E-3</v>
      </c>
      <c r="H212">
        <f t="shared" si="10"/>
        <v>6.0462920890272498E-2</v>
      </c>
      <c r="I212">
        <f t="shared" si="11"/>
        <v>3.9401861509984787E-2</v>
      </c>
    </row>
    <row r="213" spans="1:9" x14ac:dyDescent="0.3">
      <c r="A213" t="s">
        <v>214</v>
      </c>
      <c r="B213">
        <v>138.6000061035156</v>
      </c>
      <c r="C213">
        <v>329.29818725585938</v>
      </c>
      <c r="F213" t="s">
        <v>214</v>
      </c>
      <c r="G213">
        <f t="shared" si="9"/>
        <v>3.8386235328591312E-3</v>
      </c>
      <c r="H213">
        <f t="shared" si="10"/>
        <v>2.470472099784482E-2</v>
      </c>
      <c r="I213">
        <f t="shared" si="11"/>
        <v>1.6358282011850543E-2</v>
      </c>
    </row>
    <row r="214" spans="1:9" x14ac:dyDescent="0.3">
      <c r="A214" t="s">
        <v>215</v>
      </c>
      <c r="B214">
        <v>139.74000549316409</v>
      </c>
      <c r="C214">
        <v>331.3748779296875</v>
      </c>
      <c r="F214" t="s">
        <v>215</v>
      </c>
      <c r="G214">
        <f t="shared" si="9"/>
        <v>8.2251034592095706E-3</v>
      </c>
      <c r="H214">
        <f t="shared" si="10"/>
        <v>6.3064139257302809E-3</v>
      </c>
      <c r="I214">
        <f t="shared" si="11"/>
        <v>7.0738897391219961E-3</v>
      </c>
    </row>
    <row r="215" spans="1:9" x14ac:dyDescent="0.3">
      <c r="A215" t="s">
        <v>216</v>
      </c>
      <c r="B215">
        <v>142.71000671386719</v>
      </c>
      <c r="C215">
        <v>331.24569702148438</v>
      </c>
      <c r="F215" t="s">
        <v>216</v>
      </c>
      <c r="G215">
        <f t="shared" si="9"/>
        <v>2.1253764877291248E-2</v>
      </c>
      <c r="H215">
        <f t="shared" si="10"/>
        <v>-3.898331370506547E-4</v>
      </c>
      <c r="I215">
        <f t="shared" si="11"/>
        <v>8.2676060686861074E-3</v>
      </c>
    </row>
    <row r="216" spans="1:9" x14ac:dyDescent="0.3">
      <c r="A216" t="s">
        <v>217</v>
      </c>
      <c r="B216">
        <v>142.08000183105469</v>
      </c>
      <c r="C216">
        <v>335.0711669921875</v>
      </c>
      <c r="F216" t="s">
        <v>217</v>
      </c>
      <c r="G216">
        <f t="shared" si="9"/>
        <v>-4.4145809906355193E-3</v>
      </c>
      <c r="H216">
        <f t="shared" si="10"/>
        <v>1.1548738610346332E-2</v>
      </c>
      <c r="I216">
        <f t="shared" si="11"/>
        <v>5.1634107699535916E-3</v>
      </c>
    </row>
    <row r="217" spans="1:9" x14ac:dyDescent="0.3">
      <c r="A217" t="s">
        <v>218</v>
      </c>
      <c r="B217">
        <v>140.6000061035156</v>
      </c>
      <c r="C217">
        <v>333.74966430664063</v>
      </c>
      <c r="F217" t="s">
        <v>218</v>
      </c>
      <c r="G217">
        <f t="shared" si="9"/>
        <v>-1.0416636461610729E-2</v>
      </c>
      <c r="H217">
        <f t="shared" si="10"/>
        <v>-3.9439462888123389E-3</v>
      </c>
      <c r="I217">
        <f t="shared" si="11"/>
        <v>-6.533022357931695E-3</v>
      </c>
    </row>
    <row r="218" spans="1:9" x14ac:dyDescent="0.3">
      <c r="A218" t="s">
        <v>219</v>
      </c>
      <c r="B218">
        <v>143.55999755859381</v>
      </c>
      <c r="C218">
        <v>337.396240234375</v>
      </c>
      <c r="F218" t="s">
        <v>219</v>
      </c>
      <c r="G218">
        <f t="shared" si="9"/>
        <v>2.1052569890352313E-2</v>
      </c>
      <c r="H218">
        <f t="shared" si="10"/>
        <v>1.0926081185160363E-2</v>
      </c>
      <c r="I218">
        <f t="shared" si="11"/>
        <v>1.4976676667237145E-2</v>
      </c>
    </row>
    <row r="219" spans="1:9" x14ac:dyDescent="0.3">
      <c r="A219" t="s">
        <v>220</v>
      </c>
      <c r="B219">
        <v>142.5899963378906</v>
      </c>
      <c r="C219">
        <v>339.10528564453131</v>
      </c>
      <c r="F219" t="s">
        <v>220</v>
      </c>
      <c r="G219">
        <f t="shared" si="9"/>
        <v>-6.7567653747507839E-3</v>
      </c>
      <c r="H219">
        <f t="shared" si="10"/>
        <v>5.0653955389932115E-3</v>
      </c>
      <c r="I219">
        <f t="shared" si="11"/>
        <v>3.3653117349561343E-4</v>
      </c>
    </row>
    <row r="220" spans="1:9" x14ac:dyDescent="0.3">
      <c r="A220" t="s">
        <v>221</v>
      </c>
      <c r="B220">
        <v>145.80000305175781</v>
      </c>
      <c r="C220">
        <v>351.49581909179688</v>
      </c>
      <c r="F220" t="s">
        <v>221</v>
      </c>
      <c r="G220">
        <f t="shared" si="9"/>
        <v>2.251214528584855E-2</v>
      </c>
      <c r="H220">
        <f t="shared" si="10"/>
        <v>3.6538898011321486E-2</v>
      </c>
      <c r="I220">
        <f t="shared" si="11"/>
        <v>3.0928196921132311E-2</v>
      </c>
    </row>
    <row r="221" spans="1:9" x14ac:dyDescent="0.3">
      <c r="A221" t="s">
        <v>222</v>
      </c>
      <c r="B221">
        <v>143.19999694824219</v>
      </c>
      <c r="C221">
        <v>349.43902587890631</v>
      </c>
      <c r="F221" t="s">
        <v>222</v>
      </c>
      <c r="G221">
        <f t="shared" si="9"/>
        <v>-1.7832688951265996E-2</v>
      </c>
      <c r="H221">
        <f t="shared" si="10"/>
        <v>-5.8515438909201301E-3</v>
      </c>
      <c r="I221">
        <f t="shared" si="11"/>
        <v>-1.0644001915058477E-2</v>
      </c>
    </row>
    <row r="222" spans="1:9" x14ac:dyDescent="0.3">
      <c r="A222" t="s">
        <v>223</v>
      </c>
      <c r="B222">
        <v>142.83000183105469</v>
      </c>
      <c r="C222">
        <v>351.75418090820313</v>
      </c>
      <c r="F222" t="s">
        <v>223</v>
      </c>
      <c r="G222">
        <f t="shared" si="9"/>
        <v>-2.5837648398919777E-3</v>
      </c>
      <c r="H222">
        <f t="shared" si="10"/>
        <v>6.6253476510638176E-3</v>
      </c>
      <c r="I222">
        <f t="shared" si="11"/>
        <v>2.9417026546814991E-3</v>
      </c>
    </row>
    <row r="223" spans="1:9" x14ac:dyDescent="0.3">
      <c r="A223" t="s">
        <v>224</v>
      </c>
      <c r="B223">
        <v>145.17999267578131</v>
      </c>
      <c r="C223">
        <v>357.05020141601563</v>
      </c>
      <c r="F223" t="s">
        <v>224</v>
      </c>
      <c r="G223">
        <f t="shared" si="9"/>
        <v>1.6453061783940015E-2</v>
      </c>
      <c r="H223">
        <f t="shared" si="10"/>
        <v>1.5056027178237175E-2</v>
      </c>
      <c r="I223">
        <f t="shared" si="11"/>
        <v>1.561484102051831E-2</v>
      </c>
    </row>
    <row r="224" spans="1:9" x14ac:dyDescent="0.3">
      <c r="A224" t="s">
        <v>225</v>
      </c>
      <c r="B224">
        <v>146.1300048828125</v>
      </c>
      <c r="C224">
        <v>361.99847412109381</v>
      </c>
      <c r="F224" t="s">
        <v>225</v>
      </c>
      <c r="G224">
        <f t="shared" si="9"/>
        <v>6.5436854591442994E-3</v>
      </c>
      <c r="H224">
        <f t="shared" si="10"/>
        <v>1.3858759035715318E-2</v>
      </c>
      <c r="I224">
        <f t="shared" si="11"/>
        <v>1.093272960508691E-2</v>
      </c>
    </row>
    <row r="225" spans="1:9" x14ac:dyDescent="0.3">
      <c r="A225" t="s">
        <v>226</v>
      </c>
      <c r="B225">
        <v>143.8999938964844</v>
      </c>
      <c r="C225">
        <v>358.7890625</v>
      </c>
      <c r="F225" t="s">
        <v>226</v>
      </c>
      <c r="G225">
        <f t="shared" si="9"/>
        <v>-1.5260459261028814E-2</v>
      </c>
      <c r="H225">
        <f t="shared" si="10"/>
        <v>-8.8658153294320918E-3</v>
      </c>
      <c r="I225">
        <f t="shared" si="11"/>
        <v>-1.142367290207078E-2</v>
      </c>
    </row>
    <row r="226" spans="1:9" x14ac:dyDescent="0.3">
      <c r="A226" t="s">
        <v>227</v>
      </c>
      <c r="B226">
        <v>146.71000671386719</v>
      </c>
      <c r="C226">
        <v>361.92892456054688</v>
      </c>
      <c r="F226" t="s">
        <v>227</v>
      </c>
      <c r="G226">
        <f t="shared" si="9"/>
        <v>1.9527539517508075E-2</v>
      </c>
      <c r="H226">
        <f t="shared" si="10"/>
        <v>8.7512758573762284E-3</v>
      </c>
      <c r="I226">
        <f t="shared" si="11"/>
        <v>1.3061781321428967E-2</v>
      </c>
    </row>
    <row r="227" spans="1:9" x14ac:dyDescent="0.3">
      <c r="A227" t="s">
        <v>228</v>
      </c>
      <c r="B227">
        <v>146.74000549316409</v>
      </c>
      <c r="C227">
        <v>365.09860229492188</v>
      </c>
      <c r="F227" t="s">
        <v>228</v>
      </c>
      <c r="G227">
        <f t="shared" si="9"/>
        <v>2.0447670863665834E-4</v>
      </c>
      <c r="H227">
        <f t="shared" si="10"/>
        <v>8.7577353432684024E-3</v>
      </c>
      <c r="I227">
        <f t="shared" si="11"/>
        <v>5.3364318894157051E-3</v>
      </c>
    </row>
    <row r="228" spans="1:9" x14ac:dyDescent="0.3">
      <c r="A228" t="s">
        <v>229</v>
      </c>
      <c r="B228">
        <v>147.72999572753909</v>
      </c>
      <c r="C228">
        <v>367.304443359375</v>
      </c>
      <c r="F228" t="s">
        <v>229</v>
      </c>
      <c r="G228">
        <f t="shared" si="9"/>
        <v>6.7465598835698692E-3</v>
      </c>
      <c r="H228">
        <f t="shared" si="10"/>
        <v>6.0417680335880242E-3</v>
      </c>
      <c r="I228">
        <f t="shared" si="11"/>
        <v>6.3236847735807624E-3</v>
      </c>
    </row>
    <row r="229" spans="1:9" x14ac:dyDescent="0.3">
      <c r="A229" t="s">
        <v>230</v>
      </c>
      <c r="B229">
        <v>147.0299987792969</v>
      </c>
      <c r="C229">
        <v>365.92330932617188</v>
      </c>
      <c r="F229" t="s">
        <v>230</v>
      </c>
      <c r="G229">
        <f t="shared" si="9"/>
        <v>-4.7383535401517296E-3</v>
      </c>
      <c r="H229">
        <f t="shared" si="10"/>
        <v>-3.7601887430798175E-3</v>
      </c>
      <c r="I229">
        <f t="shared" si="11"/>
        <v>-4.1514546619085824E-3</v>
      </c>
    </row>
    <row r="230" spans="1:9" x14ac:dyDescent="0.3">
      <c r="A230" t="s">
        <v>231</v>
      </c>
      <c r="B230">
        <v>146.32000732421881</v>
      </c>
      <c r="C230">
        <v>364.08511352539063</v>
      </c>
      <c r="F230" t="s">
        <v>231</v>
      </c>
      <c r="G230">
        <f t="shared" si="9"/>
        <v>-4.8288883967403384E-3</v>
      </c>
      <c r="H230">
        <f t="shared" si="10"/>
        <v>-5.0234454978180798E-3</v>
      </c>
      <c r="I230">
        <f t="shared" si="11"/>
        <v>-4.9456226573869836E-3</v>
      </c>
    </row>
    <row r="231" spans="1:9" x14ac:dyDescent="0.3">
      <c r="A231" t="s">
        <v>232</v>
      </c>
      <c r="B231">
        <v>146.0899963378906</v>
      </c>
      <c r="C231">
        <v>356.672607421875</v>
      </c>
      <c r="F231" t="s">
        <v>232</v>
      </c>
      <c r="G231">
        <f t="shared" si="9"/>
        <v>-1.5719722171592121E-3</v>
      </c>
      <c r="H231">
        <f t="shared" si="10"/>
        <v>-2.0359267182723406E-2</v>
      </c>
      <c r="I231">
        <f t="shared" si="11"/>
        <v>-1.2844349196497728E-2</v>
      </c>
    </row>
    <row r="232" spans="1:9" x14ac:dyDescent="0.3">
      <c r="A232" t="s">
        <v>233</v>
      </c>
      <c r="B232">
        <v>147.0299987792969</v>
      </c>
      <c r="C232">
        <v>354.71517944335938</v>
      </c>
      <c r="F232" t="s">
        <v>233</v>
      </c>
      <c r="G232">
        <f t="shared" si="9"/>
        <v>6.4344066326909033E-3</v>
      </c>
      <c r="H232">
        <f t="shared" si="10"/>
        <v>-5.4880244173064474E-3</v>
      </c>
      <c r="I232">
        <f t="shared" si="11"/>
        <v>-7.1905199730750704E-4</v>
      </c>
    </row>
    <row r="233" spans="1:9" x14ac:dyDescent="0.3">
      <c r="A233" t="s">
        <v>234</v>
      </c>
      <c r="B233">
        <v>144.8399963378906</v>
      </c>
      <c r="C233">
        <v>351.38653564453131</v>
      </c>
      <c r="F233" t="s">
        <v>234</v>
      </c>
      <c r="G233">
        <f t="shared" si="9"/>
        <v>-1.4894936132684444E-2</v>
      </c>
      <c r="H233">
        <f t="shared" si="10"/>
        <v>-9.3839902877896897E-3</v>
      </c>
      <c r="I233">
        <f t="shared" si="11"/>
        <v>-1.1588368625747591E-2</v>
      </c>
    </row>
    <row r="234" spans="1:9" x14ac:dyDescent="0.3">
      <c r="A234" t="s">
        <v>235</v>
      </c>
      <c r="B234">
        <v>146.8800048828125</v>
      </c>
      <c r="C234">
        <v>359.93173217773438</v>
      </c>
      <c r="F234" t="s">
        <v>235</v>
      </c>
      <c r="G234">
        <f t="shared" si="9"/>
        <v>1.4084566393959719E-2</v>
      </c>
      <c r="H234">
        <f t="shared" si="10"/>
        <v>2.4318508725808208E-2</v>
      </c>
      <c r="I234">
        <f t="shared" si="11"/>
        <v>2.022493179306881E-2</v>
      </c>
    </row>
    <row r="235" spans="1:9" x14ac:dyDescent="0.3">
      <c r="A235" t="s">
        <v>236</v>
      </c>
      <c r="B235">
        <v>144.52000427246091</v>
      </c>
      <c r="C235">
        <v>359.37530517578131</v>
      </c>
      <c r="F235" t="s">
        <v>236</v>
      </c>
      <c r="G235">
        <f t="shared" si="9"/>
        <v>-1.6067541747663339E-2</v>
      </c>
      <c r="H235">
        <f t="shared" si="10"/>
        <v>-1.5459237188854003E-3</v>
      </c>
      <c r="I235">
        <f t="shared" si="11"/>
        <v>-7.3545709303965761E-3</v>
      </c>
    </row>
    <row r="236" spans="1:9" x14ac:dyDescent="0.3">
      <c r="A236" t="s">
        <v>237</v>
      </c>
      <c r="B236">
        <v>146.8800048828125</v>
      </c>
      <c r="C236">
        <v>361.43209838867188</v>
      </c>
      <c r="F236" t="s">
        <v>237</v>
      </c>
      <c r="G236">
        <f t="shared" si="9"/>
        <v>1.6329923474831309E-2</v>
      </c>
      <c r="H236">
        <f t="shared" si="10"/>
        <v>5.72324581925443E-3</v>
      </c>
      <c r="I236">
        <f t="shared" si="11"/>
        <v>9.9659168814851817E-3</v>
      </c>
    </row>
    <row r="237" spans="1:9" x14ac:dyDescent="0.3">
      <c r="A237" t="s">
        <v>238</v>
      </c>
      <c r="B237">
        <v>147.41999816894531</v>
      </c>
      <c r="C237">
        <v>364.41299438476563</v>
      </c>
      <c r="F237" t="s">
        <v>238</v>
      </c>
      <c r="G237">
        <f t="shared" si="9"/>
        <v>3.6764247561378305E-3</v>
      </c>
      <c r="H237">
        <f t="shared" si="10"/>
        <v>8.2474578472224724E-3</v>
      </c>
      <c r="I237">
        <f t="shared" si="11"/>
        <v>6.4190446107886155E-3</v>
      </c>
    </row>
    <row r="238" spans="1:9" x14ac:dyDescent="0.3">
      <c r="A238" t="s">
        <v>239</v>
      </c>
      <c r="B238">
        <v>145.88999938964841</v>
      </c>
      <c r="C238">
        <v>369.58978271484381</v>
      </c>
      <c r="F238" t="s">
        <v>239</v>
      </c>
      <c r="G238">
        <f t="shared" si="9"/>
        <v>-1.0378502226974007E-2</v>
      </c>
      <c r="H238">
        <f t="shared" si="10"/>
        <v>1.4205828029865142E-2</v>
      </c>
      <c r="I238">
        <f t="shared" si="11"/>
        <v>4.372095927129482E-3</v>
      </c>
    </row>
    <row r="239" spans="1:9" x14ac:dyDescent="0.3">
      <c r="A239" t="s">
        <v>240</v>
      </c>
      <c r="B239">
        <v>147.47999572753909</v>
      </c>
      <c r="C239">
        <v>368.98367309570313</v>
      </c>
      <c r="F239" t="s">
        <v>240</v>
      </c>
      <c r="G239">
        <f t="shared" si="9"/>
        <v>1.0898597193383042E-2</v>
      </c>
      <c r="H239">
        <f t="shared" si="10"/>
        <v>-1.6399523133147076E-3</v>
      </c>
      <c r="I239">
        <f t="shared" si="11"/>
        <v>3.3754674893643928E-3</v>
      </c>
    </row>
    <row r="240" spans="1:9" x14ac:dyDescent="0.3">
      <c r="A240" t="s">
        <v>241</v>
      </c>
      <c r="B240">
        <v>148.8399963378906</v>
      </c>
      <c r="C240">
        <v>367.54290771484381</v>
      </c>
      <c r="F240" t="s">
        <v>241</v>
      </c>
      <c r="G240">
        <f t="shared" si="9"/>
        <v>9.2215937737347708E-3</v>
      </c>
      <c r="H240">
        <f t="shared" si="10"/>
        <v>-3.9046859953763002E-3</v>
      </c>
      <c r="I240">
        <f t="shared" si="11"/>
        <v>1.3458259122681288E-3</v>
      </c>
    </row>
    <row r="241" spans="1:9" x14ac:dyDescent="0.3">
      <c r="A241" t="s">
        <v>242</v>
      </c>
      <c r="B241">
        <v>147.41999816894531</v>
      </c>
      <c r="C241">
        <v>361.53146362304688</v>
      </c>
      <c r="F241" t="s">
        <v>242</v>
      </c>
      <c r="G241">
        <f t="shared" si="9"/>
        <v>-9.5404340492031281E-3</v>
      </c>
      <c r="H241">
        <f t="shared" si="10"/>
        <v>-1.6355761369937438E-2</v>
      </c>
      <c r="I241">
        <f t="shared" si="11"/>
        <v>-1.3629630441643715E-2</v>
      </c>
    </row>
    <row r="242" spans="1:9" x14ac:dyDescent="0.3">
      <c r="A242" t="s">
        <v>243</v>
      </c>
      <c r="B242">
        <v>149.9700012207031</v>
      </c>
      <c r="C242">
        <v>352.24105834960938</v>
      </c>
      <c r="F242" t="s">
        <v>243</v>
      </c>
      <c r="G242">
        <f t="shared" si="9"/>
        <v>1.7297538213475239E-2</v>
      </c>
      <c r="H242">
        <f t="shared" si="10"/>
        <v>-2.5697363046454536E-2</v>
      </c>
      <c r="I242">
        <f t="shared" si="11"/>
        <v>-8.4994025424826244E-3</v>
      </c>
    </row>
    <row r="243" spans="1:9" x14ac:dyDescent="0.3">
      <c r="A243" t="s">
        <v>244</v>
      </c>
      <c r="B243">
        <v>154.07000732421881</v>
      </c>
      <c r="C243">
        <v>344.69943237304688</v>
      </c>
      <c r="F243" t="s">
        <v>244</v>
      </c>
      <c r="G243">
        <f t="shared" si="9"/>
        <v>2.7338841569267913E-2</v>
      </c>
      <c r="H243">
        <f t="shared" si="10"/>
        <v>-2.1410411415120234E-2</v>
      </c>
      <c r="I243">
        <f t="shared" si="11"/>
        <v>-1.9107102213649727E-3</v>
      </c>
    </row>
    <row r="244" spans="1:9" x14ac:dyDescent="0.3">
      <c r="A244" t="s">
        <v>245</v>
      </c>
      <c r="B244">
        <v>153.78999328613281</v>
      </c>
      <c r="C244">
        <v>346.43826293945313</v>
      </c>
      <c r="F244" t="s">
        <v>245</v>
      </c>
      <c r="G244">
        <f t="shared" si="9"/>
        <v>-1.8174467759759505E-3</v>
      </c>
      <c r="H244">
        <f t="shared" si="10"/>
        <v>5.0444834052538745E-3</v>
      </c>
      <c r="I244">
        <f t="shared" si="11"/>
        <v>2.2997113327619442E-3</v>
      </c>
    </row>
    <row r="245" spans="1:9" x14ac:dyDescent="0.3">
      <c r="A245" t="s">
        <v>246</v>
      </c>
      <c r="B245">
        <v>152.1199951171875</v>
      </c>
      <c r="C245">
        <v>336.90939331054688</v>
      </c>
      <c r="F245" t="s">
        <v>246</v>
      </c>
      <c r="G245">
        <f t="shared" si="9"/>
        <v>-1.085895208954335E-2</v>
      </c>
      <c r="H245">
        <f t="shared" si="10"/>
        <v>-2.750524595076731E-2</v>
      </c>
      <c r="I245">
        <f t="shared" si="11"/>
        <v>-2.0846728406277729E-2</v>
      </c>
    </row>
    <row r="246" spans="1:9" x14ac:dyDescent="0.3">
      <c r="A246" t="s">
        <v>247</v>
      </c>
      <c r="B246">
        <v>153.8399963378906</v>
      </c>
      <c r="C246">
        <v>333.90859985351563</v>
      </c>
      <c r="F246" t="s">
        <v>247</v>
      </c>
      <c r="G246">
        <f t="shared" si="9"/>
        <v>1.1306871390431406E-2</v>
      </c>
      <c r="H246">
        <f t="shared" si="10"/>
        <v>-8.9068263355461808E-3</v>
      </c>
      <c r="I246">
        <f t="shared" si="11"/>
        <v>-8.2134724515514623E-4</v>
      </c>
    </row>
    <row r="247" spans="1:9" x14ac:dyDescent="0.3">
      <c r="A247" t="s">
        <v>248</v>
      </c>
      <c r="B247">
        <v>153.41999816894531</v>
      </c>
      <c r="C247">
        <v>332.48773193359381</v>
      </c>
      <c r="F247" t="s">
        <v>248</v>
      </c>
      <c r="G247">
        <f t="shared" si="9"/>
        <v>-2.7300973670254525E-3</v>
      </c>
      <c r="H247">
        <f t="shared" si="10"/>
        <v>-4.2552600338690016E-3</v>
      </c>
      <c r="I247">
        <f t="shared" si="11"/>
        <v>-3.6451949671315819E-3</v>
      </c>
    </row>
    <row r="248" spans="1:9" x14ac:dyDescent="0.3">
      <c r="A248" t="s">
        <v>249</v>
      </c>
      <c r="B248">
        <v>153.4100036621094</v>
      </c>
      <c r="C248">
        <v>333.74966430664063</v>
      </c>
      <c r="F248" t="s">
        <v>249</v>
      </c>
      <c r="G248">
        <f t="shared" si="9"/>
        <v>-6.5144746155598732E-5</v>
      </c>
      <c r="H248">
        <f t="shared" si="10"/>
        <v>3.7954253701573126E-3</v>
      </c>
      <c r="I248">
        <f t="shared" si="11"/>
        <v>2.2511973236321479E-3</v>
      </c>
    </row>
    <row r="249" spans="1:9" x14ac:dyDescent="0.3">
      <c r="A249" t="s">
        <v>250</v>
      </c>
      <c r="B249">
        <v>153.3399963378906</v>
      </c>
      <c r="C249">
        <v>336.18402099609381</v>
      </c>
      <c r="F249" t="s">
        <v>250</v>
      </c>
      <c r="G249">
        <f t="shared" si="9"/>
        <v>-4.563413242137937E-4</v>
      </c>
      <c r="H249">
        <f t="shared" si="10"/>
        <v>7.2939599640062802E-3</v>
      </c>
      <c r="I249">
        <f t="shared" si="11"/>
        <v>4.1938394487182505E-3</v>
      </c>
    </row>
    <row r="250" spans="1:9" x14ac:dyDescent="0.3">
      <c r="A250" t="s">
        <v>251</v>
      </c>
      <c r="B250">
        <v>153.3800048828125</v>
      </c>
      <c r="C250">
        <v>334.80288696289063</v>
      </c>
      <c r="F250" t="s">
        <v>251</v>
      </c>
      <c r="G250">
        <f t="shared" si="9"/>
        <v>2.6091395511551596E-4</v>
      </c>
      <c r="H250">
        <f t="shared" si="10"/>
        <v>-4.1082679334697447E-3</v>
      </c>
      <c r="I250">
        <f t="shared" si="11"/>
        <v>-2.3605951780356405E-3</v>
      </c>
    </row>
    <row r="251" spans="1:9" x14ac:dyDescent="0.3">
      <c r="A251" t="s">
        <v>252</v>
      </c>
      <c r="B251">
        <v>151.94000244140631</v>
      </c>
      <c r="C251">
        <v>336.2734375</v>
      </c>
      <c r="F251" t="s">
        <v>252</v>
      </c>
      <c r="G251">
        <f t="shared" si="9"/>
        <v>-9.3884626128836191E-3</v>
      </c>
      <c r="H251">
        <f t="shared" si="10"/>
        <v>4.3922875051922716E-3</v>
      </c>
      <c r="I251">
        <f t="shared" si="11"/>
        <v>-1.1200125420380851E-3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A1BB-E246-49F0-8047-B6A8B3E9DDC7}">
  <dimension ref="A1:R251"/>
  <sheetViews>
    <sheetView workbookViewId="0">
      <selection activeCell="Q3" sqref="Q3"/>
    </sheetView>
  </sheetViews>
  <sheetFormatPr defaultRowHeight="14.4" x14ac:dyDescent="0.3"/>
  <cols>
    <col min="1" max="1" width="12.6640625" customWidth="1"/>
    <col min="14" max="14" width="11.21875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271</v>
      </c>
      <c r="G1" s="1" t="s">
        <v>0</v>
      </c>
      <c r="H1" s="1" t="s">
        <v>1</v>
      </c>
      <c r="I1" s="1" t="s">
        <v>2</v>
      </c>
      <c r="J1" s="1" t="s">
        <v>271</v>
      </c>
      <c r="K1" s="1" t="s">
        <v>253</v>
      </c>
      <c r="M1" s="1" t="s">
        <v>257</v>
      </c>
      <c r="N1" s="1" t="s">
        <v>1</v>
      </c>
      <c r="O1" s="1" t="s">
        <v>2</v>
      </c>
      <c r="P1" s="1" t="s">
        <v>271</v>
      </c>
      <c r="Q1" s="1" t="s">
        <v>253</v>
      </c>
    </row>
    <row r="2" spans="1:17" x14ac:dyDescent="0.3">
      <c r="A2" t="s">
        <v>3</v>
      </c>
      <c r="B2">
        <v>85.819999694824219</v>
      </c>
      <c r="C2">
        <v>212.4666748046875</v>
      </c>
      <c r="D2">
        <v>32.990001678466797</v>
      </c>
      <c r="E2" s="14" t="s">
        <v>254</v>
      </c>
      <c r="F2" s="14"/>
      <c r="G2" t="s">
        <v>3</v>
      </c>
      <c r="M2" t="s">
        <v>255</v>
      </c>
      <c r="N2" s="3" cm="1">
        <f t="array" ref="N2">PRODUCT(1+H3:H251)-1</f>
        <v>0.77044981335008633</v>
      </c>
      <c r="O2" s="3" cm="1">
        <f t="array" ref="O2">PRODUCT(1+I3:I251)-1</f>
        <v>0.58271144314337242</v>
      </c>
      <c r="P2" s="3" cm="1">
        <f t="array" ref="P2">PRODUCT(1+J3:J251)-1</f>
        <v>-0.19551380523722528</v>
      </c>
      <c r="Q2" s="3" cm="1">
        <f t="array" ref="Q2">PRODUCT(1+K3:K251)-1</f>
        <v>0.4125547351435439</v>
      </c>
    </row>
    <row r="3" spans="1:17" x14ac:dyDescent="0.3">
      <c r="A3" t="s">
        <v>4</v>
      </c>
      <c r="B3">
        <v>85.139999389648438</v>
      </c>
      <c r="C3">
        <v>216.70872497558591</v>
      </c>
      <c r="D3">
        <v>34.209999084472699</v>
      </c>
      <c r="G3" t="s">
        <v>4</v>
      </c>
      <c r="H3">
        <f>B3/B2-1</f>
        <v>-7.9235645256799936E-3</v>
      </c>
      <c r="I3">
        <f>C3/C2-1</f>
        <v>1.9965720152574251E-2</v>
      </c>
      <c r="J3">
        <f>D3/D2-1</f>
        <v>3.6980822792810564E-2</v>
      </c>
      <c r="K3">
        <f t="shared" ref="K3:K66" si="0">$O$12*H3+$O$13*I3+$O$14*J3</f>
        <v>1.3914537073343445E-2</v>
      </c>
      <c r="M3" t="s">
        <v>256</v>
      </c>
      <c r="N3" s="3">
        <f>_xlfn.STDEV.S(H3:H251)*SQRT(250)</f>
        <v>0.32895362975839143</v>
      </c>
      <c r="O3" s="3">
        <f>_xlfn.STDEV.S(I3:I251)*SQRT(250)</f>
        <v>0.21242705719100727</v>
      </c>
      <c r="P3" s="3">
        <f>_xlfn.STDEV.S(J3:J251)*SQRT(250)</f>
        <v>0.58607800375172825</v>
      </c>
      <c r="Q3" s="3">
        <f>_xlfn.STDEV.S(K3:K251)*SQRT(250)</f>
        <v>0.26384885450994883</v>
      </c>
    </row>
    <row r="4" spans="1:17" x14ac:dyDescent="0.3">
      <c r="A4" t="s">
        <v>5</v>
      </c>
      <c r="B4">
        <v>83.120002746582031</v>
      </c>
      <c r="C4">
        <v>213.16712951660159</v>
      </c>
      <c r="D4">
        <v>31.930000305175799</v>
      </c>
      <c r="G4" t="s">
        <v>5</v>
      </c>
      <c r="H4">
        <f t="shared" ref="H4:H67" si="1">B4/B3-1</f>
        <v>-2.3725589118479662E-2</v>
      </c>
      <c r="I4">
        <f t="shared" ref="I4:I67" si="2">C4/C3-1</f>
        <v>-1.6342652836812688E-2</v>
      </c>
      <c r="J4">
        <f t="shared" ref="J4:J67" si="3">D4/D3-1</f>
        <v>-6.6647145288342036E-2</v>
      </c>
      <c r="K4">
        <f t="shared" si="0"/>
        <v>-3.4387175084938285E-2</v>
      </c>
      <c r="M4" t="s">
        <v>258</v>
      </c>
    </row>
    <row r="5" spans="1:17" x14ac:dyDescent="0.3">
      <c r="A5" t="s">
        <v>6</v>
      </c>
      <c r="B5">
        <v>86.080001831054688</v>
      </c>
      <c r="C5">
        <v>221.05928039550781</v>
      </c>
      <c r="D5">
        <v>32.439998626708999</v>
      </c>
      <c r="G5" t="s">
        <v>6</v>
      </c>
      <c r="H5">
        <f t="shared" si="1"/>
        <v>3.5611152390083056E-2</v>
      </c>
      <c r="I5">
        <f t="shared" si="2"/>
        <v>3.7023301372980155E-2</v>
      </c>
      <c r="J5">
        <f t="shared" si="3"/>
        <v>1.5972386992133325E-2</v>
      </c>
      <c r="K5">
        <f t="shared" si="0"/>
        <v>3.0143167465567267E-2</v>
      </c>
    </row>
    <row r="6" spans="1:17" x14ac:dyDescent="0.3">
      <c r="A6" t="s">
        <v>7</v>
      </c>
      <c r="B6">
        <v>87.360000610351563</v>
      </c>
      <c r="C6">
        <v>225.6860656738281</v>
      </c>
      <c r="D6">
        <v>33.389999389648402</v>
      </c>
      <c r="G6" t="s">
        <v>7</v>
      </c>
      <c r="H6">
        <f t="shared" si="1"/>
        <v>1.4869873978500481E-2</v>
      </c>
      <c r="I6">
        <f t="shared" si="2"/>
        <v>2.0930065772593931E-2</v>
      </c>
      <c r="J6">
        <f t="shared" si="3"/>
        <v>2.9284858297041749E-2</v>
      </c>
      <c r="K6">
        <f t="shared" si="0"/>
        <v>2.1012426812290895E-2</v>
      </c>
      <c r="M6" t="s">
        <v>259</v>
      </c>
      <c r="Q6" s="3">
        <f>0.4*N3+0.3*O3+0.3*P3</f>
        <v>0.37113297018617719</v>
      </c>
    </row>
    <row r="7" spans="1:17" x14ac:dyDescent="0.3">
      <c r="A7" t="s">
        <v>8</v>
      </c>
      <c r="B7">
        <v>89.870002746582031</v>
      </c>
      <c r="C7">
        <v>228.82319641113281</v>
      </c>
      <c r="D7">
        <v>34.259998321533203</v>
      </c>
      <c r="G7" t="s">
        <v>8</v>
      </c>
      <c r="H7">
        <f t="shared" si="1"/>
        <v>2.8731709234134817E-2</v>
      </c>
      <c r="I7">
        <f t="shared" si="2"/>
        <v>1.3900418388429259E-2</v>
      </c>
      <c r="J7">
        <f t="shared" si="3"/>
        <v>2.6055673788197842E-2</v>
      </c>
      <c r="K7">
        <f t="shared" si="0"/>
        <v>2.3479511346642057E-2</v>
      </c>
    </row>
    <row r="8" spans="1:17" x14ac:dyDescent="0.3">
      <c r="A8" t="s">
        <v>9</v>
      </c>
      <c r="B8">
        <v>95.089996337890625</v>
      </c>
      <c r="C8">
        <v>230.5594787597656</v>
      </c>
      <c r="D8">
        <v>38.5</v>
      </c>
      <c r="G8" t="s">
        <v>9</v>
      </c>
      <c r="H8">
        <f t="shared" si="1"/>
        <v>5.8083825879343465E-2</v>
      </c>
      <c r="I8">
        <f t="shared" si="2"/>
        <v>7.5878773475095418E-3</v>
      </c>
      <c r="J8">
        <f t="shared" si="3"/>
        <v>0.12375954133663392</v>
      </c>
      <c r="K8">
        <f t="shared" si="0"/>
        <v>6.2637755956980429E-2</v>
      </c>
      <c r="M8" t="s">
        <v>260</v>
      </c>
      <c r="N8" s="1"/>
      <c r="O8" s="2">
        <f>_xlfn.VAR.S(H3:H251)</f>
        <v>4.328419621248834E-4</v>
      </c>
      <c r="P8" s="2"/>
    </row>
    <row r="9" spans="1:17" x14ac:dyDescent="0.3">
      <c r="A9" t="s">
        <v>10</v>
      </c>
      <c r="B9">
        <v>95.269996643066406</v>
      </c>
      <c r="C9">
        <v>232.6607360839844</v>
      </c>
      <c r="D9">
        <v>38.2700004577637</v>
      </c>
      <c r="G9" t="s">
        <v>10</v>
      </c>
      <c r="H9">
        <f t="shared" si="1"/>
        <v>1.8929468094222024E-3</v>
      </c>
      <c r="I9">
        <f t="shared" si="2"/>
        <v>9.1137321073155864E-3</v>
      </c>
      <c r="J9">
        <f t="shared" si="3"/>
        <v>-5.9740140840597311E-3</v>
      </c>
      <c r="K9">
        <f t="shared" si="0"/>
        <v>1.6990941307456374E-3</v>
      </c>
      <c r="M9" t="s">
        <v>261</v>
      </c>
      <c r="O9" s="2">
        <f>_xlfn.VAR.S(I3:I251)</f>
        <v>1.8050101850732592E-4</v>
      </c>
      <c r="P9" s="2"/>
    </row>
    <row r="10" spans="1:17" x14ac:dyDescent="0.3">
      <c r="A10" t="s">
        <v>11</v>
      </c>
      <c r="B10">
        <v>98.120002746582031</v>
      </c>
      <c r="C10">
        <v>232.73966979980469</v>
      </c>
      <c r="D10">
        <v>38.389999389648402</v>
      </c>
      <c r="G10" t="s">
        <v>11</v>
      </c>
      <c r="H10">
        <f t="shared" si="1"/>
        <v>2.9915043601747016E-2</v>
      </c>
      <c r="I10">
        <f t="shared" si="2"/>
        <v>3.392653059939299E-4</v>
      </c>
      <c r="J10">
        <f t="shared" si="3"/>
        <v>3.1355874170195808E-3</v>
      </c>
      <c r="K10">
        <f t="shared" si="0"/>
        <v>1.300847325760286E-2</v>
      </c>
      <c r="M10" t="s">
        <v>273</v>
      </c>
      <c r="O10">
        <f>_xlfn.VAR.S(J3:J251)</f>
        <v>1.3739497059264431E-3</v>
      </c>
    </row>
    <row r="11" spans="1:17" x14ac:dyDescent="0.3">
      <c r="A11" t="s">
        <v>12</v>
      </c>
      <c r="B11">
        <v>96.050003051757813</v>
      </c>
      <c r="C11">
        <v>234.65350341796881</v>
      </c>
      <c r="D11">
        <v>38.459999084472699</v>
      </c>
      <c r="G11" t="s">
        <v>12</v>
      </c>
      <c r="H11">
        <f t="shared" si="1"/>
        <v>-2.1096612687328209E-2</v>
      </c>
      <c r="I11">
        <f t="shared" si="2"/>
        <v>8.2230657962620857E-3</v>
      </c>
      <c r="J11">
        <f t="shared" si="3"/>
        <v>1.8233835878407323E-3</v>
      </c>
      <c r="K11">
        <f t="shared" si="0"/>
        <v>-5.4247102597004384E-3</v>
      </c>
    </row>
    <row r="12" spans="1:17" x14ac:dyDescent="0.3">
      <c r="A12" t="s">
        <v>13</v>
      </c>
      <c r="B12">
        <v>95.459999084472656</v>
      </c>
      <c r="C12">
        <v>236.47859191894531</v>
      </c>
      <c r="D12">
        <v>38.5200004577637</v>
      </c>
      <c r="G12" t="s">
        <v>13</v>
      </c>
      <c r="H12">
        <f t="shared" si="1"/>
        <v>-6.142675153973931E-3</v>
      </c>
      <c r="I12">
        <f t="shared" si="2"/>
        <v>7.7778020544856385E-3</v>
      </c>
      <c r="J12">
        <f t="shared" si="3"/>
        <v>1.5600981466279418E-3</v>
      </c>
      <c r="K12">
        <f t="shared" si="0"/>
        <v>3.4429999874450177E-4</v>
      </c>
      <c r="M12" t="s">
        <v>263</v>
      </c>
      <c r="O12" s="4">
        <v>0.4</v>
      </c>
    </row>
    <row r="13" spans="1:17" x14ac:dyDescent="0.3">
      <c r="A13" t="s">
        <v>14</v>
      </c>
      <c r="B13">
        <v>93.680000305175781</v>
      </c>
      <c r="C13">
        <v>234.7817687988281</v>
      </c>
      <c r="D13">
        <v>37.700000762939503</v>
      </c>
      <c r="G13" t="s">
        <v>14</v>
      </c>
      <c r="H13">
        <f t="shared" si="1"/>
        <v>-1.8646540921519961E-2</v>
      </c>
      <c r="I13">
        <f t="shared" si="2"/>
        <v>-7.1753772988415454E-3</v>
      </c>
      <c r="J13">
        <f t="shared" si="3"/>
        <v>-2.1287634607463413E-2</v>
      </c>
      <c r="K13">
        <f t="shared" si="0"/>
        <v>-1.5997519940499472E-2</v>
      </c>
      <c r="M13" t="s">
        <v>262</v>
      </c>
      <c r="O13" s="4">
        <v>0.3</v>
      </c>
    </row>
    <row r="14" spans="1:17" x14ac:dyDescent="0.3">
      <c r="A14" t="s">
        <v>15</v>
      </c>
      <c r="B14">
        <v>97.25</v>
      </c>
      <c r="C14">
        <v>239.11259460449219</v>
      </c>
      <c r="D14">
        <v>39.75</v>
      </c>
      <c r="G14" t="s">
        <v>15</v>
      </c>
      <c r="H14">
        <f t="shared" si="1"/>
        <v>3.8108450930768978E-2</v>
      </c>
      <c r="I14">
        <f t="shared" si="2"/>
        <v>1.844617590122577E-2</v>
      </c>
      <c r="J14">
        <f t="shared" si="3"/>
        <v>5.4376636487384999E-2</v>
      </c>
      <c r="K14">
        <f t="shared" si="0"/>
        <v>3.7090224088890816E-2</v>
      </c>
      <c r="M14" t="s">
        <v>272</v>
      </c>
      <c r="O14" s="4">
        <v>0.3</v>
      </c>
      <c r="P14" s="4"/>
      <c r="Q14" s="9"/>
    </row>
    <row r="15" spans="1:17" x14ac:dyDescent="0.3">
      <c r="A15" t="s">
        <v>16</v>
      </c>
      <c r="B15">
        <v>97.519996643066406</v>
      </c>
      <c r="C15">
        <v>240.35560607910159</v>
      </c>
      <c r="D15">
        <v>40.139999389648402</v>
      </c>
      <c r="G15" t="s">
        <v>16</v>
      </c>
      <c r="H15">
        <f t="shared" si="1"/>
        <v>2.7763150957984539E-3</v>
      </c>
      <c r="I15">
        <f t="shared" si="2"/>
        <v>5.1984358108172479E-3</v>
      </c>
      <c r="J15">
        <f t="shared" si="3"/>
        <v>9.8113053999597799E-3</v>
      </c>
      <c r="K15">
        <f t="shared" si="0"/>
        <v>5.6134484015524892E-3</v>
      </c>
      <c r="P15" s="4"/>
      <c r="Q15" s="9"/>
    </row>
    <row r="16" spans="1:17" x14ac:dyDescent="0.3">
      <c r="A16" t="s">
        <v>17</v>
      </c>
      <c r="B16">
        <v>96.319999694824219</v>
      </c>
      <c r="C16">
        <v>240.75019836425781</v>
      </c>
      <c r="D16">
        <v>39.360000610351598</v>
      </c>
      <c r="G16" t="s">
        <v>17</v>
      </c>
      <c r="H16">
        <f t="shared" si="1"/>
        <v>-1.2305137300550828E-2</v>
      </c>
      <c r="I16">
        <f t="shared" si="2"/>
        <v>1.6417020247339043E-3</v>
      </c>
      <c r="J16">
        <f t="shared" si="3"/>
        <v>-1.9431957926186572E-2</v>
      </c>
      <c r="K16">
        <f t="shared" si="0"/>
        <v>-1.0259131690656131E-2</v>
      </c>
      <c r="O16" s="3"/>
      <c r="P16" s="3"/>
      <c r="Q16" s="9"/>
    </row>
    <row r="17" spans="1:18" x14ac:dyDescent="0.3">
      <c r="A17" t="s">
        <v>18</v>
      </c>
      <c r="B17">
        <v>97.180000305175781</v>
      </c>
      <c r="C17">
        <v>242.2694396972656</v>
      </c>
      <c r="D17">
        <v>39.180000305175803</v>
      </c>
      <c r="G17" t="s">
        <v>18</v>
      </c>
      <c r="H17">
        <f t="shared" si="1"/>
        <v>8.9285777935668165E-3</v>
      </c>
      <c r="I17">
        <f t="shared" si="2"/>
        <v>6.3104468587358298E-3</v>
      </c>
      <c r="J17">
        <f t="shared" si="3"/>
        <v>-4.573178414241541E-3</v>
      </c>
      <c r="K17">
        <f t="shared" si="0"/>
        <v>4.0926116507750132E-3</v>
      </c>
      <c r="N17" t="str" cm="1">
        <f t="array" ref="N17:P17">N1:P1</f>
        <v>AMZN</v>
      </c>
      <c r="O17" s="3" t="str">
        <v>RACE</v>
      </c>
      <c r="P17" s="3" t="str">
        <v>VSCO</v>
      </c>
    </row>
    <row r="18" spans="1:18" x14ac:dyDescent="0.3">
      <c r="A18" t="s">
        <v>19</v>
      </c>
      <c r="B18">
        <v>99.220001220703125</v>
      </c>
      <c r="C18">
        <v>244.429931640625</v>
      </c>
      <c r="D18">
        <v>39.639999389648402</v>
      </c>
      <c r="G18" t="s">
        <v>19</v>
      </c>
      <c r="H18">
        <f t="shared" si="1"/>
        <v>2.0991983012153659E-2</v>
      </c>
      <c r="I18">
        <f t="shared" si="2"/>
        <v>8.9177237791902009E-3</v>
      </c>
      <c r="J18">
        <f t="shared" si="3"/>
        <v>1.1740660563798633E-2</v>
      </c>
      <c r="K18">
        <f t="shared" si="0"/>
        <v>1.4594308507758115E-2</v>
      </c>
      <c r="M18" t="str" cm="1">
        <f t="array" ref="M18:M20">TRANSPOSE(_xlfn.ANCHORARRAY(N17))</f>
        <v>AMZN</v>
      </c>
      <c r="N18" s="11">
        <v>1</v>
      </c>
      <c r="O18" s="6">
        <f>CORREL($H$3:$H$251,I3:I251)</f>
        <v>0.38859232620669543</v>
      </c>
      <c r="P18" s="6">
        <f>CORREL($H$3:$H$251,J3:J251)</f>
        <v>0.16343844493800133</v>
      </c>
    </row>
    <row r="19" spans="1:18" x14ac:dyDescent="0.3">
      <c r="A19" t="s">
        <v>20</v>
      </c>
      <c r="B19">
        <v>102.2399978637695</v>
      </c>
      <c r="C19">
        <v>250.2997131347656</v>
      </c>
      <c r="D19">
        <v>39.099998474121101</v>
      </c>
      <c r="G19" t="s">
        <v>20</v>
      </c>
      <c r="H19">
        <f t="shared" si="1"/>
        <v>3.0437377604428217E-2</v>
      </c>
      <c r="I19">
        <f t="shared" si="2"/>
        <v>2.4014168210670261E-2</v>
      </c>
      <c r="J19">
        <f t="shared" si="3"/>
        <v>-1.3622626736677468E-2</v>
      </c>
      <c r="K19">
        <f t="shared" si="0"/>
        <v>1.5292413483969125E-2</v>
      </c>
      <c r="M19" t="str">
        <v>RACE</v>
      </c>
      <c r="N19" s="6">
        <f>O18</f>
        <v>0.38859232620669543</v>
      </c>
      <c r="O19" s="6">
        <v>1</v>
      </c>
      <c r="P19" s="6">
        <f>O20</f>
        <v>0.14493824225126289</v>
      </c>
      <c r="R19" s="8"/>
    </row>
    <row r="20" spans="1:18" x14ac:dyDescent="0.3">
      <c r="A20" t="s">
        <v>21</v>
      </c>
      <c r="B20">
        <v>100.5500030517578</v>
      </c>
      <c r="C20">
        <v>247.86302185058591</v>
      </c>
      <c r="D20">
        <v>38.630001068115199</v>
      </c>
      <c r="G20" t="s">
        <v>21</v>
      </c>
      <c r="H20">
        <f t="shared" si="1"/>
        <v>-1.6529683561452679E-2</v>
      </c>
      <c r="I20">
        <f t="shared" si="2"/>
        <v>-9.7350941943258329E-3</v>
      </c>
      <c r="J20">
        <f t="shared" si="3"/>
        <v>-1.2020394484592578E-2</v>
      </c>
      <c r="K20">
        <f t="shared" si="0"/>
        <v>-1.3138520028256596E-2</v>
      </c>
      <c r="M20" t="str">
        <v>VSCO</v>
      </c>
      <c r="N20" s="6">
        <f>P18</f>
        <v>0.16343844493800133</v>
      </c>
      <c r="O20" s="6">
        <f>CORREL(I3:I251,J3:J251)</f>
        <v>0.14493824225126289</v>
      </c>
      <c r="P20" s="6">
        <v>1</v>
      </c>
      <c r="R20" s="9"/>
    </row>
    <row r="21" spans="1:18" x14ac:dyDescent="0.3">
      <c r="A21" t="s">
        <v>22</v>
      </c>
      <c r="B21">
        <v>103.129997253418</v>
      </c>
      <c r="C21">
        <v>247.9222106933594</v>
      </c>
      <c r="D21">
        <v>42.150001525878899</v>
      </c>
      <c r="G21" t="s">
        <v>22</v>
      </c>
      <c r="H21">
        <f t="shared" si="1"/>
        <v>2.5658817736008865E-2</v>
      </c>
      <c r="I21">
        <f t="shared" si="2"/>
        <v>2.387965834176331E-4</v>
      </c>
      <c r="J21">
        <f t="shared" si="3"/>
        <v>9.1120899830082314E-2</v>
      </c>
      <c r="K21">
        <f t="shared" si="0"/>
        <v>3.7671436018453533E-2</v>
      </c>
    </row>
    <row r="22" spans="1:18" ht="14.4" customHeight="1" x14ac:dyDescent="0.3">
      <c r="A22" t="s">
        <v>23</v>
      </c>
      <c r="B22">
        <v>105.15000152587891</v>
      </c>
      <c r="C22">
        <v>249.90510559082031</v>
      </c>
      <c r="D22">
        <v>45.840000152587898</v>
      </c>
      <c r="G22" t="s">
        <v>23</v>
      </c>
      <c r="H22">
        <f t="shared" si="1"/>
        <v>1.9586971068148218E-2</v>
      </c>
      <c r="I22">
        <f t="shared" si="2"/>
        <v>7.998052663032329E-3</v>
      </c>
      <c r="J22">
        <f t="shared" si="3"/>
        <v>8.7544448235510552E-2</v>
      </c>
      <c r="K22">
        <f t="shared" si="0"/>
        <v>3.6497538696822152E-2</v>
      </c>
      <c r="M22" t="s">
        <v>266</v>
      </c>
      <c r="O22" s="3"/>
      <c r="P22" s="9">
        <f>O12^2*O8+O13^2*O9+O14^2*O10+2*O12*O13*SQRT(O8)*SQRT(O9)*O18+2*O12*O14*SQRT(O8)*SQRT(O10)*P18+2*O13*O14*SQRT(O9)*SQRT(O10)*O20</f>
        <v>2.7846487210484859E-4</v>
      </c>
    </row>
    <row r="23" spans="1:18" x14ac:dyDescent="0.3">
      <c r="A23" t="s">
        <v>24</v>
      </c>
      <c r="B23">
        <v>112.9100036621094</v>
      </c>
      <c r="C23">
        <v>261.90121459960938</v>
      </c>
      <c r="D23">
        <v>46.189998626708999</v>
      </c>
      <c r="G23" t="s">
        <v>24</v>
      </c>
      <c r="H23">
        <f t="shared" si="1"/>
        <v>7.3799353529449441E-2</v>
      </c>
      <c r="I23">
        <f t="shared" si="2"/>
        <v>4.8002656770169239E-2</v>
      </c>
      <c r="J23">
        <f t="shared" si="3"/>
        <v>7.6352197416242884E-3</v>
      </c>
      <c r="K23">
        <f t="shared" si="0"/>
        <v>4.6211104365317841E-2</v>
      </c>
      <c r="M23" t="s">
        <v>267</v>
      </c>
      <c r="N23" s="5"/>
      <c r="O23" s="3"/>
      <c r="P23" s="9">
        <f>SQRT(P22)</f>
        <v>1.6687266765556562E-2</v>
      </c>
    </row>
    <row r="24" spans="1:18" x14ac:dyDescent="0.3">
      <c r="A24" t="s">
        <v>25</v>
      </c>
      <c r="B24">
        <v>103.38999938964839</v>
      </c>
      <c r="C24">
        <v>256.53451538085938</v>
      </c>
      <c r="D24">
        <v>45.75</v>
      </c>
      <c r="G24" t="s">
        <v>25</v>
      </c>
      <c r="H24">
        <f t="shared" si="1"/>
        <v>-8.4314976208399117E-2</v>
      </c>
      <c r="I24">
        <f t="shared" si="2"/>
        <v>-2.0491310920243477E-2</v>
      </c>
      <c r="J24">
        <f t="shared" si="3"/>
        <v>-9.5258419526034199E-3</v>
      </c>
      <c r="K24">
        <f t="shared" si="0"/>
        <v>-4.2731136345213715E-2</v>
      </c>
      <c r="M24" t="s">
        <v>268</v>
      </c>
      <c r="P24" s="3">
        <f>P23*SQRT(250)</f>
        <v>0.26384885450994883</v>
      </c>
    </row>
    <row r="25" spans="1:18" x14ac:dyDescent="0.3">
      <c r="A25" t="s">
        <v>26</v>
      </c>
      <c r="B25">
        <v>102.1800003051758</v>
      </c>
      <c r="C25">
        <v>257.78738403320313</v>
      </c>
      <c r="D25">
        <v>43.7700004577637</v>
      </c>
      <c r="G25" t="s">
        <v>26</v>
      </c>
      <c r="H25">
        <f t="shared" si="1"/>
        <v>-1.1703250716855518E-2</v>
      </c>
      <c r="I25">
        <f t="shared" si="2"/>
        <v>4.883820995719379E-3</v>
      </c>
      <c r="J25">
        <f t="shared" si="3"/>
        <v>-4.3278678518826275E-2</v>
      </c>
      <c r="K25">
        <f t="shared" si="0"/>
        <v>-1.6199757543674274E-2</v>
      </c>
      <c r="M25" t="s">
        <v>264</v>
      </c>
      <c r="P25" t="b">
        <f>P24=Q3</f>
        <v>1</v>
      </c>
    </row>
    <row r="26" spans="1:18" x14ac:dyDescent="0.3">
      <c r="A26" t="s">
        <v>27</v>
      </c>
      <c r="B26">
        <v>102.11000061035161</v>
      </c>
      <c r="C26">
        <v>263.31192016601563</v>
      </c>
      <c r="D26">
        <v>43.849998474121101</v>
      </c>
      <c r="G26" t="s">
        <v>27</v>
      </c>
      <c r="H26">
        <f t="shared" si="1"/>
        <v>-6.8506258186651348E-4</v>
      </c>
      <c r="I26">
        <f t="shared" si="2"/>
        <v>2.1430591545554156E-2</v>
      </c>
      <c r="J26">
        <f t="shared" si="3"/>
        <v>1.8276905533640697E-3</v>
      </c>
      <c r="K26">
        <f t="shared" si="0"/>
        <v>6.7034595969288615E-3</v>
      </c>
    </row>
    <row r="27" spans="1:18" x14ac:dyDescent="0.3">
      <c r="A27" t="s">
        <v>28</v>
      </c>
      <c r="B27">
        <v>100.0500030517578</v>
      </c>
      <c r="C27">
        <v>262.96661376953131</v>
      </c>
      <c r="D27">
        <v>42.630001068115199</v>
      </c>
      <c r="G27" t="s">
        <v>28</v>
      </c>
      <c r="H27">
        <f t="shared" si="1"/>
        <v>-2.0174297779653183E-2</v>
      </c>
      <c r="I27">
        <f t="shared" si="2"/>
        <v>-1.3113967505405943E-3</v>
      </c>
      <c r="J27">
        <f t="shared" si="3"/>
        <v>-2.7822062678654502E-2</v>
      </c>
      <c r="K27">
        <f t="shared" si="0"/>
        <v>-1.6809756940619803E-2</v>
      </c>
      <c r="M27" t="s">
        <v>269</v>
      </c>
      <c r="N27" s="10"/>
      <c r="O27" s="3"/>
      <c r="Q27" s="3">
        <f>O12^2*N3^2+O13^2*O3^2+O14^2*P3^2+2*O12*O13*N3*O3*O18+2*O12*O14*N3*P3*P18+2*O13*O14*O3*P3*O20</f>
        <v>6.9616218026212165E-2</v>
      </c>
    </row>
    <row r="28" spans="1:18" x14ac:dyDescent="0.3">
      <c r="A28" t="s">
        <v>29</v>
      </c>
      <c r="B28">
        <v>98.239997863769531</v>
      </c>
      <c r="C28">
        <v>262.719970703125</v>
      </c>
      <c r="D28">
        <v>41.360000610351598</v>
      </c>
      <c r="G28" t="s">
        <v>29</v>
      </c>
      <c r="H28">
        <f t="shared" si="1"/>
        <v>-1.8091005824876549E-2</v>
      </c>
      <c r="I28">
        <f t="shared" si="2"/>
        <v>-9.379253999994841E-4</v>
      </c>
      <c r="J28">
        <f t="shared" si="3"/>
        <v>-2.9791236827190426E-2</v>
      </c>
      <c r="K28">
        <f t="shared" si="0"/>
        <v>-1.6455150998107591E-2</v>
      </c>
      <c r="M28" t="s">
        <v>270</v>
      </c>
      <c r="N28" s="10"/>
      <c r="Q28" s="3">
        <f>SQRT(Q27)</f>
        <v>0.26384885450994888</v>
      </c>
    </row>
    <row r="29" spans="1:18" x14ac:dyDescent="0.3">
      <c r="A29" t="s">
        <v>30</v>
      </c>
      <c r="B29">
        <v>97.610000610351563</v>
      </c>
      <c r="C29">
        <v>256.17938232421881</v>
      </c>
      <c r="D29">
        <v>40.720001220703097</v>
      </c>
      <c r="G29" t="s">
        <v>30</v>
      </c>
      <c r="H29">
        <f t="shared" si="1"/>
        <v>-6.4128386310796648E-3</v>
      </c>
      <c r="I29">
        <f t="shared" si="2"/>
        <v>-2.4895664997987899E-2</v>
      </c>
      <c r="J29">
        <f t="shared" si="3"/>
        <v>-1.5473872828916768E-2</v>
      </c>
      <c r="K29">
        <f t="shared" si="0"/>
        <v>-1.4675996800503266E-2</v>
      </c>
      <c r="M29" t="s">
        <v>264</v>
      </c>
      <c r="Q29" t="b">
        <f>Q28=Q3</f>
        <v>1</v>
      </c>
    </row>
    <row r="30" spans="1:18" x14ac:dyDescent="0.3">
      <c r="A30" t="s">
        <v>31</v>
      </c>
      <c r="B30">
        <v>99.540000915527344</v>
      </c>
      <c r="C30">
        <v>259.888671875</v>
      </c>
      <c r="D30">
        <v>41.759998321533203</v>
      </c>
      <c r="G30" t="s">
        <v>31</v>
      </c>
      <c r="H30">
        <f t="shared" si="1"/>
        <v>1.9772567289289666E-2</v>
      </c>
      <c r="I30">
        <f t="shared" si="2"/>
        <v>1.4479266508991451E-2</v>
      </c>
      <c r="J30">
        <f t="shared" si="3"/>
        <v>2.5540203085783419E-2</v>
      </c>
      <c r="K30">
        <f t="shared" si="0"/>
        <v>1.9914867794148326E-2</v>
      </c>
    </row>
    <row r="31" spans="1:18" x14ac:dyDescent="0.3">
      <c r="A31" t="s">
        <v>32</v>
      </c>
      <c r="B31">
        <v>99.699996948242188</v>
      </c>
      <c r="C31">
        <v>262.02938842773438</v>
      </c>
      <c r="D31">
        <v>41.799999237060497</v>
      </c>
      <c r="G31" t="s">
        <v>32</v>
      </c>
      <c r="H31">
        <f t="shared" si="1"/>
        <v>1.6073541414833858E-3</v>
      </c>
      <c r="I31">
        <f t="shared" si="2"/>
        <v>8.2370521858066148E-3</v>
      </c>
      <c r="J31">
        <f t="shared" si="3"/>
        <v>9.5787636817656896E-4</v>
      </c>
      <c r="K31">
        <f t="shared" si="0"/>
        <v>3.4014202227883096E-3</v>
      </c>
    </row>
    <row r="32" spans="1:18" x14ac:dyDescent="0.3">
      <c r="A32" t="s">
        <v>33</v>
      </c>
      <c r="B32">
        <v>101.1600036621094</v>
      </c>
      <c r="C32">
        <v>263.62759399414063</v>
      </c>
      <c r="D32">
        <v>42.029998779296903</v>
      </c>
      <c r="G32" t="s">
        <v>33</v>
      </c>
      <c r="H32">
        <f t="shared" si="1"/>
        <v>1.4643999584324607E-2</v>
      </c>
      <c r="I32">
        <f t="shared" si="2"/>
        <v>6.0993370857980178E-3</v>
      </c>
      <c r="J32">
        <f t="shared" si="3"/>
        <v>5.5023814936456805E-3</v>
      </c>
      <c r="K32">
        <f t="shared" si="0"/>
        <v>9.3381154075629531E-3</v>
      </c>
    </row>
    <row r="33" spans="1:11" x14ac:dyDescent="0.3">
      <c r="A33" t="s">
        <v>34</v>
      </c>
      <c r="B33">
        <v>98.150001525878906</v>
      </c>
      <c r="C33">
        <v>262.29580688476563</v>
      </c>
      <c r="D33">
        <v>41.450000762939503</v>
      </c>
      <c r="G33" t="s">
        <v>34</v>
      </c>
      <c r="H33">
        <f t="shared" si="1"/>
        <v>-2.9754863851966462E-2</v>
      </c>
      <c r="I33">
        <f t="shared" si="2"/>
        <v>-5.0517743199697263E-3</v>
      </c>
      <c r="J33">
        <f t="shared" si="3"/>
        <v>-1.3799620109508415E-2</v>
      </c>
      <c r="K33">
        <f t="shared" si="0"/>
        <v>-1.7557363869630027E-2</v>
      </c>
    </row>
    <row r="34" spans="1:11" x14ac:dyDescent="0.3">
      <c r="A34" t="s">
        <v>35</v>
      </c>
      <c r="B34">
        <v>97.199996948242188</v>
      </c>
      <c r="C34">
        <v>263.28231811523438</v>
      </c>
      <c r="D34">
        <v>41.529998779296903</v>
      </c>
      <c r="G34" t="s">
        <v>35</v>
      </c>
      <c r="H34">
        <f t="shared" si="1"/>
        <v>-9.679109147912035E-3</v>
      </c>
      <c r="I34">
        <f t="shared" si="2"/>
        <v>3.7610636715292856E-3</v>
      </c>
      <c r="J34">
        <f t="shared" si="3"/>
        <v>1.9299882963796922E-3</v>
      </c>
      <c r="K34">
        <f t="shared" si="0"/>
        <v>-2.1643280687921205E-3</v>
      </c>
    </row>
    <row r="35" spans="1:11" x14ac:dyDescent="0.3">
      <c r="A35" t="s">
        <v>36</v>
      </c>
      <c r="B35">
        <v>94.580001831054688</v>
      </c>
      <c r="C35">
        <v>259.25729370117188</v>
      </c>
      <c r="D35">
        <v>39.569999694824197</v>
      </c>
      <c r="G35" t="s">
        <v>36</v>
      </c>
      <c r="H35">
        <f t="shared" si="1"/>
        <v>-2.6954683121879319E-2</v>
      </c>
      <c r="I35">
        <f t="shared" si="2"/>
        <v>-1.5287864535972417E-2</v>
      </c>
      <c r="J35">
        <f t="shared" si="3"/>
        <v>-4.7194778282771965E-2</v>
      </c>
      <c r="K35">
        <f t="shared" si="0"/>
        <v>-2.9526666094375043E-2</v>
      </c>
    </row>
    <row r="36" spans="1:11" x14ac:dyDescent="0.3">
      <c r="A36" t="s">
        <v>37</v>
      </c>
      <c r="B36">
        <v>95.790000915527344</v>
      </c>
      <c r="C36">
        <v>257.08694458007813</v>
      </c>
      <c r="D36">
        <v>39.659999847412102</v>
      </c>
      <c r="G36" t="s">
        <v>37</v>
      </c>
      <c r="H36">
        <f t="shared" si="1"/>
        <v>1.2793392483054111E-2</v>
      </c>
      <c r="I36">
        <f t="shared" si="2"/>
        <v>-8.3714100772622757E-3</v>
      </c>
      <c r="J36">
        <f t="shared" si="3"/>
        <v>2.2744542148600555E-3</v>
      </c>
      <c r="K36">
        <f t="shared" si="0"/>
        <v>3.2882702345009788E-3</v>
      </c>
    </row>
    <row r="37" spans="1:11" x14ac:dyDescent="0.3">
      <c r="A37" t="s">
        <v>38</v>
      </c>
      <c r="B37">
        <v>95.819999694824219</v>
      </c>
      <c r="C37">
        <v>258.61605834960938</v>
      </c>
      <c r="D37">
        <v>40.169998168945298</v>
      </c>
      <c r="G37" t="s">
        <v>38</v>
      </c>
      <c r="H37">
        <f t="shared" si="1"/>
        <v>3.13172345862478E-4</v>
      </c>
      <c r="I37">
        <f t="shared" si="2"/>
        <v>5.9478468345752766E-3</v>
      </c>
      <c r="J37">
        <f t="shared" si="3"/>
        <v>1.2859261812792733E-2</v>
      </c>
      <c r="K37">
        <f t="shared" si="0"/>
        <v>5.767401532555394E-3</v>
      </c>
    </row>
    <row r="38" spans="1:11" x14ac:dyDescent="0.3">
      <c r="A38" t="s">
        <v>39</v>
      </c>
      <c r="B38">
        <v>93.5</v>
      </c>
      <c r="C38">
        <v>255.61705017089841</v>
      </c>
      <c r="D38">
        <v>39.450000762939503</v>
      </c>
      <c r="G38" t="s">
        <v>39</v>
      </c>
      <c r="H38">
        <f t="shared" si="1"/>
        <v>-2.4212061179431754E-2</v>
      </c>
      <c r="I38">
        <f t="shared" si="2"/>
        <v>-1.1596372622216577E-2</v>
      </c>
      <c r="J38">
        <f t="shared" si="3"/>
        <v>-1.7923759990669197E-2</v>
      </c>
      <c r="K38">
        <f t="shared" si="0"/>
        <v>-1.8540864255638435E-2</v>
      </c>
    </row>
    <row r="39" spans="1:11" x14ac:dyDescent="0.3">
      <c r="A39" t="s">
        <v>40</v>
      </c>
      <c r="B39">
        <v>93.760002136230469</v>
      </c>
      <c r="C39">
        <v>257.83670043945313</v>
      </c>
      <c r="D39">
        <v>39.220001220703097</v>
      </c>
      <c r="G39" t="s">
        <v>40</v>
      </c>
      <c r="H39">
        <f t="shared" si="1"/>
        <v>2.7807715104863906E-3</v>
      </c>
      <c r="I39">
        <f t="shared" si="2"/>
        <v>8.683498487564556E-3</v>
      </c>
      <c r="J39">
        <f t="shared" si="3"/>
        <v>-5.8301530491343678E-3</v>
      </c>
      <c r="K39">
        <f t="shared" si="0"/>
        <v>1.9683122357236128E-3</v>
      </c>
    </row>
    <row r="40" spans="1:11" x14ac:dyDescent="0.3">
      <c r="A40" t="s">
        <v>41</v>
      </c>
      <c r="B40">
        <v>94.230003356933594</v>
      </c>
      <c r="C40">
        <v>256.86007690429688</v>
      </c>
      <c r="D40">
        <v>39.639999389648402</v>
      </c>
      <c r="G40" t="s">
        <v>41</v>
      </c>
      <c r="H40">
        <f t="shared" si="1"/>
        <v>5.0128115400447371E-3</v>
      </c>
      <c r="I40">
        <f t="shared" si="2"/>
        <v>-3.7877599794432504E-3</v>
      </c>
      <c r="J40">
        <f t="shared" si="3"/>
        <v>1.0708775009512284E-2</v>
      </c>
      <c r="K40">
        <f t="shared" si="0"/>
        <v>4.0814291250386046E-3</v>
      </c>
    </row>
    <row r="41" spans="1:11" x14ac:dyDescent="0.3">
      <c r="A41" t="s">
        <v>42</v>
      </c>
      <c r="B41">
        <v>92.169998168945313</v>
      </c>
      <c r="C41">
        <v>259.17840576171881</v>
      </c>
      <c r="D41">
        <v>38.549999237060497</v>
      </c>
      <c r="G41" t="s">
        <v>42</v>
      </c>
      <c r="H41">
        <f t="shared" si="1"/>
        <v>-2.186145722806776E-2</v>
      </c>
      <c r="I41">
        <f t="shared" si="2"/>
        <v>9.0256488488311692E-3</v>
      </c>
      <c r="J41">
        <f t="shared" si="3"/>
        <v>-2.7497481568391491E-2</v>
      </c>
      <c r="K41">
        <f t="shared" si="0"/>
        <v>-1.4286132707095202E-2</v>
      </c>
    </row>
    <row r="42" spans="1:11" x14ac:dyDescent="0.3">
      <c r="A42" t="s">
        <v>43</v>
      </c>
      <c r="B42">
        <v>92.129997253417969</v>
      </c>
      <c r="C42">
        <v>261.01327514648438</v>
      </c>
      <c r="D42">
        <v>37.75</v>
      </c>
      <c r="G42" t="s">
        <v>43</v>
      </c>
      <c r="H42">
        <f t="shared" si="1"/>
        <v>-4.3399062951077205E-4</v>
      </c>
      <c r="I42">
        <f t="shared" si="2"/>
        <v>7.0795611979050932E-3</v>
      </c>
      <c r="J42">
        <f t="shared" si="3"/>
        <v>-2.0752250399305061E-2</v>
      </c>
      <c r="K42">
        <f t="shared" si="0"/>
        <v>-4.2754030122242985E-3</v>
      </c>
    </row>
    <row r="43" spans="1:11" x14ac:dyDescent="0.3">
      <c r="A43" t="s">
        <v>44</v>
      </c>
      <c r="B43">
        <v>94.900001525878906</v>
      </c>
      <c r="C43">
        <v>267.79071044921881</v>
      </c>
      <c r="D43">
        <v>35.779998779296903</v>
      </c>
      <c r="G43" t="s">
        <v>44</v>
      </c>
      <c r="H43">
        <f t="shared" si="1"/>
        <v>3.0066258059702422E-2</v>
      </c>
      <c r="I43">
        <f t="shared" si="2"/>
        <v>2.5965864375790293E-2</v>
      </c>
      <c r="J43">
        <f t="shared" si="3"/>
        <v>-5.2185462800082072E-2</v>
      </c>
      <c r="K43">
        <f t="shared" si="0"/>
        <v>4.1606236965934344E-3</v>
      </c>
    </row>
    <row r="44" spans="1:11" x14ac:dyDescent="0.3">
      <c r="A44" t="s">
        <v>45</v>
      </c>
      <c r="B44">
        <v>93.75</v>
      </c>
      <c r="C44">
        <v>266.71539306640631</v>
      </c>
      <c r="D44">
        <v>34.529998779296903</v>
      </c>
      <c r="G44" t="s">
        <v>45</v>
      </c>
      <c r="H44">
        <f t="shared" si="1"/>
        <v>-1.2118034851298809E-2</v>
      </c>
      <c r="I44">
        <f t="shared" si="2"/>
        <v>-4.0155141341857714E-3</v>
      </c>
      <c r="J44">
        <f t="shared" si="3"/>
        <v>-3.4935719470266635E-2</v>
      </c>
      <c r="K44">
        <f t="shared" si="0"/>
        <v>-1.6532584021855246E-2</v>
      </c>
    </row>
    <row r="45" spans="1:11" x14ac:dyDescent="0.3">
      <c r="A45" t="s">
        <v>46</v>
      </c>
      <c r="B45">
        <v>93.550003051757813</v>
      </c>
      <c r="C45">
        <v>265.04818725585938</v>
      </c>
      <c r="D45">
        <v>34.709999084472699</v>
      </c>
      <c r="G45" t="s">
        <v>46</v>
      </c>
      <c r="H45">
        <f t="shared" si="1"/>
        <v>-2.1333007812499583E-3</v>
      </c>
      <c r="I45">
        <f t="shared" si="2"/>
        <v>-6.2508796038324155E-3</v>
      </c>
      <c r="J45">
        <f t="shared" si="3"/>
        <v>5.2128674062890124E-3</v>
      </c>
      <c r="K45">
        <f t="shared" si="0"/>
        <v>-1.1647239717630042E-3</v>
      </c>
    </row>
    <row r="46" spans="1:11" x14ac:dyDescent="0.3">
      <c r="A46" t="s">
        <v>47</v>
      </c>
      <c r="B46">
        <v>93.919998168945313</v>
      </c>
      <c r="C46">
        <v>266.02484130859381</v>
      </c>
      <c r="D46">
        <v>33.810001373291001</v>
      </c>
      <c r="G46" t="s">
        <v>47</v>
      </c>
      <c r="H46">
        <f t="shared" si="1"/>
        <v>3.9550518986386507E-3</v>
      </c>
      <c r="I46">
        <f t="shared" si="2"/>
        <v>3.6848169491219274E-3</v>
      </c>
      <c r="J46">
        <f t="shared" si="3"/>
        <v>-2.5929061795461283E-2</v>
      </c>
      <c r="K46">
        <f t="shared" si="0"/>
        <v>-5.091252694446346E-3</v>
      </c>
    </row>
    <row r="47" spans="1:11" x14ac:dyDescent="0.3">
      <c r="A47" t="s">
        <v>48</v>
      </c>
      <c r="B47">
        <v>92.25</v>
      </c>
      <c r="C47">
        <v>261.11196899414063</v>
      </c>
      <c r="D47">
        <v>32.509998321533203</v>
      </c>
      <c r="G47" t="s">
        <v>48</v>
      </c>
      <c r="H47">
        <f t="shared" si="1"/>
        <v>-1.7781071140368643E-2</v>
      </c>
      <c r="I47">
        <f t="shared" si="2"/>
        <v>-1.8467720120746711E-2</v>
      </c>
      <c r="J47">
        <f t="shared" si="3"/>
        <v>-3.845025137398439E-2</v>
      </c>
      <c r="K47">
        <f t="shared" si="0"/>
        <v>-2.4187819904566789E-2</v>
      </c>
    </row>
    <row r="48" spans="1:11" x14ac:dyDescent="0.3">
      <c r="A48" t="s">
        <v>49</v>
      </c>
      <c r="B48">
        <v>90.730003356933594</v>
      </c>
      <c r="C48">
        <v>257.70849609375</v>
      </c>
      <c r="D48">
        <v>31.850000381469702</v>
      </c>
      <c r="G48" t="s">
        <v>49</v>
      </c>
      <c r="H48">
        <f t="shared" si="1"/>
        <v>-1.6476928380123601E-2</v>
      </c>
      <c r="I48">
        <f t="shared" si="2"/>
        <v>-1.3034534240240037E-2</v>
      </c>
      <c r="J48">
        <f t="shared" si="3"/>
        <v>-2.0301383393992567E-2</v>
      </c>
      <c r="K48">
        <f t="shared" si="0"/>
        <v>-1.6591546642319221E-2</v>
      </c>
    </row>
    <row r="49" spans="1:11" x14ac:dyDescent="0.3">
      <c r="A49" t="s">
        <v>50</v>
      </c>
      <c r="B49">
        <v>92.430000305175781</v>
      </c>
      <c r="C49">
        <v>256.55422973632813</v>
      </c>
      <c r="D49">
        <v>30.819999694824201</v>
      </c>
      <c r="G49" t="s">
        <v>50</v>
      </c>
      <c r="H49">
        <f t="shared" si="1"/>
        <v>1.8736877387233841E-2</v>
      </c>
      <c r="I49">
        <f t="shared" si="2"/>
        <v>-4.4789612097304587E-3</v>
      </c>
      <c r="J49">
        <f t="shared" si="3"/>
        <v>-3.2339110653347269E-2</v>
      </c>
      <c r="K49">
        <f t="shared" si="0"/>
        <v>-3.5506706040297807E-3</v>
      </c>
    </row>
    <row r="50" spans="1:11" x14ac:dyDescent="0.3">
      <c r="A50" t="s">
        <v>51</v>
      </c>
      <c r="B50">
        <v>94.879997253417969</v>
      </c>
      <c r="C50">
        <v>259.35595703125</v>
      </c>
      <c r="D50">
        <v>31.0100002288818</v>
      </c>
      <c r="G50" t="s">
        <v>51</v>
      </c>
      <c r="H50">
        <f t="shared" si="1"/>
        <v>2.6506512389408599E-2</v>
      </c>
      <c r="I50">
        <f t="shared" si="2"/>
        <v>1.0920604574718329E-2</v>
      </c>
      <c r="J50">
        <f t="shared" si="3"/>
        <v>6.164845423068277E-3</v>
      </c>
      <c r="K50">
        <f t="shared" si="0"/>
        <v>1.5728239955099421E-2</v>
      </c>
    </row>
    <row r="51" spans="1:11" x14ac:dyDescent="0.3">
      <c r="A51" t="s">
        <v>52</v>
      </c>
      <c r="B51">
        <v>96.199996948242188</v>
      </c>
      <c r="C51">
        <v>252.8350830078125</v>
      </c>
      <c r="D51">
        <v>30.280000686645501</v>
      </c>
      <c r="G51" t="s">
        <v>52</v>
      </c>
      <c r="H51">
        <f t="shared" si="1"/>
        <v>1.391230747297123E-2</v>
      </c>
      <c r="I51">
        <f t="shared" si="2"/>
        <v>-2.5142565060311317E-2</v>
      </c>
      <c r="J51">
        <f t="shared" si="3"/>
        <v>-2.354077835692503E-2</v>
      </c>
      <c r="K51">
        <f t="shared" si="0"/>
        <v>-9.0400800359824104E-3</v>
      </c>
    </row>
    <row r="52" spans="1:11" x14ac:dyDescent="0.3">
      <c r="A52" t="s">
        <v>53</v>
      </c>
      <c r="B52">
        <v>100.0400009155273</v>
      </c>
      <c r="C52">
        <v>260.7962646484375</v>
      </c>
      <c r="D52">
        <v>30.780000686645501</v>
      </c>
      <c r="G52" t="s">
        <v>53</v>
      </c>
      <c r="H52">
        <f t="shared" si="1"/>
        <v>3.9916882423095323E-2</v>
      </c>
      <c r="I52">
        <f t="shared" si="2"/>
        <v>3.1487646199712671E-2</v>
      </c>
      <c r="J52">
        <f t="shared" si="3"/>
        <v>1.6512549163201218E-2</v>
      </c>
      <c r="K52">
        <f t="shared" si="0"/>
        <v>3.0366811578112298E-2</v>
      </c>
    </row>
    <row r="53" spans="1:11" x14ac:dyDescent="0.3">
      <c r="A53" t="s">
        <v>54</v>
      </c>
      <c r="B53">
        <v>98.949996948242188</v>
      </c>
      <c r="C53">
        <v>255.70585632324219</v>
      </c>
      <c r="D53">
        <v>30.329999923706101</v>
      </c>
      <c r="G53" t="s">
        <v>54</v>
      </c>
      <c r="H53">
        <f t="shared" si="1"/>
        <v>-1.0895681300577942E-2</v>
      </c>
      <c r="I53">
        <f t="shared" si="2"/>
        <v>-1.9518716389812396E-2</v>
      </c>
      <c r="J53">
        <f t="shared" si="3"/>
        <v>-1.4619907501647322E-2</v>
      </c>
      <c r="K53">
        <f t="shared" si="0"/>
        <v>-1.4599859687669092E-2</v>
      </c>
    </row>
    <row r="54" spans="1:11" x14ac:dyDescent="0.3">
      <c r="A54" t="s">
        <v>55</v>
      </c>
      <c r="B54">
        <v>97.709999084472656</v>
      </c>
      <c r="C54">
        <v>258.941650390625</v>
      </c>
      <c r="D54">
        <v>31.700000762939499</v>
      </c>
      <c r="G54" t="s">
        <v>55</v>
      </c>
      <c r="H54">
        <f t="shared" si="1"/>
        <v>-1.2531560404374087E-2</v>
      </c>
      <c r="I54">
        <f t="shared" si="2"/>
        <v>1.2654360419858346E-2</v>
      </c>
      <c r="J54">
        <f t="shared" si="3"/>
        <v>4.5169826662696311E-2</v>
      </c>
      <c r="K54">
        <f t="shared" si="0"/>
        <v>1.2334631963016761E-2</v>
      </c>
    </row>
    <row r="55" spans="1:11" x14ac:dyDescent="0.3">
      <c r="A55" t="s">
        <v>56</v>
      </c>
      <c r="B55">
        <v>100.61000061035161</v>
      </c>
      <c r="C55">
        <v>263.04556274414063</v>
      </c>
      <c r="D55">
        <v>31.7600002288818</v>
      </c>
      <c r="G55" t="s">
        <v>56</v>
      </c>
      <c r="H55">
        <f t="shared" si="1"/>
        <v>2.9679680207261416E-2</v>
      </c>
      <c r="I55">
        <f t="shared" si="2"/>
        <v>1.5848791985857424E-2</v>
      </c>
      <c r="J55">
        <f t="shared" si="3"/>
        <v>1.892727586696008E-3</v>
      </c>
      <c r="K55">
        <f t="shared" si="0"/>
        <v>1.7194327954670598E-2</v>
      </c>
    </row>
    <row r="56" spans="1:11" x14ac:dyDescent="0.3">
      <c r="A56" t="s">
        <v>57</v>
      </c>
      <c r="B56">
        <v>98.699996948242188</v>
      </c>
      <c r="C56">
        <v>261.59536743164063</v>
      </c>
      <c r="D56">
        <v>31.040000915527301</v>
      </c>
      <c r="G56" t="s">
        <v>57</v>
      </c>
      <c r="H56">
        <f t="shared" si="1"/>
        <v>-1.898423268583993E-2</v>
      </c>
      <c r="I56">
        <f t="shared" si="2"/>
        <v>-5.5130955161201145E-3</v>
      </c>
      <c r="J56">
        <f t="shared" si="3"/>
        <v>-2.2670003405722561E-2</v>
      </c>
      <c r="K56">
        <f t="shared" si="0"/>
        <v>-1.6048622750888773E-2</v>
      </c>
    </row>
    <row r="57" spans="1:11" x14ac:dyDescent="0.3">
      <c r="A57" t="s">
        <v>58</v>
      </c>
      <c r="B57">
        <v>98.709999084472656</v>
      </c>
      <c r="C57">
        <v>262.53256225585938</v>
      </c>
      <c r="D57">
        <v>30.639999389648398</v>
      </c>
      <c r="G57" t="s">
        <v>58</v>
      </c>
      <c r="H57">
        <f t="shared" si="1"/>
        <v>1.0133876939955044E-4</v>
      </c>
      <c r="I57">
        <f t="shared" si="2"/>
        <v>3.5826124652749147E-3</v>
      </c>
      <c r="J57">
        <f t="shared" si="3"/>
        <v>-1.2886646716521399E-2</v>
      </c>
      <c r="K57">
        <f t="shared" si="0"/>
        <v>-2.7506747676141249E-3</v>
      </c>
    </row>
    <row r="58" spans="1:11" x14ac:dyDescent="0.3">
      <c r="A58" t="s">
        <v>59</v>
      </c>
      <c r="B58">
        <v>98.129997253417969</v>
      </c>
      <c r="C58">
        <v>261.79266357421881</v>
      </c>
      <c r="D58">
        <v>31.850000381469702</v>
      </c>
      <c r="G58" t="s">
        <v>59</v>
      </c>
      <c r="H58">
        <f t="shared" si="1"/>
        <v>-5.8758163958479992E-3</v>
      </c>
      <c r="I58">
        <f t="shared" si="2"/>
        <v>-2.8183120420676167E-3</v>
      </c>
      <c r="J58">
        <f t="shared" si="3"/>
        <v>3.9490894775608076E-2</v>
      </c>
      <c r="K58">
        <f t="shared" si="0"/>
        <v>8.6514482617229375E-3</v>
      </c>
    </row>
    <row r="59" spans="1:11" x14ac:dyDescent="0.3">
      <c r="A59" t="s">
        <v>60</v>
      </c>
      <c r="B59">
        <v>98.040000915527344</v>
      </c>
      <c r="C59">
        <v>262.58187866210938</v>
      </c>
      <c r="D59">
        <v>31.940000534057599</v>
      </c>
      <c r="G59" t="s">
        <v>60</v>
      </c>
      <c r="H59">
        <f t="shared" si="1"/>
        <v>-9.1711342514577687E-4</v>
      </c>
      <c r="I59">
        <f t="shared" si="2"/>
        <v>3.0146570080136215E-3</v>
      </c>
      <c r="J59">
        <f t="shared" si="3"/>
        <v>2.8257504398732092E-3</v>
      </c>
      <c r="K59">
        <f t="shared" si="0"/>
        <v>1.3852768643077384E-3</v>
      </c>
    </row>
    <row r="60" spans="1:11" x14ac:dyDescent="0.3">
      <c r="A60" t="s">
        <v>61</v>
      </c>
      <c r="B60">
        <v>97.239997863769531</v>
      </c>
      <c r="C60">
        <v>262.719970703125</v>
      </c>
      <c r="D60">
        <v>32.669998168945298</v>
      </c>
      <c r="G60" t="s">
        <v>61</v>
      </c>
      <c r="H60">
        <f t="shared" si="1"/>
        <v>-8.1599657720026197E-3</v>
      </c>
      <c r="I60">
        <f t="shared" si="2"/>
        <v>5.2590087982928857E-4</v>
      </c>
      <c r="J60">
        <f t="shared" si="3"/>
        <v>2.2855279357597569E-2</v>
      </c>
      <c r="K60">
        <f t="shared" si="0"/>
        <v>3.7503677624270092E-3</v>
      </c>
    </row>
    <row r="61" spans="1:11" x14ac:dyDescent="0.3">
      <c r="A61" t="s">
        <v>62</v>
      </c>
      <c r="B61">
        <v>100.25</v>
      </c>
      <c r="C61">
        <v>265.2454833984375</v>
      </c>
      <c r="D61">
        <v>33.130001068115199</v>
      </c>
      <c r="G61" t="s">
        <v>62</v>
      </c>
      <c r="H61">
        <f t="shared" si="1"/>
        <v>3.0954362426533599E-2</v>
      </c>
      <c r="I61">
        <f t="shared" si="2"/>
        <v>9.6129452532800475E-3</v>
      </c>
      <c r="J61">
        <f t="shared" si="3"/>
        <v>1.4080285428578865E-2</v>
      </c>
      <c r="K61">
        <f t="shared" si="0"/>
        <v>1.9489714175171112E-2</v>
      </c>
    </row>
    <row r="62" spans="1:11" x14ac:dyDescent="0.3">
      <c r="A62" t="s">
        <v>63</v>
      </c>
      <c r="B62">
        <v>102</v>
      </c>
      <c r="C62">
        <v>265.27505493164063</v>
      </c>
      <c r="D62">
        <v>33.299999237060497</v>
      </c>
      <c r="G62" t="s">
        <v>63</v>
      </c>
      <c r="H62">
        <f t="shared" si="1"/>
        <v>1.7456359102244301E-2</v>
      </c>
      <c r="I62">
        <f t="shared" si="2"/>
        <v>1.1148741469324541E-4</v>
      </c>
      <c r="J62">
        <f t="shared" si="3"/>
        <v>5.1312455014951297E-3</v>
      </c>
      <c r="K62">
        <f t="shared" si="0"/>
        <v>8.5553635157542343E-3</v>
      </c>
    </row>
    <row r="63" spans="1:11" x14ac:dyDescent="0.3">
      <c r="A63" t="s">
        <v>64</v>
      </c>
      <c r="B63">
        <v>103.2900009155273</v>
      </c>
      <c r="C63">
        <v>267.28756713867188</v>
      </c>
      <c r="D63">
        <v>34.150001525878899</v>
      </c>
      <c r="G63" t="s">
        <v>64</v>
      </c>
      <c r="H63">
        <f t="shared" si="1"/>
        <v>1.264706779928737E-2</v>
      </c>
      <c r="I63">
        <f t="shared" si="2"/>
        <v>7.5865113195427991E-3</v>
      </c>
      <c r="J63">
        <f t="shared" si="3"/>
        <v>2.5525594843630151E-2</v>
      </c>
      <c r="K63">
        <f t="shared" si="0"/>
        <v>1.4992458968666833E-2</v>
      </c>
    </row>
    <row r="64" spans="1:11" x14ac:dyDescent="0.3">
      <c r="A64" t="s">
        <v>65</v>
      </c>
      <c r="B64">
        <v>102.4100036621094</v>
      </c>
      <c r="C64">
        <v>267.28756713867188</v>
      </c>
      <c r="D64">
        <v>34.590000152587898</v>
      </c>
      <c r="G64" t="s">
        <v>65</v>
      </c>
      <c r="H64">
        <f t="shared" si="1"/>
        <v>-8.5196751439432505E-3</v>
      </c>
      <c r="I64">
        <f t="shared" si="2"/>
        <v>0</v>
      </c>
      <c r="J64">
        <f t="shared" si="3"/>
        <v>1.2884293032185301E-2</v>
      </c>
      <c r="K64">
        <f t="shared" si="0"/>
        <v>4.5741785207828976E-4</v>
      </c>
    </row>
    <row r="65" spans="1:11" x14ac:dyDescent="0.3">
      <c r="A65" t="s">
        <v>66</v>
      </c>
      <c r="B65">
        <v>103.9499969482422</v>
      </c>
      <c r="C65">
        <v>267.17904663085938</v>
      </c>
      <c r="D65">
        <v>34.180000305175803</v>
      </c>
      <c r="G65" t="s">
        <v>66</v>
      </c>
      <c r="H65">
        <f t="shared" si="1"/>
        <v>1.503752788852375E-2</v>
      </c>
      <c r="I65">
        <f t="shared" si="2"/>
        <v>-4.0600656803535529E-4</v>
      </c>
      <c r="J65">
        <f t="shared" si="3"/>
        <v>-1.1853132281105849E-2</v>
      </c>
      <c r="K65">
        <f t="shared" si="0"/>
        <v>2.3372695006671391E-3</v>
      </c>
    </row>
    <row r="66" spans="1:11" x14ac:dyDescent="0.3">
      <c r="A66" t="s">
        <v>67</v>
      </c>
      <c r="B66">
        <v>101.09999847412109</v>
      </c>
      <c r="C66">
        <v>266.90283203125</v>
      </c>
      <c r="D66">
        <v>32.5</v>
      </c>
      <c r="G66" t="s">
        <v>67</v>
      </c>
      <c r="H66">
        <f t="shared" si="1"/>
        <v>-2.7417013542964774E-2</v>
      </c>
      <c r="I66">
        <f t="shared" si="2"/>
        <v>-1.0338183442618609E-3</v>
      </c>
      <c r="J66">
        <f t="shared" si="3"/>
        <v>-4.9151559104035569E-2</v>
      </c>
      <c r="K66">
        <f t="shared" si="0"/>
        <v>-2.6022418651675139E-2</v>
      </c>
    </row>
    <row r="67" spans="1:11" x14ac:dyDescent="0.3">
      <c r="A67" t="s">
        <v>68</v>
      </c>
      <c r="B67">
        <v>102.05999755859381</v>
      </c>
      <c r="C67">
        <v>268.27410888671881</v>
      </c>
      <c r="D67">
        <v>32.330001831054702</v>
      </c>
      <c r="G67" t="s">
        <v>68</v>
      </c>
      <c r="H67">
        <f t="shared" si="1"/>
        <v>9.4955400490777109E-3</v>
      </c>
      <c r="I67">
        <f t="shared" si="2"/>
        <v>5.1377381237687203E-3</v>
      </c>
      <c r="J67">
        <f t="shared" si="3"/>
        <v>-5.2307128906246003E-3</v>
      </c>
      <c r="K67">
        <f t="shared" ref="K67:K130" si="4">$O$12*H67+$O$13*I67+$O$14*J67</f>
        <v>3.7703235895743207E-3</v>
      </c>
    </row>
    <row r="68" spans="1:11" x14ac:dyDescent="0.3">
      <c r="A68" t="s">
        <v>69</v>
      </c>
      <c r="B68">
        <v>102.1699981689453</v>
      </c>
      <c r="C68">
        <v>269.30990600585938</v>
      </c>
      <c r="D68">
        <v>33.409999847412102</v>
      </c>
      <c r="G68" t="s">
        <v>69</v>
      </c>
      <c r="H68">
        <f t="shared" ref="H68:H131" si="5">B68/B67-1</f>
        <v>1.0778033801963627E-3</v>
      </c>
      <c r="I68">
        <f t="shared" ref="I68:I131" si="6">C68/C67-1</f>
        <v>3.8609656497934353E-3</v>
      </c>
      <c r="J68">
        <f t="shared" ref="J68:J131" si="7">D68/D67-1</f>
        <v>3.3405442474178981E-2</v>
      </c>
      <c r="K68">
        <f t="shared" si="4"/>
        <v>1.1611043789270269E-2</v>
      </c>
    </row>
    <row r="69" spans="1:11" x14ac:dyDescent="0.3">
      <c r="A69" t="s">
        <v>70</v>
      </c>
      <c r="B69">
        <v>99.919998168945313</v>
      </c>
      <c r="C69">
        <v>270.52337646484381</v>
      </c>
      <c r="D69">
        <v>34.009998321533203</v>
      </c>
      <c r="G69" t="s">
        <v>70</v>
      </c>
      <c r="H69">
        <f t="shared" si="5"/>
        <v>-2.202212039075746E-2</v>
      </c>
      <c r="I69">
        <f t="shared" si="6"/>
        <v>4.5058515558578094E-3</v>
      </c>
      <c r="J69">
        <f t="shared" si="7"/>
        <v>1.7958649412193051E-2</v>
      </c>
      <c r="K69">
        <f t="shared" si="4"/>
        <v>-2.0694978658877261E-3</v>
      </c>
    </row>
    <row r="70" spans="1:11" x14ac:dyDescent="0.3">
      <c r="A70" t="s">
        <v>71</v>
      </c>
      <c r="B70">
        <v>97.830001831054688</v>
      </c>
      <c r="C70">
        <v>272.90087890625</v>
      </c>
      <c r="D70">
        <v>33</v>
      </c>
      <c r="G70" t="s">
        <v>71</v>
      </c>
      <c r="H70">
        <f t="shared" si="5"/>
        <v>-2.0916697119598093E-2</v>
      </c>
      <c r="I70">
        <f t="shared" si="6"/>
        <v>8.788528638356663E-3</v>
      </c>
      <c r="J70">
        <f t="shared" si="7"/>
        <v>-2.96971000111379E-2</v>
      </c>
      <c r="K70">
        <f t="shared" si="4"/>
        <v>-1.4639250259673608E-2</v>
      </c>
    </row>
    <row r="71" spans="1:11" x14ac:dyDescent="0.3">
      <c r="A71" t="s">
        <v>72</v>
      </c>
      <c r="B71">
        <v>102.40000152587891</v>
      </c>
      <c r="C71">
        <v>279.12582397460938</v>
      </c>
      <c r="D71">
        <v>32.669998168945298</v>
      </c>
      <c r="G71" t="s">
        <v>72</v>
      </c>
      <c r="H71">
        <f t="shared" si="5"/>
        <v>4.6713683014299345E-2</v>
      </c>
      <c r="I71">
        <f t="shared" si="6"/>
        <v>2.2810278564540099E-2</v>
      </c>
      <c r="J71">
        <f t="shared" si="7"/>
        <v>-1.0000055486506065E-2</v>
      </c>
      <c r="K71">
        <f t="shared" si="4"/>
        <v>2.2528540129129946E-2</v>
      </c>
    </row>
    <row r="72" spans="1:11" x14ac:dyDescent="0.3">
      <c r="A72" t="s">
        <v>73</v>
      </c>
      <c r="B72">
        <v>102.5100021362305</v>
      </c>
      <c r="C72">
        <v>281.680908203125</v>
      </c>
      <c r="D72">
        <v>33.110000610351598</v>
      </c>
      <c r="G72" t="s">
        <v>73</v>
      </c>
      <c r="H72">
        <f t="shared" si="5"/>
        <v>1.074224694457504E-3</v>
      </c>
      <c r="I72">
        <f t="shared" si="6"/>
        <v>9.153879752623828E-3</v>
      </c>
      <c r="J72">
        <f t="shared" si="7"/>
        <v>1.3468088952161228E-2</v>
      </c>
      <c r="K72">
        <f t="shared" si="4"/>
        <v>7.2162804892185184E-3</v>
      </c>
    </row>
    <row r="73" spans="1:11" x14ac:dyDescent="0.3">
      <c r="A73" t="s">
        <v>74</v>
      </c>
      <c r="B73">
        <v>102.7399978637695</v>
      </c>
      <c r="C73">
        <v>277.25143432617188</v>
      </c>
      <c r="D73">
        <v>33.139999389648402</v>
      </c>
      <c r="G73" t="s">
        <v>74</v>
      </c>
      <c r="H73">
        <f t="shared" si="5"/>
        <v>2.2436418178330975E-3</v>
      </c>
      <c r="I73">
        <f t="shared" si="6"/>
        <v>-1.5725147668719353E-2</v>
      </c>
      <c r="J73">
        <f t="shared" si="7"/>
        <v>9.0603378869835716E-4</v>
      </c>
      <c r="K73">
        <f t="shared" si="4"/>
        <v>-3.5482774368730593E-3</v>
      </c>
    </row>
    <row r="74" spans="1:11" x14ac:dyDescent="0.3">
      <c r="A74" t="s">
        <v>75</v>
      </c>
      <c r="B74">
        <v>102.3000030517578</v>
      </c>
      <c r="C74">
        <v>276.81735229492188</v>
      </c>
      <c r="D74">
        <v>32.490001678466797</v>
      </c>
      <c r="G74" t="s">
        <v>75</v>
      </c>
      <c r="H74">
        <f t="shared" si="5"/>
        <v>-4.2826048390143256E-3</v>
      </c>
      <c r="I74">
        <f t="shared" si="6"/>
        <v>-1.5656619858612775E-3</v>
      </c>
      <c r="J74">
        <f t="shared" si="7"/>
        <v>-1.9613691102982833E-2</v>
      </c>
      <c r="K74">
        <f t="shared" si="4"/>
        <v>-8.0668478622589641E-3</v>
      </c>
    </row>
    <row r="75" spans="1:11" x14ac:dyDescent="0.3">
      <c r="A75" t="s">
        <v>76</v>
      </c>
      <c r="B75">
        <v>104.3000030517578</v>
      </c>
      <c r="C75">
        <v>274.87393188476563</v>
      </c>
      <c r="D75">
        <v>32.4799995422363</v>
      </c>
      <c r="G75" t="s">
        <v>76</v>
      </c>
      <c r="H75">
        <f t="shared" si="5"/>
        <v>1.9550341547772243E-2</v>
      </c>
      <c r="I75">
        <f t="shared" si="6"/>
        <v>-7.0205873802511309E-3</v>
      </c>
      <c r="J75">
        <f t="shared" si="7"/>
        <v>-3.078527458841851E-4</v>
      </c>
      <c r="K75">
        <f t="shared" si="4"/>
        <v>5.621604581268304E-3</v>
      </c>
    </row>
    <row r="76" spans="1:11" x14ac:dyDescent="0.3">
      <c r="A76" t="s">
        <v>77</v>
      </c>
      <c r="B76">
        <v>103.80999755859381</v>
      </c>
      <c r="C76">
        <v>272.27935791015631</v>
      </c>
      <c r="D76">
        <v>32.840000152587898</v>
      </c>
      <c r="G76" t="s">
        <v>77</v>
      </c>
      <c r="H76">
        <f t="shared" si="5"/>
        <v>-4.6980391066798743E-3</v>
      </c>
      <c r="I76">
        <f t="shared" si="6"/>
        <v>-9.4391416341984558E-3</v>
      </c>
      <c r="J76">
        <f t="shared" si="7"/>
        <v>1.1083762790189189E-2</v>
      </c>
      <c r="K76">
        <f t="shared" si="4"/>
        <v>-1.38582929587473E-3</v>
      </c>
    </row>
    <row r="77" spans="1:11" x14ac:dyDescent="0.3">
      <c r="A77" t="s">
        <v>78</v>
      </c>
      <c r="B77">
        <v>106.9599990844727</v>
      </c>
      <c r="C77">
        <v>274.28201293945313</v>
      </c>
      <c r="D77">
        <v>33.259998321533203</v>
      </c>
      <c r="G77" t="s">
        <v>78</v>
      </c>
      <c r="H77">
        <f t="shared" si="5"/>
        <v>3.0343912917452087E-2</v>
      </c>
      <c r="I77">
        <f t="shared" si="6"/>
        <v>7.3551482002451873E-3</v>
      </c>
      <c r="J77">
        <f t="shared" si="7"/>
        <v>1.2789225547924055E-2</v>
      </c>
      <c r="K77">
        <f t="shared" si="4"/>
        <v>1.8180877291431606E-2</v>
      </c>
    </row>
    <row r="78" spans="1:11" x14ac:dyDescent="0.3">
      <c r="A78" t="s">
        <v>79</v>
      </c>
      <c r="B78">
        <v>106.2099990844727</v>
      </c>
      <c r="C78">
        <v>278.40457153320313</v>
      </c>
      <c r="D78">
        <v>32.919998168945298</v>
      </c>
      <c r="G78" t="s">
        <v>79</v>
      </c>
      <c r="H78">
        <f t="shared" si="5"/>
        <v>-7.0119671505202152E-3</v>
      </c>
      <c r="I78">
        <f t="shared" si="6"/>
        <v>1.50303643668388E-2</v>
      </c>
      <c r="J78">
        <f t="shared" si="7"/>
        <v>-1.0222494580457653E-2</v>
      </c>
      <c r="K78">
        <f t="shared" si="4"/>
        <v>-1.3624259242937422E-3</v>
      </c>
    </row>
    <row r="79" spans="1:11" x14ac:dyDescent="0.3">
      <c r="A79" t="s">
        <v>80</v>
      </c>
      <c r="B79">
        <v>102.5699996948242</v>
      </c>
      <c r="C79">
        <v>275.44354248046881</v>
      </c>
      <c r="D79">
        <v>31.079999923706101</v>
      </c>
      <c r="G79" t="s">
        <v>80</v>
      </c>
      <c r="H79">
        <f t="shared" si="5"/>
        <v>-3.4271720374966508E-2</v>
      </c>
      <c r="I79">
        <f t="shared" si="6"/>
        <v>-1.0635705572029974E-2</v>
      </c>
      <c r="J79">
        <f t="shared" si="7"/>
        <v>-5.5893023924130647E-2</v>
      </c>
      <c r="K79">
        <f t="shared" si="4"/>
        <v>-3.3667306998834787E-2</v>
      </c>
    </row>
    <row r="80" spans="1:11" x14ac:dyDescent="0.3">
      <c r="A80" t="s">
        <v>81</v>
      </c>
      <c r="B80">
        <v>104.98000335693359</v>
      </c>
      <c r="C80">
        <v>273.655029296875</v>
      </c>
      <c r="D80">
        <v>30.9899997711182</v>
      </c>
      <c r="G80" t="s">
        <v>81</v>
      </c>
      <c r="H80">
        <f t="shared" si="5"/>
        <v>2.3496184744855819E-2</v>
      </c>
      <c r="I80">
        <f t="shared" si="6"/>
        <v>-6.493211521633846E-3</v>
      </c>
      <c r="J80">
        <f t="shared" si="7"/>
        <v>-2.8957578123819383E-3</v>
      </c>
      <c r="K80">
        <f t="shared" si="4"/>
        <v>6.581783097737594E-3</v>
      </c>
    </row>
    <row r="81" spans="1:11" x14ac:dyDescent="0.3">
      <c r="A81" t="s">
        <v>82</v>
      </c>
      <c r="B81">
        <v>109.8199996948242</v>
      </c>
      <c r="C81">
        <v>276.46697998046881</v>
      </c>
      <c r="D81">
        <v>30.899999618530298</v>
      </c>
      <c r="G81" t="s">
        <v>82</v>
      </c>
      <c r="H81">
        <f t="shared" si="5"/>
        <v>4.6103983455159092E-2</v>
      </c>
      <c r="I81">
        <f t="shared" si="6"/>
        <v>1.0275530805404109E-2</v>
      </c>
      <c r="J81">
        <f t="shared" si="7"/>
        <v>-2.9041675783353371E-3</v>
      </c>
      <c r="K81">
        <f t="shared" si="4"/>
        <v>2.0653002350184267E-2</v>
      </c>
    </row>
    <row r="82" spans="1:11" x14ac:dyDescent="0.3">
      <c r="A82" t="s">
        <v>83</v>
      </c>
      <c r="B82">
        <v>105.4499969482422</v>
      </c>
      <c r="C82">
        <v>276.86447143554688</v>
      </c>
      <c r="D82">
        <v>31.0100002288818</v>
      </c>
      <c r="G82" t="s">
        <v>83</v>
      </c>
      <c r="H82">
        <f t="shared" si="5"/>
        <v>-3.9792412663683163E-2</v>
      </c>
      <c r="I82">
        <f t="shared" si="6"/>
        <v>1.4377538146006508E-3</v>
      </c>
      <c r="J82">
        <f t="shared" si="7"/>
        <v>3.559890346585437E-3</v>
      </c>
      <c r="K82">
        <f t="shared" si="4"/>
        <v>-1.4417671817117441E-2</v>
      </c>
    </row>
    <row r="83" spans="1:11" x14ac:dyDescent="0.3">
      <c r="A83" t="s">
        <v>84</v>
      </c>
      <c r="B83">
        <v>102.0500030517578</v>
      </c>
      <c r="C83">
        <v>277.36126708984381</v>
      </c>
      <c r="D83">
        <v>30</v>
      </c>
      <c r="G83" t="s">
        <v>84</v>
      </c>
      <c r="H83">
        <f t="shared" si="5"/>
        <v>-3.2242712137329099E-2</v>
      </c>
      <c r="I83">
        <f t="shared" si="6"/>
        <v>1.7943640501110192E-3</v>
      </c>
      <c r="J83">
        <f t="shared" si="7"/>
        <v>-3.2570145805452699E-2</v>
      </c>
      <c r="K83">
        <f t="shared" si="4"/>
        <v>-2.2129819381534147E-2</v>
      </c>
    </row>
    <row r="84" spans="1:11" x14ac:dyDescent="0.3">
      <c r="A84" t="s">
        <v>85</v>
      </c>
      <c r="B84">
        <v>103.629997253418</v>
      </c>
      <c r="C84">
        <v>274.02267456054688</v>
      </c>
      <c r="D84">
        <v>29.149999618530298</v>
      </c>
      <c r="G84" t="s">
        <v>85</v>
      </c>
      <c r="H84">
        <f t="shared" si="5"/>
        <v>1.5482549283794222E-2</v>
      </c>
      <c r="I84">
        <f t="shared" si="6"/>
        <v>-1.203698181915025E-2</v>
      </c>
      <c r="J84">
        <f t="shared" si="7"/>
        <v>-2.8333346048990071E-2</v>
      </c>
      <c r="K84">
        <f t="shared" si="4"/>
        <v>-5.9180786469244058E-3</v>
      </c>
    </row>
    <row r="85" spans="1:11" x14ac:dyDescent="0.3">
      <c r="A85" t="s">
        <v>86</v>
      </c>
      <c r="B85">
        <v>103.65000152587891</v>
      </c>
      <c r="C85">
        <v>275.87081909179688</v>
      </c>
      <c r="D85">
        <v>27.459999084472699</v>
      </c>
      <c r="G85" t="s">
        <v>86</v>
      </c>
      <c r="H85">
        <f t="shared" si="5"/>
        <v>1.930355398156447E-4</v>
      </c>
      <c r="I85">
        <f t="shared" si="6"/>
        <v>6.744494900700726E-3</v>
      </c>
      <c r="J85">
        <f t="shared" si="7"/>
        <v>-5.7976005357587956E-2</v>
      </c>
      <c r="K85">
        <f t="shared" si="4"/>
        <v>-1.5292238921139909E-2</v>
      </c>
    </row>
    <row r="86" spans="1:11" x14ac:dyDescent="0.3">
      <c r="A86" t="s">
        <v>87</v>
      </c>
      <c r="B86">
        <v>104</v>
      </c>
      <c r="C86">
        <v>289.9306640625</v>
      </c>
      <c r="D86">
        <v>26.790000915527301</v>
      </c>
      <c r="G86" t="s">
        <v>87</v>
      </c>
      <c r="H86">
        <f t="shared" si="5"/>
        <v>3.3767339022539034E-3</v>
      </c>
      <c r="I86">
        <f t="shared" si="6"/>
        <v>5.0965321439179423E-2</v>
      </c>
      <c r="J86">
        <f t="shared" si="7"/>
        <v>-2.4399060134137063E-2</v>
      </c>
      <c r="K86">
        <f t="shared" si="4"/>
        <v>9.3205719524142687E-3</v>
      </c>
    </row>
    <row r="87" spans="1:11" x14ac:dyDescent="0.3">
      <c r="A87" t="s">
        <v>88</v>
      </c>
      <c r="B87">
        <v>105.6600036621094</v>
      </c>
      <c r="C87">
        <v>294.91867065429688</v>
      </c>
      <c r="D87">
        <v>27.829999923706101</v>
      </c>
      <c r="G87" t="s">
        <v>88</v>
      </c>
      <c r="H87">
        <f t="shared" si="5"/>
        <v>1.5961573674128982E-2</v>
      </c>
      <c r="I87">
        <f t="shared" si="6"/>
        <v>1.7204136057583863E-2</v>
      </c>
      <c r="J87">
        <f t="shared" si="7"/>
        <v>3.8820417045078326E-2</v>
      </c>
      <c r="K87">
        <f t="shared" si="4"/>
        <v>2.3191995400450249E-2</v>
      </c>
    </row>
    <row r="88" spans="1:11" x14ac:dyDescent="0.3">
      <c r="A88" t="s">
        <v>89</v>
      </c>
      <c r="B88">
        <v>105.8300018310547</v>
      </c>
      <c r="C88">
        <v>295.07763671875</v>
      </c>
      <c r="D88">
        <v>26.809999465942401</v>
      </c>
      <c r="G88" t="s">
        <v>89</v>
      </c>
      <c r="H88">
        <f t="shared" si="5"/>
        <v>1.6089169321718E-3</v>
      </c>
      <c r="I88">
        <f t="shared" si="6"/>
        <v>5.3901661804056644E-4</v>
      </c>
      <c r="J88">
        <f t="shared" si="7"/>
        <v>-3.6651112488679694E-2</v>
      </c>
      <c r="K88">
        <f t="shared" si="4"/>
        <v>-1.0190061988323019E-2</v>
      </c>
    </row>
    <row r="89" spans="1:11" x14ac:dyDescent="0.3">
      <c r="A89" t="s">
        <v>90</v>
      </c>
      <c r="B89">
        <v>106.620002746582</v>
      </c>
      <c r="C89">
        <v>292.31536865234381</v>
      </c>
      <c r="D89">
        <v>26.0100002288818</v>
      </c>
      <c r="G89" t="s">
        <v>90</v>
      </c>
      <c r="H89">
        <f t="shared" si="5"/>
        <v>7.4648105627783679E-3</v>
      </c>
      <c r="I89">
        <f t="shared" si="6"/>
        <v>-9.3611569386364835E-3</v>
      </c>
      <c r="J89">
        <f t="shared" si="7"/>
        <v>-2.983958422218036E-2</v>
      </c>
      <c r="K89">
        <f t="shared" si="4"/>
        <v>-8.7742981231337062E-3</v>
      </c>
    </row>
    <row r="90" spans="1:11" x14ac:dyDescent="0.3">
      <c r="A90" t="s">
        <v>91</v>
      </c>
      <c r="B90">
        <v>110.19000244140631</v>
      </c>
      <c r="C90">
        <v>290.31814575195313</v>
      </c>
      <c r="D90">
        <v>25.649999618530298</v>
      </c>
      <c r="G90" t="s">
        <v>91</v>
      </c>
      <c r="H90">
        <f t="shared" si="5"/>
        <v>3.3483395262234206E-2</v>
      </c>
      <c r="I90">
        <f t="shared" si="6"/>
        <v>-6.8324252316888101E-3</v>
      </c>
      <c r="J90">
        <f t="shared" si="7"/>
        <v>-1.384085379406319E-2</v>
      </c>
      <c r="K90">
        <f t="shared" si="4"/>
        <v>7.1913743971680835E-3</v>
      </c>
    </row>
    <row r="91" spans="1:11" x14ac:dyDescent="0.3">
      <c r="A91" t="s">
        <v>92</v>
      </c>
      <c r="B91">
        <v>112.1800003051758</v>
      </c>
      <c r="C91">
        <v>291.73904418945313</v>
      </c>
      <c r="D91">
        <v>25.549999237060501</v>
      </c>
      <c r="G91" t="s">
        <v>92</v>
      </c>
      <c r="H91">
        <f t="shared" si="5"/>
        <v>1.8059695250734586E-2</v>
      </c>
      <c r="I91">
        <f t="shared" si="6"/>
        <v>4.8942804929390515E-3</v>
      </c>
      <c r="J91">
        <f t="shared" si="7"/>
        <v>-3.8986504076808925E-3</v>
      </c>
      <c r="K91">
        <f t="shared" si="4"/>
        <v>7.522567125871283E-3</v>
      </c>
    </row>
    <row r="92" spans="1:11" x14ac:dyDescent="0.3">
      <c r="A92" t="s">
        <v>93</v>
      </c>
      <c r="B92">
        <v>110.2600021362305</v>
      </c>
      <c r="C92">
        <v>294.382080078125</v>
      </c>
      <c r="D92">
        <v>25.5</v>
      </c>
      <c r="G92" t="s">
        <v>93</v>
      </c>
      <c r="H92">
        <f t="shared" si="5"/>
        <v>-1.711533396079612E-2</v>
      </c>
      <c r="I92">
        <f t="shared" si="6"/>
        <v>9.0595891818836538E-3</v>
      </c>
      <c r="J92">
        <f t="shared" si="7"/>
        <v>-1.9569173602156376E-3</v>
      </c>
      <c r="K92">
        <f t="shared" si="4"/>
        <v>-4.7153320378180447E-3</v>
      </c>
    </row>
    <row r="93" spans="1:11" x14ac:dyDescent="0.3">
      <c r="A93" t="s">
        <v>94</v>
      </c>
      <c r="B93">
        <v>111.1999969482422</v>
      </c>
      <c r="C93">
        <v>291.1329345703125</v>
      </c>
      <c r="D93">
        <v>25.840000152587901</v>
      </c>
      <c r="G93" t="s">
        <v>94</v>
      </c>
      <c r="H93">
        <f t="shared" si="5"/>
        <v>8.5252566098295013E-3</v>
      </c>
      <c r="I93">
        <f t="shared" si="6"/>
        <v>-1.1037171511765309E-2</v>
      </c>
      <c r="J93">
        <f t="shared" si="7"/>
        <v>1.3333339317172621E-2</v>
      </c>
      <c r="K93">
        <f t="shared" si="4"/>
        <v>4.0989529855539938E-3</v>
      </c>
    </row>
    <row r="94" spans="1:11" x14ac:dyDescent="0.3">
      <c r="A94" t="s">
        <v>95</v>
      </c>
      <c r="B94">
        <v>113.40000152587891</v>
      </c>
      <c r="C94">
        <v>290.73550415039063</v>
      </c>
      <c r="D94">
        <v>24.850000381469702</v>
      </c>
      <c r="G94" t="s">
        <v>95</v>
      </c>
      <c r="H94">
        <f t="shared" si="5"/>
        <v>1.9784214370623499E-2</v>
      </c>
      <c r="I94">
        <f t="shared" si="6"/>
        <v>-1.3651166622850042E-3</v>
      </c>
      <c r="J94">
        <f t="shared" si="7"/>
        <v>-3.8312684414556819E-2</v>
      </c>
      <c r="K94">
        <f t="shared" si="4"/>
        <v>-3.9896545748031456E-3</v>
      </c>
    </row>
    <row r="95" spans="1:11" x14ac:dyDescent="0.3">
      <c r="A95" t="s">
        <v>96</v>
      </c>
      <c r="B95">
        <v>115.5</v>
      </c>
      <c r="C95">
        <v>291.4608154296875</v>
      </c>
      <c r="D95">
        <v>26.309999465942401</v>
      </c>
      <c r="G95" t="s">
        <v>96</v>
      </c>
      <c r="H95">
        <f t="shared" si="5"/>
        <v>1.8518504813616277E-2</v>
      </c>
      <c r="I95">
        <f t="shared" si="6"/>
        <v>2.4947461487940803E-3</v>
      </c>
      <c r="J95">
        <f t="shared" si="7"/>
        <v>5.8752477346495358E-2</v>
      </c>
      <c r="K95">
        <f t="shared" si="4"/>
        <v>2.5781568974033345E-2</v>
      </c>
    </row>
    <row r="96" spans="1:11" x14ac:dyDescent="0.3">
      <c r="A96" t="s">
        <v>97</v>
      </c>
      <c r="B96">
        <v>118.15000152587891</v>
      </c>
      <c r="C96">
        <v>293.2791748046875</v>
      </c>
      <c r="D96">
        <v>26.559999465942401</v>
      </c>
      <c r="G96" t="s">
        <v>97</v>
      </c>
      <c r="H96">
        <f t="shared" si="5"/>
        <v>2.2943736154795724E-2</v>
      </c>
      <c r="I96">
        <f t="shared" si="6"/>
        <v>6.2387781778461271E-3</v>
      </c>
      <c r="J96">
        <f t="shared" si="7"/>
        <v>9.5020906527807369E-3</v>
      </c>
      <c r="K96">
        <f t="shared" si="4"/>
        <v>1.389975511110635E-2</v>
      </c>
    </row>
    <row r="97" spans="1:11" x14ac:dyDescent="0.3">
      <c r="A97" t="s">
        <v>98</v>
      </c>
      <c r="B97">
        <v>116.25</v>
      </c>
      <c r="C97">
        <v>296.33953857421881</v>
      </c>
      <c r="D97">
        <v>25.440000534057599</v>
      </c>
      <c r="G97" t="s">
        <v>98</v>
      </c>
      <c r="H97">
        <f t="shared" si="5"/>
        <v>-1.608126535201726E-2</v>
      </c>
      <c r="I97">
        <f t="shared" si="6"/>
        <v>1.043498493055095E-2</v>
      </c>
      <c r="J97">
        <f t="shared" si="7"/>
        <v>-4.2168635331524151E-2</v>
      </c>
      <c r="K97">
        <f t="shared" si="4"/>
        <v>-1.5952601261098865E-2</v>
      </c>
    </row>
    <row r="98" spans="1:11" x14ac:dyDescent="0.3">
      <c r="A98" t="s">
        <v>99</v>
      </c>
      <c r="B98">
        <v>115.0100021362305</v>
      </c>
      <c r="C98">
        <v>299.60858154296881</v>
      </c>
      <c r="D98">
        <v>25.030000686645501</v>
      </c>
      <c r="G98" t="s">
        <v>99</v>
      </c>
      <c r="H98">
        <f t="shared" si="5"/>
        <v>-1.0666648290490355E-2</v>
      </c>
      <c r="I98">
        <f t="shared" si="6"/>
        <v>1.1031410065893921E-2</v>
      </c>
      <c r="J98">
        <f t="shared" si="7"/>
        <v>-1.611634586497801E-2</v>
      </c>
      <c r="K98">
        <f t="shared" si="4"/>
        <v>-5.7921400559213694E-3</v>
      </c>
    </row>
    <row r="99" spans="1:11" x14ac:dyDescent="0.3">
      <c r="A99" t="s">
        <v>100</v>
      </c>
      <c r="B99">
        <v>114.9899978637695</v>
      </c>
      <c r="C99">
        <v>288.05270385742188</v>
      </c>
      <c r="D99">
        <v>23.569999694824201</v>
      </c>
      <c r="G99" t="s">
        <v>100</v>
      </c>
      <c r="H99">
        <f t="shared" si="5"/>
        <v>-1.7393506729357355E-4</v>
      </c>
      <c r="I99">
        <f t="shared" si="6"/>
        <v>-3.8569915541252997E-2</v>
      </c>
      <c r="J99">
        <f t="shared" si="7"/>
        <v>-5.8330042020345085E-2</v>
      </c>
      <c r="K99">
        <f t="shared" si="4"/>
        <v>-2.9139561295396854E-2</v>
      </c>
    </row>
    <row r="100" spans="1:11" x14ac:dyDescent="0.3">
      <c r="A100" t="s">
        <v>101</v>
      </c>
      <c r="B100">
        <v>116.75</v>
      </c>
      <c r="C100">
        <v>285.13140869140631</v>
      </c>
      <c r="D100">
        <v>23.110000610351602</v>
      </c>
      <c r="G100" t="s">
        <v>101</v>
      </c>
      <c r="H100">
        <f t="shared" si="5"/>
        <v>1.5305697616549319E-2</v>
      </c>
      <c r="I100">
        <f t="shared" si="6"/>
        <v>-1.0141530098122353E-2</v>
      </c>
      <c r="J100">
        <f t="shared" si="7"/>
        <v>-1.9516295733071676E-2</v>
      </c>
      <c r="K100">
        <f t="shared" si="4"/>
        <v>-2.775068702738481E-3</v>
      </c>
    </row>
    <row r="101" spans="1:11" x14ac:dyDescent="0.3">
      <c r="A101" t="s">
        <v>102</v>
      </c>
      <c r="B101">
        <v>115</v>
      </c>
      <c r="C101">
        <v>284.77374267578131</v>
      </c>
      <c r="D101">
        <v>21.680000305175799</v>
      </c>
      <c r="G101" t="s">
        <v>102</v>
      </c>
      <c r="H101">
        <f t="shared" si="5"/>
        <v>-1.498929336188437E-2</v>
      </c>
      <c r="I101">
        <f t="shared" si="6"/>
        <v>-1.2543900977675104E-3</v>
      </c>
      <c r="J101">
        <f t="shared" si="7"/>
        <v>-6.1877986473754865E-2</v>
      </c>
      <c r="K101">
        <f t="shared" si="4"/>
        <v>-2.4935430316210462E-2</v>
      </c>
    </row>
    <row r="102" spans="1:11" x14ac:dyDescent="0.3">
      <c r="A102" t="s">
        <v>103</v>
      </c>
      <c r="B102">
        <v>120.11000061035161</v>
      </c>
      <c r="C102">
        <v>288.9072265625</v>
      </c>
      <c r="D102">
        <v>21.649999618530298</v>
      </c>
      <c r="G102" t="s">
        <v>103</v>
      </c>
      <c r="H102">
        <f t="shared" si="5"/>
        <v>4.4434787916100893E-2</v>
      </c>
      <c r="I102">
        <f t="shared" si="6"/>
        <v>1.4514975460447221E-2</v>
      </c>
      <c r="J102">
        <f t="shared" si="7"/>
        <v>-1.383795490000006E-3</v>
      </c>
      <c r="K102">
        <f t="shared" si="4"/>
        <v>2.1713269157574523E-2</v>
      </c>
    </row>
    <row r="103" spans="1:11" x14ac:dyDescent="0.3">
      <c r="A103" t="s">
        <v>104</v>
      </c>
      <c r="B103">
        <v>121.6600036621094</v>
      </c>
      <c r="C103">
        <v>285.52886962890631</v>
      </c>
      <c r="D103">
        <v>21.379999160766602</v>
      </c>
      <c r="G103" t="s">
        <v>104</v>
      </c>
      <c r="H103">
        <f t="shared" si="5"/>
        <v>1.2904862574983689E-2</v>
      </c>
      <c r="I103">
        <f t="shared" si="6"/>
        <v>-1.169357019480044E-2</v>
      </c>
      <c r="J103">
        <f t="shared" si="7"/>
        <v>-1.2471153003282387E-2</v>
      </c>
      <c r="K103">
        <f t="shared" si="4"/>
        <v>-2.0874719294313717E-3</v>
      </c>
    </row>
    <row r="104" spans="1:11" x14ac:dyDescent="0.3">
      <c r="A104" t="s">
        <v>105</v>
      </c>
      <c r="B104">
        <v>120.5800018310547</v>
      </c>
      <c r="C104">
        <v>284.84329223632813</v>
      </c>
      <c r="D104">
        <v>20.420000076293899</v>
      </c>
      <c r="G104" t="s">
        <v>105</v>
      </c>
      <c r="H104">
        <f t="shared" si="5"/>
        <v>-8.8772135339912905E-3</v>
      </c>
      <c r="I104">
        <f t="shared" si="6"/>
        <v>-2.4010790694096729E-3</v>
      </c>
      <c r="J104">
        <f t="shared" si="7"/>
        <v>-4.490173630288774E-2</v>
      </c>
      <c r="K104">
        <f t="shared" si="4"/>
        <v>-1.7741730025285739E-2</v>
      </c>
    </row>
    <row r="105" spans="1:11" x14ac:dyDescent="0.3">
      <c r="A105" t="s">
        <v>106</v>
      </c>
      <c r="B105">
        <v>122.76999664306641</v>
      </c>
      <c r="C105">
        <v>291.22235107421881</v>
      </c>
      <c r="D105">
        <v>18.639999389648398</v>
      </c>
      <c r="G105" t="s">
        <v>106</v>
      </c>
      <c r="H105">
        <f t="shared" si="5"/>
        <v>1.8162172655131537E-2</v>
      </c>
      <c r="I105">
        <f t="shared" si="6"/>
        <v>2.239497650728639E-2</v>
      </c>
      <c r="J105">
        <f t="shared" si="7"/>
        <v>-8.7169475024240994E-2</v>
      </c>
      <c r="K105">
        <f t="shared" si="4"/>
        <v>-1.2167480493033764E-2</v>
      </c>
    </row>
    <row r="106" spans="1:11" x14ac:dyDescent="0.3">
      <c r="A106" t="s">
        <v>107</v>
      </c>
      <c r="B106">
        <v>124.25</v>
      </c>
      <c r="C106">
        <v>296.697265625</v>
      </c>
      <c r="D106">
        <v>20.139999389648398</v>
      </c>
      <c r="G106" t="s">
        <v>107</v>
      </c>
      <c r="H106">
        <f t="shared" si="5"/>
        <v>1.205508998453797E-2</v>
      </c>
      <c r="I106">
        <f t="shared" si="6"/>
        <v>1.8799774572886063E-2</v>
      </c>
      <c r="J106">
        <f t="shared" si="7"/>
        <v>8.0472105639285418E-2</v>
      </c>
      <c r="K106">
        <f t="shared" si="4"/>
        <v>3.4603600057466634E-2</v>
      </c>
    </row>
    <row r="107" spans="1:11" x14ac:dyDescent="0.3">
      <c r="A107" t="s">
        <v>108</v>
      </c>
      <c r="B107">
        <v>125.3000030517578</v>
      </c>
      <c r="C107">
        <v>294.54107666015631</v>
      </c>
      <c r="D107">
        <v>18.540000915527301</v>
      </c>
      <c r="G107" t="s">
        <v>108</v>
      </c>
      <c r="H107">
        <f t="shared" si="5"/>
        <v>8.4507287867829906E-3</v>
      </c>
      <c r="I107">
        <f t="shared" si="6"/>
        <v>-7.2673031222637574E-3</v>
      </c>
      <c r="J107">
        <f t="shared" si="7"/>
        <v>-7.9443819394724891E-2</v>
      </c>
      <c r="K107">
        <f t="shared" si="4"/>
        <v>-2.2633045240383398E-2</v>
      </c>
    </row>
    <row r="108" spans="1:11" x14ac:dyDescent="0.3">
      <c r="A108" t="s">
        <v>109</v>
      </c>
      <c r="B108">
        <v>126.61000061035161</v>
      </c>
      <c r="C108">
        <v>295.2266845703125</v>
      </c>
      <c r="D108">
        <v>19.0200004577637</v>
      </c>
      <c r="G108" t="s">
        <v>109</v>
      </c>
      <c r="H108">
        <f t="shared" si="5"/>
        <v>1.0454888481149505E-2</v>
      </c>
      <c r="I108">
        <f t="shared" si="6"/>
        <v>2.3277157737400245E-3</v>
      </c>
      <c r="J108">
        <f t="shared" si="7"/>
        <v>2.5889941668470806E-2</v>
      </c>
      <c r="K108">
        <f t="shared" si="4"/>
        <v>1.2647252625123052E-2</v>
      </c>
    </row>
    <row r="109" spans="1:11" x14ac:dyDescent="0.3">
      <c r="A109" t="s">
        <v>110</v>
      </c>
      <c r="B109">
        <v>121.23000335693359</v>
      </c>
      <c r="C109">
        <v>292.6531982421875</v>
      </c>
      <c r="D109">
        <v>18.819999694824201</v>
      </c>
      <c r="G109" t="s">
        <v>110</v>
      </c>
      <c r="H109">
        <f t="shared" si="5"/>
        <v>-4.2492672201899895E-2</v>
      </c>
      <c r="I109">
        <f t="shared" si="6"/>
        <v>-8.7169841434576734E-3</v>
      </c>
      <c r="J109">
        <f t="shared" si="7"/>
        <v>-1.0515286967717308E-2</v>
      </c>
      <c r="K109">
        <f t="shared" si="4"/>
        <v>-2.2766750214112456E-2</v>
      </c>
    </row>
    <row r="110" spans="1:11" x14ac:dyDescent="0.3">
      <c r="A110" t="s">
        <v>111</v>
      </c>
      <c r="B110">
        <v>124.25</v>
      </c>
      <c r="C110">
        <v>296.33953857421881</v>
      </c>
      <c r="D110">
        <v>17.620000839233398</v>
      </c>
      <c r="G110" t="s">
        <v>111</v>
      </c>
      <c r="H110">
        <f t="shared" si="5"/>
        <v>2.4911297199049942E-2</v>
      </c>
      <c r="I110">
        <f t="shared" si="6"/>
        <v>1.2596275571814086E-2</v>
      </c>
      <c r="J110">
        <f t="shared" si="7"/>
        <v>-6.3761895592422402E-2</v>
      </c>
      <c r="K110">
        <f t="shared" si="4"/>
        <v>-5.3851671265625171E-3</v>
      </c>
    </row>
    <row r="111" spans="1:11" x14ac:dyDescent="0.3">
      <c r="A111" t="s">
        <v>112</v>
      </c>
      <c r="B111">
        <v>123.4300003051758</v>
      </c>
      <c r="C111">
        <v>295.90234375</v>
      </c>
      <c r="D111">
        <v>18.079999923706101</v>
      </c>
      <c r="G111" t="s">
        <v>112</v>
      </c>
      <c r="H111">
        <f t="shared" si="5"/>
        <v>-6.5995951293698063E-3</v>
      </c>
      <c r="I111">
        <f t="shared" si="6"/>
        <v>-1.4753172199777342E-3</v>
      </c>
      <c r="J111">
        <f t="shared" si="7"/>
        <v>2.6106643732300538E-2</v>
      </c>
      <c r="K111">
        <f t="shared" si="4"/>
        <v>4.7495599019489187E-3</v>
      </c>
    </row>
    <row r="112" spans="1:11" x14ac:dyDescent="0.3">
      <c r="A112" t="s">
        <v>113</v>
      </c>
      <c r="B112">
        <v>126.5699996948242</v>
      </c>
      <c r="C112">
        <v>298.66461181640631</v>
      </c>
      <c r="D112">
        <v>18.930000305175799</v>
      </c>
      <c r="G112" t="s">
        <v>113</v>
      </c>
      <c r="H112">
        <f t="shared" si="5"/>
        <v>2.5439515368102406E-2</v>
      </c>
      <c r="I112">
        <f t="shared" si="6"/>
        <v>9.3350665337752492E-3</v>
      </c>
      <c r="J112">
        <f t="shared" si="7"/>
        <v>4.7013295633657304E-2</v>
      </c>
      <c r="K112">
        <f t="shared" si="4"/>
        <v>2.708031479747073E-2</v>
      </c>
    </row>
    <row r="113" spans="1:11" x14ac:dyDescent="0.3">
      <c r="A113" t="s">
        <v>114</v>
      </c>
      <c r="B113">
        <v>126.6600036621094</v>
      </c>
      <c r="C113">
        <v>298.1976318359375</v>
      </c>
      <c r="D113">
        <v>18.530000686645501</v>
      </c>
      <c r="G113" t="s">
        <v>114</v>
      </c>
      <c r="H113">
        <f t="shared" si="5"/>
        <v>7.111003199984367E-4</v>
      </c>
      <c r="I113">
        <f t="shared" si="6"/>
        <v>-1.5635597991631167E-3</v>
      </c>
      <c r="J113">
        <f t="shared" si="7"/>
        <v>-2.1130460226190917E-2</v>
      </c>
      <c r="K113">
        <f t="shared" si="4"/>
        <v>-6.5237658796068352E-3</v>
      </c>
    </row>
    <row r="114" spans="1:11" x14ac:dyDescent="0.3">
      <c r="A114" t="s">
        <v>115</v>
      </c>
      <c r="B114">
        <v>126.4199981689453</v>
      </c>
      <c r="C114">
        <v>300.86056518554688</v>
      </c>
      <c r="D114">
        <v>18.2299995422363</v>
      </c>
      <c r="G114" t="s">
        <v>115</v>
      </c>
      <c r="H114">
        <f t="shared" si="5"/>
        <v>-1.894879884926981E-3</v>
      </c>
      <c r="I114">
        <f t="shared" si="6"/>
        <v>8.9300955651936409E-3</v>
      </c>
      <c r="J114">
        <f t="shared" si="7"/>
        <v>-1.6190023383291674E-2</v>
      </c>
      <c r="K114">
        <f t="shared" si="4"/>
        <v>-2.9359302994002019E-3</v>
      </c>
    </row>
    <row r="115" spans="1:11" x14ac:dyDescent="0.3">
      <c r="A115" t="s">
        <v>116</v>
      </c>
      <c r="B115">
        <v>127.11000061035161</v>
      </c>
      <c r="C115">
        <v>304.15939331054688</v>
      </c>
      <c r="D115">
        <v>19.790000915527301</v>
      </c>
      <c r="G115" t="s">
        <v>116</v>
      </c>
      <c r="H115">
        <f t="shared" si="5"/>
        <v>5.4580165432702721E-3</v>
      </c>
      <c r="I115">
        <f t="shared" si="6"/>
        <v>1.0964641121928187E-2</v>
      </c>
      <c r="J115">
        <f t="shared" si="7"/>
        <v>8.5573308418176453E-2</v>
      </c>
      <c r="K115">
        <f t="shared" si="4"/>
        <v>3.1144591479339501E-2</v>
      </c>
    </row>
    <row r="116" spans="1:11" x14ac:dyDescent="0.3">
      <c r="A116" t="s">
        <v>117</v>
      </c>
      <c r="B116">
        <v>125.4899978637695</v>
      </c>
      <c r="C116">
        <v>306.05722045898438</v>
      </c>
      <c r="D116">
        <v>19.600000381469702</v>
      </c>
      <c r="G116" t="s">
        <v>117</v>
      </c>
      <c r="H116">
        <f t="shared" si="5"/>
        <v>-1.2744888197649629E-2</v>
      </c>
      <c r="I116">
        <f t="shared" si="6"/>
        <v>6.2395809242683509E-3</v>
      </c>
      <c r="J116">
        <f t="shared" si="7"/>
        <v>-9.6008350312164481E-3</v>
      </c>
      <c r="K116">
        <f t="shared" si="4"/>
        <v>-6.106331511144281E-3</v>
      </c>
    </row>
    <row r="117" spans="1:11" x14ac:dyDescent="0.3">
      <c r="A117" t="s">
        <v>118</v>
      </c>
      <c r="B117">
        <v>125.7799987792969</v>
      </c>
      <c r="C117">
        <v>304.20907592773438</v>
      </c>
      <c r="D117">
        <v>18.819999694824201</v>
      </c>
      <c r="G117" t="s">
        <v>118</v>
      </c>
      <c r="H117">
        <f t="shared" si="5"/>
        <v>2.310948445805483E-3</v>
      </c>
      <c r="I117">
        <f t="shared" si="6"/>
        <v>-6.0385588305297278E-3</v>
      </c>
      <c r="J117">
        <f t="shared" si="7"/>
        <v>-3.9795952625742426E-2</v>
      </c>
      <c r="K117">
        <f t="shared" si="4"/>
        <v>-1.2825974058559453E-2</v>
      </c>
    </row>
    <row r="118" spans="1:11" x14ac:dyDescent="0.3">
      <c r="A118" t="s">
        <v>119</v>
      </c>
      <c r="B118">
        <v>124.8300018310547</v>
      </c>
      <c r="C118">
        <v>306.33544921875</v>
      </c>
      <c r="D118">
        <v>18.299999237060501</v>
      </c>
      <c r="G118" t="s">
        <v>119</v>
      </c>
      <c r="H118">
        <f t="shared" si="5"/>
        <v>-7.5528459012719207E-3</v>
      </c>
      <c r="I118">
        <f t="shared" si="6"/>
        <v>6.989841721621648E-3</v>
      </c>
      <c r="J118">
        <f t="shared" si="7"/>
        <v>-2.7630205430168475E-2</v>
      </c>
      <c r="K118">
        <f t="shared" si="4"/>
        <v>-9.2132474730728178E-3</v>
      </c>
    </row>
    <row r="119" spans="1:11" x14ac:dyDescent="0.3">
      <c r="A119" t="s">
        <v>120</v>
      </c>
      <c r="B119">
        <v>130.1499938964844</v>
      </c>
      <c r="C119">
        <v>305.33187866210938</v>
      </c>
      <c r="D119">
        <v>17.840000152587901</v>
      </c>
      <c r="G119" t="s">
        <v>120</v>
      </c>
      <c r="H119">
        <f t="shared" si="5"/>
        <v>4.2617896238035691E-2</v>
      </c>
      <c r="I119">
        <f t="shared" si="6"/>
        <v>-3.2760510061765613E-3</v>
      </c>
      <c r="J119">
        <f t="shared" si="7"/>
        <v>-2.513656304099865E-2</v>
      </c>
      <c r="K119">
        <f t="shared" si="4"/>
        <v>8.5233742810617123E-3</v>
      </c>
    </row>
    <row r="120" spans="1:11" x14ac:dyDescent="0.3">
      <c r="A120" t="s">
        <v>121</v>
      </c>
      <c r="B120">
        <v>129.33000183105469</v>
      </c>
      <c r="C120">
        <v>305.56039428710938</v>
      </c>
      <c r="D120">
        <v>16.959999084472699</v>
      </c>
      <c r="G120" t="s">
        <v>121</v>
      </c>
      <c r="H120">
        <f t="shared" si="5"/>
        <v>-6.3003619199698546E-3</v>
      </c>
      <c r="I120">
        <f t="shared" si="6"/>
        <v>7.4841718461016171E-4</v>
      </c>
      <c r="J120">
        <f t="shared" si="7"/>
        <v>-4.9327413710114065E-2</v>
      </c>
      <c r="K120">
        <f t="shared" si="4"/>
        <v>-1.7093843725639112E-2</v>
      </c>
    </row>
    <row r="121" spans="1:11" x14ac:dyDescent="0.3">
      <c r="A121" t="s">
        <v>122</v>
      </c>
      <c r="B121">
        <v>127.3300018310547</v>
      </c>
      <c r="C121">
        <v>304.53695678710938</v>
      </c>
      <c r="D121">
        <v>17.149999618530298</v>
      </c>
      <c r="G121" t="s">
        <v>122</v>
      </c>
      <c r="H121">
        <f t="shared" si="5"/>
        <v>-1.5464315871676959E-2</v>
      </c>
      <c r="I121">
        <f t="shared" si="6"/>
        <v>-3.3493787779261819E-3</v>
      </c>
      <c r="J121">
        <f t="shared" si="7"/>
        <v>1.1202862282672532E-2</v>
      </c>
      <c r="K121">
        <f t="shared" si="4"/>
        <v>-3.8296812972468792E-3</v>
      </c>
    </row>
    <row r="122" spans="1:11" x14ac:dyDescent="0.3">
      <c r="A122" t="s">
        <v>123</v>
      </c>
      <c r="B122">
        <v>129.17999267578131</v>
      </c>
      <c r="C122">
        <v>312.08856201171881</v>
      </c>
      <c r="D122">
        <v>17.700000762939499</v>
      </c>
      <c r="G122" t="s">
        <v>123</v>
      </c>
      <c r="H122">
        <f t="shared" si="5"/>
        <v>1.4529104045574615E-2</v>
      </c>
      <c r="I122">
        <f t="shared" si="6"/>
        <v>2.4797007575958929E-2</v>
      </c>
      <c r="J122">
        <f t="shared" si="7"/>
        <v>3.2070038288218639E-2</v>
      </c>
      <c r="K122">
        <f t="shared" si="4"/>
        <v>2.2871755377483115E-2</v>
      </c>
    </row>
    <row r="123" spans="1:11" x14ac:dyDescent="0.3">
      <c r="A123" t="s">
        <v>124</v>
      </c>
      <c r="B123">
        <v>129.03999328613281</v>
      </c>
      <c r="C123">
        <v>315.93386840820313</v>
      </c>
      <c r="D123">
        <v>17.280000686645501</v>
      </c>
      <c r="G123" t="s">
        <v>124</v>
      </c>
      <c r="H123">
        <f t="shared" si="5"/>
        <v>-1.0837544324674431E-3</v>
      </c>
      <c r="I123">
        <f t="shared" si="6"/>
        <v>1.232120258332281E-2</v>
      </c>
      <c r="J123">
        <f t="shared" si="7"/>
        <v>-2.3728816846912304E-2</v>
      </c>
      <c r="K123">
        <f t="shared" si="4"/>
        <v>-3.855786052063825E-3</v>
      </c>
    </row>
    <row r="124" spans="1:11" x14ac:dyDescent="0.3">
      <c r="A124" t="s">
        <v>125</v>
      </c>
      <c r="B124">
        <v>127.90000152587891</v>
      </c>
      <c r="C124">
        <v>318.62664794921881</v>
      </c>
      <c r="D124">
        <v>17.370000839233398</v>
      </c>
      <c r="G124" t="s">
        <v>125</v>
      </c>
      <c r="H124">
        <f t="shared" si="5"/>
        <v>-8.8344065372515379E-3</v>
      </c>
      <c r="I124">
        <f t="shared" si="6"/>
        <v>8.5232379630044708E-3</v>
      </c>
      <c r="J124">
        <f t="shared" si="7"/>
        <v>5.2083419566906208E-3</v>
      </c>
      <c r="K124">
        <f t="shared" si="4"/>
        <v>5.8571136100791198E-4</v>
      </c>
    </row>
    <row r="125" spans="1:11" x14ac:dyDescent="0.3">
      <c r="A125" t="s">
        <v>126</v>
      </c>
      <c r="B125">
        <v>130.36000061035159</v>
      </c>
      <c r="C125">
        <v>323.1376953125</v>
      </c>
      <c r="D125">
        <v>17.430000305175799</v>
      </c>
      <c r="G125" t="s">
        <v>126</v>
      </c>
      <c r="H125">
        <f t="shared" si="5"/>
        <v>1.9233769000189804E-2</v>
      </c>
      <c r="I125">
        <f t="shared" si="6"/>
        <v>1.4157784329451806E-2</v>
      </c>
      <c r="J125">
        <f t="shared" si="7"/>
        <v>3.4542005206401605E-3</v>
      </c>
      <c r="K125">
        <f t="shared" si="4"/>
        <v>1.2977103055103511E-2</v>
      </c>
    </row>
    <row r="126" spans="1:11" x14ac:dyDescent="0.3">
      <c r="A126" t="s">
        <v>127</v>
      </c>
      <c r="B126">
        <v>130.2200012207031</v>
      </c>
      <c r="C126">
        <v>323.79348754882813</v>
      </c>
      <c r="D126">
        <v>17.940000534057599</v>
      </c>
      <c r="G126" t="s">
        <v>127</v>
      </c>
      <c r="H126">
        <f t="shared" si="5"/>
        <v>-1.0739443770558799E-3</v>
      </c>
      <c r="I126">
        <f t="shared" si="6"/>
        <v>2.0294513634315781E-3</v>
      </c>
      <c r="J126">
        <f t="shared" si="7"/>
        <v>2.9259909348960722E-2</v>
      </c>
      <c r="K126">
        <f t="shared" si="4"/>
        <v>8.9572304628953367E-3</v>
      </c>
    </row>
    <row r="127" spans="1:11" x14ac:dyDescent="0.3">
      <c r="A127" t="s">
        <v>128</v>
      </c>
      <c r="B127">
        <v>130.3800048828125</v>
      </c>
      <c r="C127">
        <v>317.9708251953125</v>
      </c>
      <c r="D127">
        <v>19.319999694824201</v>
      </c>
      <c r="G127" t="s">
        <v>128</v>
      </c>
      <c r="H127">
        <f t="shared" si="5"/>
        <v>1.2287180203462977E-3</v>
      </c>
      <c r="I127">
        <f t="shared" si="6"/>
        <v>-1.7982641953654399E-2</v>
      </c>
      <c r="J127">
        <f t="shared" si="7"/>
        <v>7.6923027853136761E-2</v>
      </c>
      <c r="K127">
        <f t="shared" si="4"/>
        <v>1.8173602977983226E-2</v>
      </c>
    </row>
    <row r="128" spans="1:11" x14ac:dyDescent="0.3">
      <c r="A128" t="s">
        <v>129</v>
      </c>
      <c r="B128">
        <v>128.36000061035159</v>
      </c>
      <c r="C128">
        <v>311.5321044921875</v>
      </c>
      <c r="D128">
        <v>18.7700004577637</v>
      </c>
      <c r="G128" t="s">
        <v>129</v>
      </c>
      <c r="H128">
        <f t="shared" si="5"/>
        <v>-1.5493205988729053E-2</v>
      </c>
      <c r="I128">
        <f t="shared" si="6"/>
        <v>-2.0249407156049726E-2</v>
      </c>
      <c r="J128">
        <f t="shared" si="7"/>
        <v>-2.8467869862743522E-2</v>
      </c>
      <c r="K128">
        <f t="shared" si="4"/>
        <v>-2.0812465501129595E-2</v>
      </c>
    </row>
    <row r="129" spans="1:11" x14ac:dyDescent="0.3">
      <c r="A129" t="s">
        <v>130</v>
      </c>
      <c r="B129">
        <v>129.7799987792969</v>
      </c>
      <c r="C129">
        <v>312.48599243164063</v>
      </c>
      <c r="D129">
        <v>19.409999847412099</v>
      </c>
      <c r="G129" t="s">
        <v>130</v>
      </c>
      <c r="H129">
        <f t="shared" si="5"/>
        <v>1.1062622017709689E-2</v>
      </c>
      <c r="I129">
        <f t="shared" si="6"/>
        <v>3.0619250013028676E-3</v>
      </c>
      <c r="J129">
        <f t="shared" si="7"/>
        <v>3.4096929890253591E-2</v>
      </c>
      <c r="K129">
        <f t="shared" si="4"/>
        <v>1.5572705274550812E-2</v>
      </c>
    </row>
    <row r="130" spans="1:11" x14ac:dyDescent="0.3">
      <c r="A130" t="s">
        <v>131</v>
      </c>
      <c r="B130">
        <v>127.129997253418</v>
      </c>
      <c r="C130">
        <v>316.26181030273438</v>
      </c>
      <c r="D130">
        <v>20.030000686645501</v>
      </c>
      <c r="G130" t="s">
        <v>131</v>
      </c>
      <c r="H130">
        <f t="shared" si="5"/>
        <v>-2.0419182854096718E-2</v>
      </c>
      <c r="I130">
        <f t="shared" si="6"/>
        <v>1.2083158805653582E-2</v>
      </c>
      <c r="J130">
        <f t="shared" si="7"/>
        <v>3.1942341272922059E-2</v>
      </c>
      <c r="K130">
        <f t="shared" si="4"/>
        <v>5.0399768819340048E-3</v>
      </c>
    </row>
    <row r="131" spans="1:11" x14ac:dyDescent="0.3">
      <c r="A131" t="s">
        <v>132</v>
      </c>
      <c r="B131">
        <v>128.7799987792969</v>
      </c>
      <c r="C131">
        <v>316.36117553710938</v>
      </c>
      <c r="D131">
        <v>20.530000686645501</v>
      </c>
      <c r="G131" t="s">
        <v>132</v>
      </c>
      <c r="H131">
        <f t="shared" si="5"/>
        <v>1.2978852839820476E-2</v>
      </c>
      <c r="I131">
        <f t="shared" si="6"/>
        <v>3.1418663631854749E-4</v>
      </c>
      <c r="J131">
        <f t="shared" si="7"/>
        <v>2.4962555310013679E-2</v>
      </c>
      <c r="K131">
        <f t="shared" ref="K131:K194" si="8">$O$12*H131+$O$13*I131+$O$14*J131</f>
        <v>1.2774563719827858E-2</v>
      </c>
    </row>
    <row r="132" spans="1:11" x14ac:dyDescent="0.3">
      <c r="A132" t="s">
        <v>133</v>
      </c>
      <c r="B132">
        <v>130.80000305175781</v>
      </c>
      <c r="C132">
        <v>320.62380981445313</v>
      </c>
      <c r="D132">
        <v>20.0100002288818</v>
      </c>
      <c r="G132" t="s">
        <v>133</v>
      </c>
      <c r="H132">
        <f t="shared" ref="H132:H195" si="9">B132/B131-1</f>
        <v>1.5685698801122028E-2</v>
      </c>
      <c r="I132">
        <f t="shared" ref="I132:I195" si="10">C132/C131-1</f>
        <v>1.3473948786878687E-2</v>
      </c>
      <c r="J132">
        <f t="shared" ref="J132:J195" si="11">D132/D131-1</f>
        <v>-2.5328808590929786E-2</v>
      </c>
      <c r="K132">
        <f t="shared" si="8"/>
        <v>2.7178215792334828E-3</v>
      </c>
    </row>
    <row r="133" spans="1:11" x14ac:dyDescent="0.3">
      <c r="A133" t="s">
        <v>134</v>
      </c>
      <c r="B133">
        <v>134.30000305175781</v>
      </c>
      <c r="C133">
        <v>321.29946899414063</v>
      </c>
      <c r="D133">
        <v>19.200000762939499</v>
      </c>
      <c r="G133" t="s">
        <v>134</v>
      </c>
      <c r="H133">
        <f t="shared" si="9"/>
        <v>2.6758409161619312E-2</v>
      </c>
      <c r="I133">
        <f t="shared" si="10"/>
        <v>2.1073269015128293E-3</v>
      </c>
      <c r="J133">
        <f t="shared" si="11"/>
        <v>-4.0479732967377613E-2</v>
      </c>
      <c r="K133">
        <f t="shared" si="8"/>
        <v>-8.0835815511170854E-4</v>
      </c>
    </row>
    <row r="134" spans="1:11" x14ac:dyDescent="0.3">
      <c r="A134" t="s">
        <v>135</v>
      </c>
      <c r="B134">
        <v>134.67999267578131</v>
      </c>
      <c r="C134">
        <v>326.6849365234375</v>
      </c>
      <c r="D134">
        <v>19.319999694824201</v>
      </c>
      <c r="G134" t="s">
        <v>135</v>
      </c>
      <c r="H134">
        <f t="shared" si="9"/>
        <v>2.8294089008846779E-3</v>
      </c>
      <c r="I134">
        <f t="shared" si="10"/>
        <v>1.6761520167327459E-2</v>
      </c>
      <c r="J134">
        <f t="shared" si="11"/>
        <v>6.2499441206445017E-3</v>
      </c>
      <c r="K134">
        <f t="shared" si="8"/>
        <v>8.0352028467454584E-3</v>
      </c>
    </row>
    <row r="135" spans="1:11" x14ac:dyDescent="0.3">
      <c r="A135" t="s">
        <v>136</v>
      </c>
      <c r="B135">
        <v>133.55999755859381</v>
      </c>
      <c r="C135">
        <v>326.61538696289063</v>
      </c>
      <c r="D135">
        <v>19.149999618530298</v>
      </c>
      <c r="G135" t="s">
        <v>136</v>
      </c>
      <c r="H135">
        <f t="shared" si="9"/>
        <v>-8.3159725133316043E-3</v>
      </c>
      <c r="I135">
        <f t="shared" si="10"/>
        <v>-2.1289491118570147E-4</v>
      </c>
      <c r="J135">
        <f t="shared" si="11"/>
        <v>-8.7991759306003114E-3</v>
      </c>
      <c r="K135">
        <f t="shared" si="8"/>
        <v>-6.0300102578684459E-3</v>
      </c>
    </row>
    <row r="136" spans="1:11" x14ac:dyDescent="0.3">
      <c r="A136" t="s">
        <v>137</v>
      </c>
      <c r="B136">
        <v>132.83000183105469</v>
      </c>
      <c r="C136">
        <v>324.24063110351563</v>
      </c>
      <c r="D136">
        <v>19.540000915527301</v>
      </c>
      <c r="G136" t="s">
        <v>137</v>
      </c>
      <c r="H136">
        <f t="shared" si="9"/>
        <v>-5.4656764067314567E-3</v>
      </c>
      <c r="I136">
        <f t="shared" si="10"/>
        <v>-7.2708021549664492E-3</v>
      </c>
      <c r="J136">
        <f t="shared" si="11"/>
        <v>2.0365603382029418E-2</v>
      </c>
      <c r="K136">
        <f t="shared" si="8"/>
        <v>1.7421698054263073E-3</v>
      </c>
    </row>
    <row r="137" spans="1:11" x14ac:dyDescent="0.3">
      <c r="A137" t="s">
        <v>138</v>
      </c>
      <c r="B137">
        <v>135.36000061035159</v>
      </c>
      <c r="C137">
        <v>319.0439453125</v>
      </c>
      <c r="D137">
        <v>20.360000610351602</v>
      </c>
      <c r="G137" t="s">
        <v>138</v>
      </c>
      <c r="H137">
        <f t="shared" si="9"/>
        <v>1.9046892602732735E-2</v>
      </c>
      <c r="I137">
        <f t="shared" si="10"/>
        <v>-1.6027250419940575E-2</v>
      </c>
      <c r="J137">
        <f t="shared" si="11"/>
        <v>4.1965182006347579E-2</v>
      </c>
      <c r="K137">
        <f t="shared" si="8"/>
        <v>1.5400136517015196E-2</v>
      </c>
    </row>
    <row r="138" spans="1:11" x14ac:dyDescent="0.3">
      <c r="A138" t="s">
        <v>139</v>
      </c>
      <c r="B138">
        <v>129.96000671386719</v>
      </c>
      <c r="C138">
        <v>316.62942504882813</v>
      </c>
      <c r="D138">
        <v>20.0100002288818</v>
      </c>
      <c r="G138" t="s">
        <v>139</v>
      </c>
      <c r="H138">
        <f t="shared" si="9"/>
        <v>-3.989357175040853E-2</v>
      </c>
      <c r="I138">
        <f t="shared" si="10"/>
        <v>-7.5679864769314653E-3</v>
      </c>
      <c r="J138">
        <f t="shared" si="11"/>
        <v>-1.7190587965495996E-2</v>
      </c>
      <c r="K138">
        <f t="shared" si="8"/>
        <v>-2.338500103289165E-2</v>
      </c>
    </row>
    <row r="139" spans="1:11" x14ac:dyDescent="0.3">
      <c r="A139" t="s">
        <v>140</v>
      </c>
      <c r="B139">
        <v>130</v>
      </c>
      <c r="C139">
        <v>315.98358154296881</v>
      </c>
      <c r="D139">
        <v>19.569999694824201</v>
      </c>
      <c r="G139" t="s">
        <v>140</v>
      </c>
      <c r="H139">
        <f t="shared" si="9"/>
        <v>3.0773533446226686E-4</v>
      </c>
      <c r="I139">
        <f t="shared" si="10"/>
        <v>-2.0397456924912127E-3</v>
      </c>
      <c r="J139">
        <f t="shared" si="11"/>
        <v>-2.1989031935267911E-2</v>
      </c>
      <c r="K139">
        <f t="shared" si="8"/>
        <v>-7.08553915454283E-3</v>
      </c>
    </row>
    <row r="140" spans="1:11" x14ac:dyDescent="0.3">
      <c r="A140" t="s">
        <v>141</v>
      </c>
      <c r="B140">
        <v>128.80000305175781</v>
      </c>
      <c r="C140">
        <v>315.13900756835938</v>
      </c>
      <c r="D140">
        <v>19.360000610351602</v>
      </c>
      <c r="G140" t="s">
        <v>141</v>
      </c>
      <c r="H140">
        <f t="shared" si="9"/>
        <v>-9.2307457557091466E-3</v>
      </c>
      <c r="I140">
        <f t="shared" si="10"/>
        <v>-2.6728413244933025E-3</v>
      </c>
      <c r="J140">
        <f t="shared" si="11"/>
        <v>-1.0730663655970307E-2</v>
      </c>
      <c r="K140">
        <f t="shared" si="8"/>
        <v>-7.7133497964227415E-3</v>
      </c>
    </row>
    <row r="141" spans="1:11" x14ac:dyDescent="0.3">
      <c r="A141" t="s">
        <v>142</v>
      </c>
      <c r="B141">
        <v>129.1300048828125</v>
      </c>
      <c r="C141">
        <v>314.09567260742188</v>
      </c>
      <c r="D141">
        <v>19.170000076293899</v>
      </c>
      <c r="G141" t="s">
        <v>142</v>
      </c>
      <c r="H141">
        <f t="shared" si="9"/>
        <v>2.5621259567989441E-3</v>
      </c>
      <c r="I141">
        <f t="shared" si="10"/>
        <v>-3.3107134816091621E-3</v>
      </c>
      <c r="J141">
        <f t="shared" si="11"/>
        <v>-9.814076862999177E-3</v>
      </c>
      <c r="K141">
        <f t="shared" si="8"/>
        <v>-2.9125867206629234E-3</v>
      </c>
    </row>
    <row r="142" spans="1:11" x14ac:dyDescent="0.3">
      <c r="A142" t="s">
        <v>143</v>
      </c>
      <c r="B142">
        <v>128.1499938964844</v>
      </c>
      <c r="C142">
        <v>315.32778930664063</v>
      </c>
      <c r="D142">
        <v>20.5100002288818</v>
      </c>
      <c r="G142" t="s">
        <v>143</v>
      </c>
      <c r="H142">
        <f t="shared" si="9"/>
        <v>-7.5893359348779832E-3</v>
      </c>
      <c r="I142">
        <f t="shared" si="10"/>
        <v>3.9227433125408329E-3</v>
      </c>
      <c r="J142">
        <f t="shared" si="11"/>
        <v>6.9900894483823084E-2</v>
      </c>
      <c r="K142">
        <f t="shared" si="8"/>
        <v>1.9111356964957981E-2</v>
      </c>
    </row>
    <row r="143" spans="1:11" x14ac:dyDescent="0.3">
      <c r="A143" t="s">
        <v>144</v>
      </c>
      <c r="B143">
        <v>128.25</v>
      </c>
      <c r="C143">
        <v>315.248291015625</v>
      </c>
      <c r="D143">
        <v>20.110000610351602</v>
      </c>
      <c r="G143" t="s">
        <v>144</v>
      </c>
      <c r="H143">
        <f t="shared" si="9"/>
        <v>7.8038320935380767E-4</v>
      </c>
      <c r="I143">
        <f t="shared" si="10"/>
        <v>-2.5211317781548281E-4</v>
      </c>
      <c r="J143">
        <f t="shared" si="11"/>
        <v>-1.9502662801871962E-2</v>
      </c>
      <c r="K143">
        <f t="shared" si="8"/>
        <v>-5.6142795101647098E-3</v>
      </c>
    </row>
    <row r="144" spans="1:11" x14ac:dyDescent="0.3">
      <c r="A144" t="s">
        <v>145</v>
      </c>
      <c r="B144">
        <v>132.21000671386719</v>
      </c>
      <c r="C144">
        <v>319.769287109375</v>
      </c>
      <c r="D144">
        <v>20.170000076293899</v>
      </c>
      <c r="G144" t="s">
        <v>145</v>
      </c>
      <c r="H144">
        <f t="shared" si="9"/>
        <v>3.0877245332297854E-2</v>
      </c>
      <c r="I144">
        <f t="shared" si="10"/>
        <v>1.4341064559572514E-2</v>
      </c>
      <c r="J144">
        <f t="shared" si="11"/>
        <v>2.9835636062294224E-3</v>
      </c>
      <c r="K144">
        <f t="shared" si="8"/>
        <v>1.7548286582659722E-2</v>
      </c>
    </row>
    <row r="145" spans="1:11" x14ac:dyDescent="0.3">
      <c r="A145" t="s">
        <v>146</v>
      </c>
      <c r="B145">
        <v>133.67999267578131</v>
      </c>
      <c r="C145">
        <v>318.34841918945313</v>
      </c>
      <c r="D145">
        <v>20.4899997711182</v>
      </c>
      <c r="G145" t="s">
        <v>146</v>
      </c>
      <c r="H145">
        <f t="shared" si="9"/>
        <v>1.1118568090655145E-2</v>
      </c>
      <c r="I145">
        <f t="shared" si="10"/>
        <v>-4.4434158538679824E-3</v>
      </c>
      <c r="J145">
        <f t="shared" si="11"/>
        <v>1.5865131066628013E-2</v>
      </c>
      <c r="K145">
        <f t="shared" si="8"/>
        <v>7.8739418000900677E-3</v>
      </c>
    </row>
    <row r="146" spans="1:11" x14ac:dyDescent="0.3">
      <c r="A146" t="s">
        <v>147</v>
      </c>
      <c r="B146">
        <v>131.69000244140631</v>
      </c>
      <c r="C146">
        <v>315.59603881835938</v>
      </c>
      <c r="D146">
        <v>19.819999694824201</v>
      </c>
      <c r="G146" t="s">
        <v>147</v>
      </c>
      <c r="H146">
        <f t="shared" si="9"/>
        <v>-1.4886223394710907E-2</v>
      </c>
      <c r="I146">
        <f t="shared" si="10"/>
        <v>-8.6458113349567878E-3</v>
      </c>
      <c r="J146">
        <f t="shared" si="11"/>
        <v>-3.2698881589954931E-2</v>
      </c>
      <c r="K146">
        <f t="shared" si="8"/>
        <v>-1.8357897235357877E-2</v>
      </c>
    </row>
    <row r="147" spans="1:11" x14ac:dyDescent="0.3">
      <c r="A147" t="s">
        <v>148</v>
      </c>
      <c r="B147">
        <v>128.21000671386719</v>
      </c>
      <c r="C147">
        <v>311.56192016601563</v>
      </c>
      <c r="D147">
        <v>19.690000534057599</v>
      </c>
      <c r="G147" t="s">
        <v>148</v>
      </c>
      <c r="H147">
        <f t="shared" si="9"/>
        <v>-2.642566377874811E-2</v>
      </c>
      <c r="I147">
        <f t="shared" si="10"/>
        <v>-1.2782538929981824E-2</v>
      </c>
      <c r="J147">
        <f t="shared" si="11"/>
        <v>-6.5589890397702577E-3</v>
      </c>
      <c r="K147">
        <f t="shared" si="8"/>
        <v>-1.637272390242487E-2</v>
      </c>
    </row>
    <row r="148" spans="1:11" x14ac:dyDescent="0.3">
      <c r="A148" t="s">
        <v>149</v>
      </c>
      <c r="B148">
        <v>128.9100036621094</v>
      </c>
      <c r="C148">
        <v>312.15811157226563</v>
      </c>
      <c r="D148">
        <v>20.2299995422363</v>
      </c>
      <c r="G148" t="s">
        <v>149</v>
      </c>
      <c r="H148">
        <f t="shared" si="9"/>
        <v>5.4597684391706203E-3</v>
      </c>
      <c r="I148">
        <f t="shared" si="10"/>
        <v>1.9135567207069215E-3</v>
      </c>
      <c r="J148">
        <f t="shared" si="11"/>
        <v>2.7425037761917181E-2</v>
      </c>
      <c r="K148">
        <f t="shared" si="8"/>
        <v>1.098548572045548E-2</v>
      </c>
    </row>
    <row r="149" spans="1:11" x14ac:dyDescent="0.3">
      <c r="A149" t="s">
        <v>150</v>
      </c>
      <c r="B149">
        <v>139.57000732421881</v>
      </c>
      <c r="C149">
        <v>309.46539306640631</v>
      </c>
      <c r="D149">
        <v>20.409999847412099</v>
      </c>
      <c r="G149" t="s">
        <v>150</v>
      </c>
      <c r="H149">
        <f t="shared" si="9"/>
        <v>8.2693378010062935E-2</v>
      </c>
      <c r="I149">
        <f t="shared" si="10"/>
        <v>-8.6261365828257386E-3</v>
      </c>
      <c r="J149">
        <f t="shared" si="11"/>
        <v>8.8976920043914998E-3</v>
      </c>
      <c r="K149">
        <f t="shared" si="8"/>
        <v>3.3158817830494902E-2</v>
      </c>
    </row>
    <row r="150" spans="1:11" x14ac:dyDescent="0.3">
      <c r="A150" t="s">
        <v>151</v>
      </c>
      <c r="B150">
        <v>142.2200012207031</v>
      </c>
      <c r="C150">
        <v>310.25033569335938</v>
      </c>
      <c r="D150">
        <v>19.459999084472699</v>
      </c>
      <c r="G150" t="s">
        <v>151</v>
      </c>
      <c r="H150">
        <f t="shared" si="9"/>
        <v>1.8986843572547762E-2</v>
      </c>
      <c r="I150">
        <f t="shared" si="10"/>
        <v>2.5364471909936626E-3</v>
      </c>
      <c r="J150">
        <f t="shared" si="11"/>
        <v>-4.6545848605670459E-2</v>
      </c>
      <c r="K150">
        <f t="shared" si="8"/>
        <v>-5.6080829953839319E-3</v>
      </c>
    </row>
    <row r="151" spans="1:11" x14ac:dyDescent="0.3">
      <c r="A151" t="s">
        <v>152</v>
      </c>
      <c r="B151">
        <v>139.94000244140631</v>
      </c>
      <c r="C151">
        <v>308.99838256835938</v>
      </c>
      <c r="D151">
        <v>19.319999694824201</v>
      </c>
      <c r="G151" t="s">
        <v>152</v>
      </c>
      <c r="H151">
        <f t="shared" si="9"/>
        <v>-1.6031491771390072E-2</v>
      </c>
      <c r="I151">
        <f t="shared" si="10"/>
        <v>-4.035299823937577E-3</v>
      </c>
      <c r="J151">
        <f t="shared" si="11"/>
        <v>-7.1942135783656935E-3</v>
      </c>
      <c r="K151">
        <f t="shared" si="8"/>
        <v>-9.7814507292470106E-3</v>
      </c>
    </row>
    <row r="152" spans="1:11" x14ac:dyDescent="0.3">
      <c r="A152" t="s">
        <v>153</v>
      </c>
      <c r="B152">
        <v>137.8500061035156</v>
      </c>
      <c r="C152">
        <v>309.62432861328131</v>
      </c>
      <c r="D152">
        <v>19.440000534057599</v>
      </c>
      <c r="G152" t="s">
        <v>153</v>
      </c>
      <c r="H152">
        <f t="shared" si="9"/>
        <v>-1.4934945701217894E-2</v>
      </c>
      <c r="I152">
        <f t="shared" si="10"/>
        <v>2.0257259592078025E-3</v>
      </c>
      <c r="J152">
        <f t="shared" si="11"/>
        <v>6.2112236609168647E-3</v>
      </c>
      <c r="K152">
        <f t="shared" si="8"/>
        <v>-3.5028933944497584E-3</v>
      </c>
    </row>
    <row r="153" spans="1:11" x14ac:dyDescent="0.3">
      <c r="A153" t="s">
        <v>154</v>
      </c>
      <c r="B153">
        <v>138.55999755859381</v>
      </c>
      <c r="C153">
        <v>312.75430297851563</v>
      </c>
      <c r="D153">
        <v>19.649999618530298</v>
      </c>
      <c r="G153" t="s">
        <v>154</v>
      </c>
      <c r="H153">
        <f t="shared" si="9"/>
        <v>5.1504637188413138E-3</v>
      </c>
      <c r="I153">
        <f t="shared" si="10"/>
        <v>1.010894195314882E-2</v>
      </c>
      <c r="J153">
        <f t="shared" si="11"/>
        <v>1.080242174401147E-2</v>
      </c>
      <c r="K153">
        <f t="shared" si="8"/>
        <v>8.3335945966846112E-3</v>
      </c>
    </row>
    <row r="154" spans="1:11" x14ac:dyDescent="0.3">
      <c r="A154" t="s">
        <v>155</v>
      </c>
      <c r="B154">
        <v>138.4100036621094</v>
      </c>
      <c r="C154">
        <v>309.20703125</v>
      </c>
      <c r="D154">
        <v>20.129999160766602</v>
      </c>
      <c r="G154" t="s">
        <v>155</v>
      </c>
      <c r="H154">
        <f t="shared" si="9"/>
        <v>-1.0825194798446125E-3</v>
      </c>
      <c r="I154">
        <f t="shared" si="10"/>
        <v>-1.1342039724899666E-2</v>
      </c>
      <c r="J154">
        <f t="shared" si="11"/>
        <v>2.4427458094383736E-2</v>
      </c>
      <c r="K154">
        <f t="shared" si="8"/>
        <v>3.4926177189073758E-3</v>
      </c>
    </row>
    <row r="155" spans="1:11" x14ac:dyDescent="0.3">
      <c r="A155" t="s">
        <v>156</v>
      </c>
      <c r="B155">
        <v>140.57000732421881</v>
      </c>
      <c r="C155">
        <v>313.55914306640631</v>
      </c>
      <c r="D155">
        <v>21.440000534057599</v>
      </c>
      <c r="G155" t="s">
        <v>156</v>
      </c>
      <c r="H155">
        <f t="shared" si="9"/>
        <v>1.5605834874352409E-2</v>
      </c>
      <c r="I155">
        <f t="shared" si="10"/>
        <v>1.4075073903761171E-2</v>
      </c>
      <c r="J155">
        <f t="shared" si="11"/>
        <v>6.5077070437449036E-2</v>
      </c>
      <c r="K155">
        <f t="shared" si="8"/>
        <v>2.9987977252104028E-2</v>
      </c>
    </row>
    <row r="156" spans="1:11" x14ac:dyDescent="0.3">
      <c r="A156" t="s">
        <v>157</v>
      </c>
      <c r="B156">
        <v>137.66999816894531</v>
      </c>
      <c r="C156">
        <v>313.72802734375</v>
      </c>
      <c r="D156">
        <v>21.329999923706101</v>
      </c>
      <c r="G156" t="s">
        <v>157</v>
      </c>
      <c r="H156">
        <f t="shared" si="9"/>
        <v>-2.0630355012963397E-2</v>
      </c>
      <c r="I156">
        <f t="shared" si="10"/>
        <v>5.3860421894302846E-4</v>
      </c>
      <c r="J156">
        <f t="shared" si="11"/>
        <v>-5.130625355011631E-3</v>
      </c>
      <c r="K156">
        <f t="shared" si="8"/>
        <v>-9.6297483460059397E-3</v>
      </c>
    </row>
    <row r="157" spans="1:11" x14ac:dyDescent="0.3">
      <c r="A157" t="s">
        <v>158</v>
      </c>
      <c r="B157">
        <v>135.07000732421881</v>
      </c>
      <c r="C157">
        <v>311.34332275390631</v>
      </c>
      <c r="D157">
        <v>21.4799995422363</v>
      </c>
      <c r="G157" t="s">
        <v>158</v>
      </c>
      <c r="H157">
        <f t="shared" si="9"/>
        <v>-1.8885675014943093E-2</v>
      </c>
      <c r="I157">
        <f t="shared" si="10"/>
        <v>-7.6011844081459445E-3</v>
      </c>
      <c r="J157">
        <f t="shared" si="11"/>
        <v>7.0323309454629612E-3</v>
      </c>
      <c r="K157">
        <f t="shared" si="8"/>
        <v>-7.7249260447821329E-3</v>
      </c>
    </row>
    <row r="158" spans="1:11" x14ac:dyDescent="0.3">
      <c r="A158" t="s">
        <v>159</v>
      </c>
      <c r="B158">
        <v>133.97999572753909</v>
      </c>
      <c r="C158">
        <v>304.06997680664063</v>
      </c>
      <c r="D158">
        <v>21.309999465942401</v>
      </c>
      <c r="G158" t="s">
        <v>159</v>
      </c>
      <c r="H158">
        <f t="shared" si="9"/>
        <v>-8.06997510604468E-3</v>
      </c>
      <c r="I158">
        <f t="shared" si="10"/>
        <v>-2.3361175319037475E-2</v>
      </c>
      <c r="J158">
        <f t="shared" si="11"/>
        <v>-7.9143426404468808E-3</v>
      </c>
      <c r="K158">
        <f t="shared" si="8"/>
        <v>-1.2610645430263179E-2</v>
      </c>
    </row>
    <row r="159" spans="1:11" x14ac:dyDescent="0.3">
      <c r="A159" t="s">
        <v>160</v>
      </c>
      <c r="B159">
        <v>133.2200012207031</v>
      </c>
      <c r="C159">
        <v>303.80169677734381</v>
      </c>
      <c r="D159">
        <v>20.590000152587901</v>
      </c>
      <c r="G159" t="s">
        <v>160</v>
      </c>
      <c r="H159">
        <f t="shared" si="9"/>
        <v>-5.6724476121160494E-3</v>
      </c>
      <c r="I159">
        <f t="shared" si="10"/>
        <v>-8.8229700319086835E-4</v>
      </c>
      <c r="J159">
        <f t="shared" si="11"/>
        <v>-3.3786923106460032E-2</v>
      </c>
      <c r="K159">
        <f t="shared" si="8"/>
        <v>-1.2669745077741689E-2</v>
      </c>
    </row>
    <row r="160" spans="1:11" x14ac:dyDescent="0.3">
      <c r="A160" t="s">
        <v>161</v>
      </c>
      <c r="B160">
        <v>134.67999267578131</v>
      </c>
      <c r="C160">
        <v>309.9820556640625</v>
      </c>
      <c r="D160">
        <v>20.030000686645501</v>
      </c>
      <c r="G160" t="s">
        <v>161</v>
      </c>
      <c r="H160">
        <f t="shared" si="9"/>
        <v>1.0959251176251517E-2</v>
      </c>
      <c r="I160">
        <f t="shared" si="10"/>
        <v>2.0343398184666128E-2</v>
      </c>
      <c r="J160">
        <f t="shared" si="11"/>
        <v>-2.7197642631975216E-2</v>
      </c>
      <c r="K160">
        <f t="shared" si="8"/>
        <v>2.3274271363078799E-3</v>
      </c>
    </row>
    <row r="161" spans="1:11" x14ac:dyDescent="0.3">
      <c r="A161" t="s">
        <v>162</v>
      </c>
      <c r="B161">
        <v>134.25</v>
      </c>
      <c r="C161">
        <v>308.5810546875</v>
      </c>
      <c r="D161">
        <v>18.790000915527301</v>
      </c>
      <c r="G161" t="s">
        <v>162</v>
      </c>
      <c r="H161">
        <f t="shared" si="9"/>
        <v>-3.1926989840015407E-3</v>
      </c>
      <c r="I161">
        <f t="shared" si="10"/>
        <v>-4.5196196068871819E-3</v>
      </c>
      <c r="J161">
        <f t="shared" si="11"/>
        <v>-6.1907125741884728E-2</v>
      </c>
      <c r="K161">
        <f t="shared" si="8"/>
        <v>-2.1205103198232187E-2</v>
      </c>
    </row>
    <row r="162" spans="1:11" x14ac:dyDescent="0.3">
      <c r="A162" t="s">
        <v>163</v>
      </c>
      <c r="B162">
        <v>135.52000427246091</v>
      </c>
      <c r="C162">
        <v>310.79684448242188</v>
      </c>
      <c r="D162">
        <v>18</v>
      </c>
      <c r="G162" t="s">
        <v>163</v>
      </c>
      <c r="H162">
        <f t="shared" si="9"/>
        <v>9.4599945807143371E-3</v>
      </c>
      <c r="I162">
        <f t="shared" si="10"/>
        <v>7.1805762578840415E-3</v>
      </c>
      <c r="J162">
        <f t="shared" si="11"/>
        <v>-4.204368690980087E-2</v>
      </c>
      <c r="K162">
        <f t="shared" si="8"/>
        <v>-6.6749353632893135E-3</v>
      </c>
    </row>
    <row r="163" spans="1:11" x14ac:dyDescent="0.3">
      <c r="A163" t="s">
        <v>164</v>
      </c>
      <c r="B163">
        <v>131.8399963378906</v>
      </c>
      <c r="C163">
        <v>305.57034301757813</v>
      </c>
      <c r="D163">
        <v>17.350000381469702</v>
      </c>
      <c r="G163" t="s">
        <v>164</v>
      </c>
      <c r="H163">
        <f t="shared" si="9"/>
        <v>-2.7154721211281152E-2</v>
      </c>
      <c r="I163">
        <f t="shared" si="10"/>
        <v>-1.6816456015013803E-2</v>
      </c>
      <c r="J163">
        <f t="shared" si="11"/>
        <v>-3.6111089918349881E-2</v>
      </c>
      <c r="K163">
        <f t="shared" si="8"/>
        <v>-2.6740152264521568E-2</v>
      </c>
    </row>
    <row r="164" spans="1:11" x14ac:dyDescent="0.3">
      <c r="A164" t="s">
        <v>165</v>
      </c>
      <c r="B164">
        <v>133.25999450683591</v>
      </c>
      <c r="C164">
        <v>309.27658081054688</v>
      </c>
      <c r="D164">
        <v>18.0200004577637</v>
      </c>
      <c r="G164" t="s">
        <v>165</v>
      </c>
      <c r="H164">
        <f t="shared" si="9"/>
        <v>1.0770617478674804E-2</v>
      </c>
      <c r="I164">
        <f t="shared" si="10"/>
        <v>1.212891852124387E-2</v>
      </c>
      <c r="J164">
        <f t="shared" si="11"/>
        <v>3.8616718245699788E-2</v>
      </c>
      <c r="K164">
        <f t="shared" si="8"/>
        <v>1.9531938021553018E-2</v>
      </c>
    </row>
    <row r="165" spans="1:11" x14ac:dyDescent="0.3">
      <c r="A165" t="s">
        <v>166</v>
      </c>
      <c r="B165">
        <v>133.13999938964841</v>
      </c>
      <c r="C165">
        <v>311.31350708007813</v>
      </c>
      <c r="D165">
        <v>17.549999237060501</v>
      </c>
      <c r="G165" t="s">
        <v>166</v>
      </c>
      <c r="H165">
        <f t="shared" si="9"/>
        <v>-9.004586682715976E-4</v>
      </c>
      <c r="I165">
        <f t="shared" si="10"/>
        <v>6.5860992907802451E-3</v>
      </c>
      <c r="J165">
        <f t="shared" si="11"/>
        <v>-2.6082198044601324E-2</v>
      </c>
      <c r="K165">
        <f t="shared" si="8"/>
        <v>-6.2090130934549627E-3</v>
      </c>
    </row>
    <row r="166" spans="1:11" x14ac:dyDescent="0.3">
      <c r="A166" t="s">
        <v>167</v>
      </c>
      <c r="B166">
        <v>134.9100036621094</v>
      </c>
      <c r="C166">
        <v>318.547119140625</v>
      </c>
      <c r="D166">
        <v>17.879999160766602</v>
      </c>
      <c r="G166" t="s">
        <v>167</v>
      </c>
      <c r="H166">
        <f t="shared" si="9"/>
        <v>1.329430885214955E-2</v>
      </c>
      <c r="I166">
        <f t="shared" si="10"/>
        <v>2.3235779675586654E-2</v>
      </c>
      <c r="J166">
        <f t="shared" si="11"/>
        <v>1.8803415273616508E-2</v>
      </c>
      <c r="K166">
        <f t="shared" si="8"/>
        <v>1.7929482025620769E-2</v>
      </c>
    </row>
    <row r="167" spans="1:11" x14ac:dyDescent="0.3">
      <c r="A167" t="s">
        <v>168</v>
      </c>
      <c r="B167">
        <v>135.07000732421881</v>
      </c>
      <c r="C167">
        <v>318.24905395507813</v>
      </c>
      <c r="D167">
        <v>17.940000534057599</v>
      </c>
      <c r="G167" t="s">
        <v>168</v>
      </c>
      <c r="H167">
        <f t="shared" si="9"/>
        <v>1.1860029483814483E-3</v>
      </c>
      <c r="I167">
        <f t="shared" si="10"/>
        <v>-9.357020284816997E-4</v>
      </c>
      <c r="J167">
        <f t="shared" si="11"/>
        <v>3.3557816614810942E-3</v>
      </c>
      <c r="K167">
        <f t="shared" si="8"/>
        <v>1.2004250692523976E-3</v>
      </c>
    </row>
    <row r="168" spans="1:11" x14ac:dyDescent="0.3">
      <c r="A168" t="s">
        <v>169</v>
      </c>
      <c r="B168">
        <v>138.00999450683591</v>
      </c>
      <c r="C168">
        <v>315.71527099609381</v>
      </c>
      <c r="D168">
        <v>19.180000305175799</v>
      </c>
      <c r="G168" t="s">
        <v>169</v>
      </c>
      <c r="H168">
        <f t="shared" si="9"/>
        <v>2.1766395374215319E-2</v>
      </c>
      <c r="I168">
        <f t="shared" si="10"/>
        <v>-7.9616354785518872E-3</v>
      </c>
      <c r="J168">
        <f t="shared" si="11"/>
        <v>6.9119271694789708E-2</v>
      </c>
      <c r="K168">
        <f t="shared" si="8"/>
        <v>2.7053849014557475E-2</v>
      </c>
    </row>
    <row r="169" spans="1:11" x14ac:dyDescent="0.3">
      <c r="A169" t="s">
        <v>170</v>
      </c>
      <c r="B169">
        <v>138.1199951171875</v>
      </c>
      <c r="C169">
        <v>306.35531616210938</v>
      </c>
      <c r="D169">
        <v>19.809999465942401</v>
      </c>
      <c r="G169" t="s">
        <v>170</v>
      </c>
      <c r="H169">
        <f t="shared" si="9"/>
        <v>7.970481467278745E-4</v>
      </c>
      <c r="I169">
        <f t="shared" si="10"/>
        <v>-2.9646823241883169E-2</v>
      </c>
      <c r="J169">
        <f t="shared" si="11"/>
        <v>3.2846671050187348E-2</v>
      </c>
      <c r="K169">
        <f t="shared" si="8"/>
        <v>1.2787736011824046E-3</v>
      </c>
    </row>
    <row r="170" spans="1:11" x14ac:dyDescent="0.3">
      <c r="A170" t="s">
        <v>171</v>
      </c>
      <c r="B170">
        <v>137.27000427246091</v>
      </c>
      <c r="C170">
        <v>303.22540283203131</v>
      </c>
      <c r="D170">
        <v>18.530000686645501</v>
      </c>
      <c r="G170" t="s">
        <v>171</v>
      </c>
      <c r="H170">
        <f t="shared" si="9"/>
        <v>-6.154002858206109E-3</v>
      </c>
      <c r="I170">
        <f t="shared" si="10"/>
        <v>-1.0216611773832818E-2</v>
      </c>
      <c r="J170">
        <f t="shared" si="11"/>
        <v>-6.4613771519655527E-2</v>
      </c>
      <c r="K170">
        <f t="shared" si="8"/>
        <v>-2.4910716131328947E-2</v>
      </c>
    </row>
    <row r="171" spans="1:11" x14ac:dyDescent="0.3">
      <c r="A171" t="s">
        <v>172</v>
      </c>
      <c r="B171">
        <v>135.36000061035159</v>
      </c>
      <c r="C171">
        <v>300.58233642578131</v>
      </c>
      <c r="D171">
        <v>18.069999694824201</v>
      </c>
      <c r="G171" t="s">
        <v>172</v>
      </c>
      <c r="H171">
        <f t="shared" si="9"/>
        <v>-1.3914209970579128E-2</v>
      </c>
      <c r="I171">
        <f t="shared" si="10"/>
        <v>-8.7165071974991681E-3</v>
      </c>
      <c r="J171">
        <f t="shared" si="11"/>
        <v>-2.4824661347844446E-2</v>
      </c>
      <c r="K171">
        <f t="shared" si="8"/>
        <v>-1.5628034551834737E-2</v>
      </c>
    </row>
    <row r="172" spans="1:11" x14ac:dyDescent="0.3">
      <c r="A172" t="s">
        <v>173</v>
      </c>
      <c r="B172">
        <v>137.8500061035156</v>
      </c>
      <c r="C172">
        <v>296.88604736328131</v>
      </c>
      <c r="D172">
        <v>18.030000686645501</v>
      </c>
      <c r="G172" t="s">
        <v>173</v>
      </c>
      <c r="H172">
        <f t="shared" si="9"/>
        <v>1.8395430569860594E-2</v>
      </c>
      <c r="I172">
        <f t="shared" si="10"/>
        <v>-1.2297093390291947E-2</v>
      </c>
      <c r="J172">
        <f t="shared" si="11"/>
        <v>-2.2135588740578305E-3</v>
      </c>
      <c r="K172">
        <f t="shared" si="8"/>
        <v>3.0049765486393049E-3</v>
      </c>
    </row>
    <row r="173" spans="1:11" x14ac:dyDescent="0.3">
      <c r="A173" t="s">
        <v>174</v>
      </c>
      <c r="B173">
        <v>138.22999572753909</v>
      </c>
      <c r="C173">
        <v>295.29623413085938</v>
      </c>
      <c r="D173">
        <v>16.559999465942401</v>
      </c>
      <c r="G173" t="s">
        <v>174</v>
      </c>
      <c r="H173">
        <f t="shared" si="9"/>
        <v>2.7565441218635467E-3</v>
      </c>
      <c r="I173">
        <f t="shared" si="10"/>
        <v>-5.3549610921141966E-3</v>
      </c>
      <c r="J173">
        <f t="shared" si="11"/>
        <v>-8.1530846628969034E-2</v>
      </c>
      <c r="K173">
        <f t="shared" si="8"/>
        <v>-2.496312466757955E-2</v>
      </c>
    </row>
    <row r="174" spans="1:11" x14ac:dyDescent="0.3">
      <c r="A174" t="s">
        <v>175</v>
      </c>
      <c r="B174">
        <v>143.1000061035156</v>
      </c>
      <c r="C174">
        <v>300.75125122070313</v>
      </c>
      <c r="D174">
        <v>17.299999237060501</v>
      </c>
      <c r="G174" t="s">
        <v>175</v>
      </c>
      <c r="H174">
        <f t="shared" si="9"/>
        <v>3.5231212663680012E-2</v>
      </c>
      <c r="I174">
        <f t="shared" si="10"/>
        <v>1.847303304053094E-2</v>
      </c>
      <c r="J174">
        <f t="shared" si="11"/>
        <v>4.468597795790985E-2</v>
      </c>
      <c r="K174">
        <f t="shared" si="8"/>
        <v>3.304018836500424E-2</v>
      </c>
    </row>
    <row r="175" spans="1:11" x14ac:dyDescent="0.3">
      <c r="A175" t="s">
        <v>176</v>
      </c>
      <c r="B175">
        <v>141.22999572753909</v>
      </c>
      <c r="C175">
        <v>296.22030639648438</v>
      </c>
      <c r="D175">
        <v>17.139999389648398</v>
      </c>
      <c r="G175" t="s">
        <v>176</v>
      </c>
      <c r="H175">
        <f t="shared" si="9"/>
        <v>-1.3067856717097426E-2</v>
      </c>
      <c r="I175">
        <f t="shared" si="10"/>
        <v>-1.5065423022608715E-2</v>
      </c>
      <c r="J175">
        <f t="shared" si="11"/>
        <v>-9.2485465010511136E-3</v>
      </c>
      <c r="K175">
        <f t="shared" si="8"/>
        <v>-1.2521333543936919E-2</v>
      </c>
    </row>
    <row r="176" spans="1:11" x14ac:dyDescent="0.3">
      <c r="A176" t="s">
        <v>177</v>
      </c>
      <c r="B176">
        <v>144.8500061035156</v>
      </c>
      <c r="C176">
        <v>297.14437866210938</v>
      </c>
      <c r="D176">
        <v>17.139999389648398</v>
      </c>
      <c r="G176" t="s">
        <v>177</v>
      </c>
      <c r="H176">
        <f t="shared" si="9"/>
        <v>2.5632022130484433E-2</v>
      </c>
      <c r="I176">
        <f t="shared" si="10"/>
        <v>3.119543953168824E-3</v>
      </c>
      <c r="J176">
        <f t="shared" si="11"/>
        <v>0</v>
      </c>
      <c r="K176">
        <f t="shared" si="8"/>
        <v>1.1188672038144422E-2</v>
      </c>
    </row>
    <row r="177" spans="1:11" x14ac:dyDescent="0.3">
      <c r="A177" t="s">
        <v>178</v>
      </c>
      <c r="B177">
        <v>144.7200012207031</v>
      </c>
      <c r="C177">
        <v>300.7413330078125</v>
      </c>
      <c r="D177">
        <v>17.809999465942401</v>
      </c>
      <c r="G177" t="s">
        <v>178</v>
      </c>
      <c r="H177">
        <f t="shared" si="9"/>
        <v>-8.9751382350367059E-4</v>
      </c>
      <c r="I177">
        <f t="shared" si="10"/>
        <v>1.2105072833275221E-2</v>
      </c>
      <c r="J177">
        <f t="shared" si="11"/>
        <v>3.9089854151257653E-2</v>
      </c>
      <c r="K177">
        <f t="shared" si="8"/>
        <v>1.4999472565958393E-2</v>
      </c>
    </row>
    <row r="178" spans="1:11" x14ac:dyDescent="0.3">
      <c r="A178" t="s">
        <v>179</v>
      </c>
      <c r="B178">
        <v>140.38999938964841</v>
      </c>
      <c r="C178">
        <v>299.04220581054688</v>
      </c>
      <c r="D178">
        <v>18.4899997711182</v>
      </c>
      <c r="G178" t="s">
        <v>179</v>
      </c>
      <c r="H178">
        <f t="shared" si="9"/>
        <v>-2.9919857618376344E-2</v>
      </c>
      <c r="I178">
        <f t="shared" si="10"/>
        <v>-5.6497960565383698E-3</v>
      </c>
      <c r="J178">
        <f t="shared" si="11"/>
        <v>3.8180815584871075E-2</v>
      </c>
      <c r="K178">
        <f t="shared" si="8"/>
        <v>-2.2086371888507261E-3</v>
      </c>
    </row>
    <row r="179" spans="1:11" x14ac:dyDescent="0.3">
      <c r="A179" t="s">
        <v>180</v>
      </c>
      <c r="B179">
        <v>139.97999572753909</v>
      </c>
      <c r="C179">
        <v>297.77035522460938</v>
      </c>
      <c r="D179">
        <v>17.7299995422363</v>
      </c>
      <c r="G179" t="s">
        <v>180</v>
      </c>
      <c r="H179">
        <f t="shared" si="9"/>
        <v>-2.9204620264393633E-3</v>
      </c>
      <c r="I179">
        <f t="shared" si="10"/>
        <v>-4.2530805392174686E-3</v>
      </c>
      <c r="J179">
        <f t="shared" si="11"/>
        <v>-4.1103311968074596E-2</v>
      </c>
      <c r="K179">
        <f t="shared" si="8"/>
        <v>-1.4775102562763364E-2</v>
      </c>
    </row>
    <row r="180" spans="1:11" x14ac:dyDescent="0.3">
      <c r="A180" t="s">
        <v>181</v>
      </c>
      <c r="B180">
        <v>137.6300048828125</v>
      </c>
      <c r="C180">
        <v>297.2039794921875</v>
      </c>
      <c r="D180">
        <v>17.5100002288818</v>
      </c>
      <c r="G180" t="s">
        <v>181</v>
      </c>
      <c r="H180">
        <f t="shared" si="9"/>
        <v>-1.6788047695762698E-2</v>
      </c>
      <c r="I180">
        <f t="shared" si="10"/>
        <v>-1.9020554681967727E-3</v>
      </c>
      <c r="J180">
        <f t="shared" si="11"/>
        <v>-1.2408309026202602E-2</v>
      </c>
      <c r="K180">
        <f t="shared" si="8"/>
        <v>-1.1008328426624891E-2</v>
      </c>
    </row>
    <row r="181" spans="1:11" x14ac:dyDescent="0.3">
      <c r="A181" t="s">
        <v>182</v>
      </c>
      <c r="B181">
        <v>135.28999328613281</v>
      </c>
      <c r="C181">
        <v>300.97979736328131</v>
      </c>
      <c r="D181">
        <v>17.180000305175799</v>
      </c>
      <c r="G181" t="s">
        <v>182</v>
      </c>
      <c r="H181">
        <f t="shared" si="9"/>
        <v>-1.700219075536713E-2</v>
      </c>
      <c r="I181">
        <f t="shared" si="10"/>
        <v>1.2704466062484432E-2</v>
      </c>
      <c r="J181">
        <f t="shared" si="11"/>
        <v>-1.8846368897339261E-2</v>
      </c>
      <c r="K181">
        <f t="shared" si="8"/>
        <v>-8.6434471526033018E-3</v>
      </c>
    </row>
    <row r="182" spans="1:11" x14ac:dyDescent="0.3">
      <c r="A182" t="s">
        <v>183</v>
      </c>
      <c r="B182">
        <v>129.33000183105469</v>
      </c>
      <c r="C182">
        <v>289.71206665039063</v>
      </c>
      <c r="D182">
        <v>17.5200004577637</v>
      </c>
      <c r="G182" t="s">
        <v>183</v>
      </c>
      <c r="H182">
        <f t="shared" si="9"/>
        <v>-4.4053453698330691E-2</v>
      </c>
      <c r="I182">
        <f t="shared" si="10"/>
        <v>-3.7436834005475039E-2</v>
      </c>
      <c r="J182">
        <f t="shared" si="11"/>
        <v>1.9790462546468657E-2</v>
      </c>
      <c r="K182">
        <f t="shared" si="8"/>
        <v>-2.2915292917034192E-2</v>
      </c>
    </row>
    <row r="183" spans="1:11" x14ac:dyDescent="0.3">
      <c r="A183" t="s">
        <v>184</v>
      </c>
      <c r="B183">
        <v>129.1199951171875</v>
      </c>
      <c r="C183">
        <v>286.4132080078125</v>
      </c>
      <c r="D183">
        <v>17.180000305175799</v>
      </c>
      <c r="G183" t="s">
        <v>184</v>
      </c>
      <c r="H183">
        <f t="shared" si="9"/>
        <v>-1.6238050792075631E-3</v>
      </c>
      <c r="I183">
        <f t="shared" si="10"/>
        <v>-1.138668016392641E-2</v>
      </c>
      <c r="J183">
        <f t="shared" si="11"/>
        <v>-1.940640089636736E-2</v>
      </c>
      <c r="K183">
        <f t="shared" si="8"/>
        <v>-9.8874463497711559E-3</v>
      </c>
    </row>
    <row r="184" spans="1:11" x14ac:dyDescent="0.3">
      <c r="A184" t="s">
        <v>185</v>
      </c>
      <c r="B184">
        <v>131.27000427246091</v>
      </c>
      <c r="C184">
        <v>286.27407836914063</v>
      </c>
      <c r="D184">
        <v>17.200000762939499</v>
      </c>
      <c r="G184" t="s">
        <v>185</v>
      </c>
      <c r="H184">
        <f t="shared" si="9"/>
        <v>1.665124873434265E-2</v>
      </c>
      <c r="I184">
        <f t="shared" si="10"/>
        <v>-4.8576544231182517E-4</v>
      </c>
      <c r="J184">
        <f t="shared" si="11"/>
        <v>1.1641709783716259E-3</v>
      </c>
      <c r="K184">
        <f t="shared" si="8"/>
        <v>6.8640211545550004E-3</v>
      </c>
    </row>
    <row r="185" spans="1:11" x14ac:dyDescent="0.3">
      <c r="A185" t="s">
        <v>186</v>
      </c>
      <c r="B185">
        <v>125.98000335693359</v>
      </c>
      <c r="C185">
        <v>283.919189453125</v>
      </c>
      <c r="D185">
        <v>16.870000839233398</v>
      </c>
      <c r="G185" t="s">
        <v>186</v>
      </c>
      <c r="H185">
        <f t="shared" si="9"/>
        <v>-4.0298626825268635E-2</v>
      </c>
      <c r="I185">
        <f t="shared" si="10"/>
        <v>-8.2259942270396236E-3</v>
      </c>
      <c r="J185">
        <f t="shared" si="11"/>
        <v>-1.9186041224901862E-2</v>
      </c>
      <c r="K185">
        <f t="shared" si="8"/>
        <v>-2.4343061365689901E-2</v>
      </c>
    </row>
    <row r="186" spans="1:11" x14ac:dyDescent="0.3">
      <c r="A186" t="s">
        <v>187</v>
      </c>
      <c r="B186">
        <v>125.98000335693359</v>
      </c>
      <c r="C186">
        <v>285.77728271484381</v>
      </c>
      <c r="D186">
        <v>16.370000839233398</v>
      </c>
      <c r="G186" t="s">
        <v>187</v>
      </c>
      <c r="H186">
        <f t="shared" si="9"/>
        <v>0</v>
      </c>
      <c r="I186">
        <f t="shared" si="10"/>
        <v>6.5444440909323554E-3</v>
      </c>
      <c r="J186">
        <f t="shared" si="11"/>
        <v>-2.9638409906725394E-2</v>
      </c>
      <c r="K186">
        <f t="shared" si="8"/>
        <v>-6.9281897447379115E-3</v>
      </c>
    </row>
    <row r="187" spans="1:11" x14ac:dyDescent="0.3">
      <c r="A187" t="s">
        <v>188</v>
      </c>
      <c r="B187">
        <v>125.98000335693359</v>
      </c>
      <c r="C187">
        <v>292.56378173828131</v>
      </c>
      <c r="D187">
        <v>16.309999465942401</v>
      </c>
      <c r="G187" t="s">
        <v>188</v>
      </c>
      <c r="H187">
        <f t="shared" si="9"/>
        <v>0</v>
      </c>
      <c r="I187">
        <f t="shared" si="10"/>
        <v>2.3747510505267355E-2</v>
      </c>
      <c r="J187">
        <f t="shared" si="11"/>
        <v>-3.6653249978579883E-3</v>
      </c>
      <c r="K187">
        <f t="shared" si="8"/>
        <v>6.0246556522228099E-3</v>
      </c>
    </row>
    <row r="188" spans="1:11" x14ac:dyDescent="0.3">
      <c r="A188" t="s">
        <v>189</v>
      </c>
      <c r="B188">
        <v>127.120002746582</v>
      </c>
      <c r="C188">
        <v>293.65676879882813</v>
      </c>
      <c r="D188">
        <v>16.680000305175799</v>
      </c>
      <c r="G188" t="s">
        <v>189</v>
      </c>
      <c r="H188">
        <f t="shared" si="9"/>
        <v>9.04905031966452E-3</v>
      </c>
      <c r="I188">
        <f t="shared" si="10"/>
        <v>3.735893260788492E-3</v>
      </c>
      <c r="J188">
        <f t="shared" si="11"/>
        <v>2.268552123536316E-2</v>
      </c>
      <c r="K188">
        <f t="shared" si="8"/>
        <v>1.1546044476711304E-2</v>
      </c>
    </row>
    <row r="189" spans="1:11" x14ac:dyDescent="0.3">
      <c r="A189" t="s">
        <v>190</v>
      </c>
      <c r="B189">
        <v>129.46000671386719</v>
      </c>
      <c r="C189">
        <v>294.7000732421875</v>
      </c>
      <c r="D189">
        <v>16.100000381469702</v>
      </c>
      <c r="G189" t="s">
        <v>190</v>
      </c>
      <c r="H189">
        <f t="shared" si="9"/>
        <v>1.8407834461348083E-2</v>
      </c>
      <c r="I189">
        <f t="shared" si="10"/>
        <v>3.5528022991837549E-3</v>
      </c>
      <c r="J189">
        <f t="shared" si="11"/>
        <v>-3.4772177044033015E-2</v>
      </c>
      <c r="K189">
        <f t="shared" si="8"/>
        <v>-2.0026786389155445E-3</v>
      </c>
    </row>
    <row r="190" spans="1:11" x14ac:dyDescent="0.3">
      <c r="A190" t="s">
        <v>191</v>
      </c>
      <c r="B190">
        <v>124.7200012207031</v>
      </c>
      <c r="C190">
        <v>292.67306518554688</v>
      </c>
      <c r="D190">
        <v>15.0299997329712</v>
      </c>
      <c r="G190" t="s">
        <v>191</v>
      </c>
      <c r="H190">
        <f t="shared" si="9"/>
        <v>-3.6613666362929065E-2</v>
      </c>
      <c r="I190">
        <f t="shared" si="10"/>
        <v>-6.8782068302195576E-3</v>
      </c>
      <c r="J190">
        <f t="shared" si="11"/>
        <v>-6.6459666033922504E-2</v>
      </c>
      <c r="K190">
        <f t="shared" si="8"/>
        <v>-3.6646828404414244E-2</v>
      </c>
    </row>
    <row r="191" spans="1:11" x14ac:dyDescent="0.3">
      <c r="A191" t="s">
        <v>192</v>
      </c>
      <c r="B191">
        <v>127</v>
      </c>
      <c r="C191">
        <v>297.68093872070313</v>
      </c>
      <c r="D191">
        <v>14.5100002288818</v>
      </c>
      <c r="G191" t="s">
        <v>192</v>
      </c>
      <c r="H191">
        <f t="shared" si="9"/>
        <v>1.8280939360016957E-2</v>
      </c>
      <c r="I191">
        <f t="shared" si="10"/>
        <v>1.7110811109253943E-2</v>
      </c>
      <c r="J191">
        <f t="shared" si="11"/>
        <v>-3.4597439343174496E-2</v>
      </c>
      <c r="K191">
        <f t="shared" si="8"/>
        <v>2.0663872738306173E-3</v>
      </c>
    </row>
    <row r="192" spans="1:11" x14ac:dyDescent="0.3">
      <c r="A192" t="s">
        <v>193</v>
      </c>
      <c r="B192">
        <v>125.9599990844727</v>
      </c>
      <c r="C192">
        <v>298.03866577148438</v>
      </c>
      <c r="D192">
        <v>14.300000190734901</v>
      </c>
      <c r="G192" t="s">
        <v>193</v>
      </c>
      <c r="H192">
        <f t="shared" si="9"/>
        <v>-8.1889835868291794E-3</v>
      </c>
      <c r="I192">
        <f t="shared" si="10"/>
        <v>1.2017129894799083E-3</v>
      </c>
      <c r="J192">
        <f t="shared" si="11"/>
        <v>-1.44727797956129E-2</v>
      </c>
      <c r="K192">
        <f t="shared" si="8"/>
        <v>-7.2569134765715689E-3</v>
      </c>
    </row>
    <row r="193" spans="1:11" x14ac:dyDescent="0.3">
      <c r="A193" t="s">
        <v>194</v>
      </c>
      <c r="B193">
        <v>127.9599990844727</v>
      </c>
      <c r="C193">
        <v>303.45391845703131</v>
      </c>
      <c r="D193">
        <v>14.579999923706101</v>
      </c>
      <c r="G193" t="s">
        <v>194</v>
      </c>
      <c r="H193">
        <f t="shared" si="9"/>
        <v>1.5878056641289273E-2</v>
      </c>
      <c r="I193">
        <f t="shared" si="10"/>
        <v>1.8169631351453441E-2</v>
      </c>
      <c r="J193">
        <f t="shared" si="11"/>
        <v>1.9580400645911489E-2</v>
      </c>
      <c r="K193">
        <f t="shared" si="8"/>
        <v>1.7676232255725188E-2</v>
      </c>
    </row>
    <row r="194" spans="1:11" x14ac:dyDescent="0.3">
      <c r="A194" t="s">
        <v>195</v>
      </c>
      <c r="B194">
        <v>128.25999450683591</v>
      </c>
      <c r="C194">
        <v>298.5950927734375</v>
      </c>
      <c r="D194">
        <v>15.539999961853001</v>
      </c>
      <c r="G194" t="s">
        <v>195</v>
      </c>
      <c r="H194">
        <f t="shared" si="9"/>
        <v>2.3444468936355545E-3</v>
      </c>
      <c r="I194">
        <f t="shared" si="10"/>
        <v>-1.6011741447595762E-2</v>
      </c>
      <c r="J194">
        <f t="shared" si="11"/>
        <v>6.5843624360107489E-2</v>
      </c>
      <c r="K194">
        <f t="shared" si="8"/>
        <v>1.5887343631207737E-2</v>
      </c>
    </row>
    <row r="195" spans="1:11" x14ac:dyDescent="0.3">
      <c r="A195" t="s">
        <v>196</v>
      </c>
      <c r="B195">
        <v>129.47999572753909</v>
      </c>
      <c r="C195">
        <v>303.26513671875</v>
      </c>
      <c r="D195">
        <v>16.350000381469702</v>
      </c>
      <c r="G195" t="s">
        <v>196</v>
      </c>
      <c r="H195">
        <f t="shared" si="9"/>
        <v>9.5119388192252963E-3</v>
      </c>
      <c r="I195">
        <f t="shared" si="10"/>
        <v>1.5640055909612594E-2</v>
      </c>
      <c r="J195">
        <f t="shared" si="11"/>
        <v>5.2123579253864794E-2</v>
      </c>
      <c r="K195">
        <f t="shared" ref="K195:K258" si="12">$O$12*H195+$O$13*I195+$O$14*J195</f>
        <v>2.4133866076733332E-2</v>
      </c>
    </row>
    <row r="196" spans="1:11" x14ac:dyDescent="0.3">
      <c r="A196" t="s">
        <v>197</v>
      </c>
      <c r="B196">
        <v>131.83000183105469</v>
      </c>
      <c r="C196">
        <v>307.84576416015631</v>
      </c>
      <c r="D196">
        <v>14.930000305175801</v>
      </c>
      <c r="G196" t="s">
        <v>197</v>
      </c>
      <c r="H196">
        <f t="shared" ref="H196:H251" si="13">B196/B195-1</f>
        <v>1.8149568899126667E-2</v>
      </c>
      <c r="I196">
        <f t="shared" ref="I196:I251" si="14">C196/C195-1</f>
        <v>1.5104365410965048E-2</v>
      </c>
      <c r="J196">
        <f t="shared" ref="J196:J251" si="15">D196/D195-1</f>
        <v>-8.6850155545149743E-2</v>
      </c>
      <c r="K196">
        <f t="shared" si="12"/>
        <v>-1.4263909480604742E-2</v>
      </c>
    </row>
    <row r="197" spans="1:11" x14ac:dyDescent="0.3">
      <c r="A197" t="s">
        <v>198</v>
      </c>
      <c r="B197">
        <v>132.33000183105469</v>
      </c>
      <c r="C197">
        <v>307.10055541992188</v>
      </c>
      <c r="D197">
        <v>15.2299995422363</v>
      </c>
      <c r="G197" t="s">
        <v>198</v>
      </c>
      <c r="H197">
        <f t="shared" si="13"/>
        <v>3.7927633547389927E-3</v>
      </c>
      <c r="I197">
        <f t="shared" si="14"/>
        <v>-2.4207211110000015E-3</v>
      </c>
      <c r="J197">
        <f t="shared" si="15"/>
        <v>2.0093719419181699E-2</v>
      </c>
      <c r="K197">
        <f t="shared" si="12"/>
        <v>6.8190048343501064E-3</v>
      </c>
    </row>
    <row r="198" spans="1:11" x14ac:dyDescent="0.3">
      <c r="A198" t="s">
        <v>199</v>
      </c>
      <c r="B198">
        <v>129.78999328613281</v>
      </c>
      <c r="C198">
        <v>310.03173828125</v>
      </c>
      <c r="D198">
        <v>15.449999809265099</v>
      </c>
      <c r="G198" t="s">
        <v>199</v>
      </c>
      <c r="H198">
        <f t="shared" si="13"/>
        <v>-1.9194502454286222E-2</v>
      </c>
      <c r="I198">
        <f t="shared" si="14"/>
        <v>9.5447006187276973E-3</v>
      </c>
      <c r="J198">
        <f t="shared" si="15"/>
        <v>1.4445191965941184E-2</v>
      </c>
      <c r="K198">
        <f t="shared" si="12"/>
        <v>-4.8083320631382535E-4</v>
      </c>
    </row>
    <row r="199" spans="1:11" x14ac:dyDescent="0.3">
      <c r="A199" t="s">
        <v>200</v>
      </c>
      <c r="B199">
        <v>132.55000305175781</v>
      </c>
      <c r="C199">
        <v>313.03250122070313</v>
      </c>
      <c r="D199">
        <v>16.360000610351602</v>
      </c>
      <c r="G199" t="s">
        <v>200</v>
      </c>
      <c r="H199">
        <f t="shared" si="13"/>
        <v>2.1265196921155027E-2</v>
      </c>
      <c r="I199">
        <f t="shared" si="14"/>
        <v>9.6788895101149741E-3</v>
      </c>
      <c r="J199">
        <f t="shared" si="15"/>
        <v>5.889972895279838E-2</v>
      </c>
      <c r="K199">
        <f t="shared" si="12"/>
        <v>2.9079664307336016E-2</v>
      </c>
    </row>
    <row r="200" spans="1:11" x14ac:dyDescent="0.3">
      <c r="A200" t="s">
        <v>201</v>
      </c>
      <c r="B200">
        <v>131.4700012207031</v>
      </c>
      <c r="C200">
        <v>307.59735107421881</v>
      </c>
      <c r="D200">
        <v>17.25</v>
      </c>
      <c r="G200" t="s">
        <v>201</v>
      </c>
      <c r="H200">
        <f t="shared" si="13"/>
        <v>-8.1478823552573187E-3</v>
      </c>
      <c r="I200">
        <f t="shared" si="14"/>
        <v>-1.7362894029499754E-2</v>
      </c>
      <c r="J200">
        <f t="shared" si="15"/>
        <v>5.4400938657988895E-2</v>
      </c>
      <c r="K200">
        <f t="shared" si="12"/>
        <v>7.8522604464438157E-3</v>
      </c>
    </row>
    <row r="201" spans="1:11" x14ac:dyDescent="0.3">
      <c r="A201" t="s">
        <v>202</v>
      </c>
      <c r="B201">
        <v>128.1300048828125</v>
      </c>
      <c r="C201">
        <v>301.55609130859381</v>
      </c>
      <c r="D201">
        <v>17.909999847412099</v>
      </c>
      <c r="G201" t="s">
        <v>202</v>
      </c>
      <c r="H201">
        <f t="shared" si="13"/>
        <v>-2.540500727830397E-2</v>
      </c>
      <c r="I201">
        <f t="shared" si="14"/>
        <v>-1.9640155367161571E-2</v>
      </c>
      <c r="J201">
        <f t="shared" si="15"/>
        <v>3.8260860719542045E-2</v>
      </c>
      <c r="K201">
        <f t="shared" si="12"/>
        <v>-4.57579130560745E-3</v>
      </c>
    </row>
    <row r="202" spans="1:11" x14ac:dyDescent="0.3">
      <c r="A202" t="s">
        <v>203</v>
      </c>
      <c r="B202">
        <v>128.3999938964844</v>
      </c>
      <c r="C202">
        <v>299.469482421875</v>
      </c>
      <c r="D202">
        <v>18</v>
      </c>
      <c r="G202" t="s">
        <v>203</v>
      </c>
      <c r="H202">
        <f t="shared" si="13"/>
        <v>2.107149015711407E-3</v>
      </c>
      <c r="I202">
        <f t="shared" si="14"/>
        <v>-6.9194718556804258E-3</v>
      </c>
      <c r="J202">
        <f t="shared" si="15"/>
        <v>5.025134190657532E-3</v>
      </c>
      <c r="K202">
        <f t="shared" si="12"/>
        <v>2.7455830677769466E-4</v>
      </c>
    </row>
    <row r="203" spans="1:11" x14ac:dyDescent="0.3">
      <c r="A203" t="s">
        <v>204</v>
      </c>
      <c r="B203">
        <v>125.1699981689453</v>
      </c>
      <c r="C203">
        <v>299.77752685546881</v>
      </c>
      <c r="D203">
        <v>19.450000762939499</v>
      </c>
      <c r="G203" t="s">
        <v>204</v>
      </c>
      <c r="H203">
        <f t="shared" si="13"/>
        <v>-2.5155731161039752E-2</v>
      </c>
      <c r="I203">
        <f t="shared" si="14"/>
        <v>1.0286338063651979E-3</v>
      </c>
      <c r="J203">
        <f t="shared" si="15"/>
        <v>8.0555597941083246E-2</v>
      </c>
      <c r="K203">
        <f t="shared" si="12"/>
        <v>1.4412977059818631E-2</v>
      </c>
    </row>
    <row r="204" spans="1:11" x14ac:dyDescent="0.3">
      <c r="A204" t="s">
        <v>205</v>
      </c>
      <c r="B204">
        <v>126.55999755859381</v>
      </c>
      <c r="C204">
        <v>301.42691040039063</v>
      </c>
      <c r="D204">
        <v>18.889999389648398</v>
      </c>
      <c r="G204" t="s">
        <v>205</v>
      </c>
      <c r="H204">
        <f t="shared" si="13"/>
        <v>1.1104892625886098E-2</v>
      </c>
      <c r="I204">
        <f t="shared" si="14"/>
        <v>5.5020253259912E-3</v>
      </c>
      <c r="J204">
        <f t="shared" si="15"/>
        <v>-2.8791843255766891E-2</v>
      </c>
      <c r="K204">
        <f t="shared" si="12"/>
        <v>-2.5449883285782668E-3</v>
      </c>
    </row>
    <row r="205" spans="1:11" x14ac:dyDescent="0.3">
      <c r="A205" t="s">
        <v>206</v>
      </c>
      <c r="B205">
        <v>128.55999755859381</v>
      </c>
      <c r="C205">
        <v>298.98260498046881</v>
      </c>
      <c r="D205">
        <v>18.309999465942401</v>
      </c>
      <c r="G205" t="s">
        <v>206</v>
      </c>
      <c r="H205">
        <f t="shared" si="13"/>
        <v>1.5802781594350668E-2</v>
      </c>
      <c r="I205">
        <f t="shared" si="14"/>
        <v>-8.1091147989242884E-3</v>
      </c>
      <c r="J205">
        <f t="shared" si="15"/>
        <v>-3.0704073184027458E-2</v>
      </c>
      <c r="K205">
        <f t="shared" si="12"/>
        <v>-5.3228437571452569E-3</v>
      </c>
    </row>
    <row r="206" spans="1:11" x14ac:dyDescent="0.3">
      <c r="A206" t="s">
        <v>207</v>
      </c>
      <c r="B206">
        <v>121.38999938964839</v>
      </c>
      <c r="C206">
        <v>297.40274047851563</v>
      </c>
      <c r="D206">
        <v>18.75</v>
      </c>
      <c r="G206" t="s">
        <v>207</v>
      </c>
      <c r="H206">
        <f t="shared" si="13"/>
        <v>-5.5771610960692053E-2</v>
      </c>
      <c r="I206">
        <f t="shared" si="14"/>
        <v>-5.2841351825682059E-3</v>
      </c>
      <c r="J206">
        <f t="shared" si="15"/>
        <v>2.4030614248570892E-2</v>
      </c>
      <c r="K206">
        <f t="shared" si="12"/>
        <v>-1.6684700664476013E-2</v>
      </c>
    </row>
    <row r="207" spans="1:11" x14ac:dyDescent="0.3">
      <c r="A207" t="s">
        <v>208</v>
      </c>
      <c r="B207">
        <v>119.5699996948242</v>
      </c>
      <c r="C207">
        <v>295.21673583984381</v>
      </c>
      <c r="D207">
        <v>18.620000839233398</v>
      </c>
      <c r="G207" t="s">
        <v>208</v>
      </c>
      <c r="H207">
        <f t="shared" si="13"/>
        <v>-1.4992995337138049E-2</v>
      </c>
      <c r="I207">
        <f t="shared" si="14"/>
        <v>-7.3503177380093154E-3</v>
      </c>
      <c r="J207">
        <f t="shared" si="15"/>
        <v>-6.93328857421871E-3</v>
      </c>
      <c r="K207">
        <f t="shared" si="12"/>
        <v>-1.0282280028523626E-2</v>
      </c>
    </row>
    <row r="208" spans="1:11" x14ac:dyDescent="0.3">
      <c r="A208" t="s">
        <v>209</v>
      </c>
      <c r="B208">
        <v>127.7399978637695</v>
      </c>
      <c r="C208">
        <v>296.33953857421881</v>
      </c>
      <c r="D208">
        <v>18.5200004577637</v>
      </c>
      <c r="G208" t="s">
        <v>209</v>
      </c>
      <c r="H208">
        <f t="shared" si="13"/>
        <v>6.8328160824599804E-2</v>
      </c>
      <c r="I208">
        <f t="shared" si="14"/>
        <v>3.8033166757325265E-3</v>
      </c>
      <c r="J208">
        <f t="shared" si="15"/>
        <v>-5.3705895253770564E-3</v>
      </c>
      <c r="K208">
        <f t="shared" si="12"/>
        <v>2.6861082474946563E-2</v>
      </c>
    </row>
    <row r="209" spans="1:11" x14ac:dyDescent="0.3">
      <c r="A209" t="s">
        <v>210</v>
      </c>
      <c r="B209">
        <v>132.71000671386719</v>
      </c>
      <c r="C209">
        <v>297.48223876953131</v>
      </c>
      <c r="D209">
        <v>17.319999694824201</v>
      </c>
      <c r="G209" t="s">
        <v>210</v>
      </c>
      <c r="H209">
        <f t="shared" si="13"/>
        <v>3.8907225091689979E-2</v>
      </c>
      <c r="I209">
        <f t="shared" si="14"/>
        <v>3.856050396819688E-3</v>
      </c>
      <c r="J209">
        <f t="shared" si="15"/>
        <v>-6.479485600857271E-2</v>
      </c>
      <c r="K209">
        <f t="shared" si="12"/>
        <v>-2.7187516468499123E-3</v>
      </c>
    </row>
    <row r="210" spans="1:11" x14ac:dyDescent="0.3">
      <c r="A210" t="s">
        <v>211</v>
      </c>
      <c r="B210">
        <v>133.0899963378906</v>
      </c>
      <c r="C210">
        <v>299.7178955078125</v>
      </c>
      <c r="D210">
        <v>17.879999160766602</v>
      </c>
      <c r="G210" t="s">
        <v>211</v>
      </c>
      <c r="H210">
        <f t="shared" si="13"/>
        <v>2.8633080009008438E-3</v>
      </c>
      <c r="I210">
        <f t="shared" si="14"/>
        <v>7.515261238884241E-3</v>
      </c>
      <c r="J210">
        <f t="shared" si="15"/>
        <v>3.2332533245352568E-2</v>
      </c>
      <c r="K210">
        <f t="shared" si="12"/>
        <v>1.3099661545631379E-2</v>
      </c>
    </row>
    <row r="211" spans="1:11" x14ac:dyDescent="0.3">
      <c r="A211" t="s">
        <v>212</v>
      </c>
      <c r="B211">
        <v>137</v>
      </c>
      <c r="C211">
        <v>303.03662109375</v>
      </c>
      <c r="D211">
        <v>17.579999923706101</v>
      </c>
      <c r="G211" t="s">
        <v>212</v>
      </c>
      <c r="H211">
        <f t="shared" si="13"/>
        <v>2.9378644298573953E-2</v>
      </c>
      <c r="I211">
        <f t="shared" si="14"/>
        <v>1.1072830937620681E-2</v>
      </c>
      <c r="J211">
        <f t="shared" si="15"/>
        <v>-1.6778481607469975E-2</v>
      </c>
      <c r="K211">
        <f t="shared" si="12"/>
        <v>1.0039762518474795E-2</v>
      </c>
    </row>
    <row r="212" spans="1:11" x14ac:dyDescent="0.3">
      <c r="A212" t="s">
        <v>213</v>
      </c>
      <c r="B212">
        <v>138.07000732421881</v>
      </c>
      <c r="C212">
        <v>321.35910034179688</v>
      </c>
      <c r="D212">
        <v>18.690000534057599</v>
      </c>
      <c r="G212" t="s">
        <v>213</v>
      </c>
      <c r="H212">
        <f t="shared" si="13"/>
        <v>7.8102724395532341E-3</v>
      </c>
      <c r="I212">
        <f t="shared" si="14"/>
        <v>6.0462920890272498E-2</v>
      </c>
      <c r="J212">
        <f t="shared" si="15"/>
        <v>6.3139966733145148E-2</v>
      </c>
      <c r="K212">
        <f t="shared" si="12"/>
        <v>4.0204975262846582E-2</v>
      </c>
    </row>
    <row r="213" spans="1:11" x14ac:dyDescent="0.3">
      <c r="A213" t="s">
        <v>214</v>
      </c>
      <c r="B213">
        <v>138.6000061035156</v>
      </c>
      <c r="C213">
        <v>329.29818725585938</v>
      </c>
      <c r="D213">
        <v>19.579999923706101</v>
      </c>
      <c r="G213" t="s">
        <v>214</v>
      </c>
      <c r="H213">
        <f t="shared" si="13"/>
        <v>3.8386235328591312E-3</v>
      </c>
      <c r="I213">
        <f t="shared" si="14"/>
        <v>2.470472099784482E-2</v>
      </c>
      <c r="J213">
        <f t="shared" si="15"/>
        <v>4.7619013601776672E-2</v>
      </c>
      <c r="K213">
        <f t="shared" si="12"/>
        <v>2.3232569793030098E-2</v>
      </c>
    </row>
    <row r="214" spans="1:11" x14ac:dyDescent="0.3">
      <c r="A214" t="s">
        <v>215</v>
      </c>
      <c r="B214">
        <v>139.74000549316409</v>
      </c>
      <c r="C214">
        <v>331.3748779296875</v>
      </c>
      <c r="D214">
        <v>19.530000686645501</v>
      </c>
      <c r="G214" t="s">
        <v>215</v>
      </c>
      <c r="H214">
        <f t="shared" si="13"/>
        <v>8.2251034592095706E-3</v>
      </c>
      <c r="I214">
        <f t="shared" si="14"/>
        <v>6.3064139257302809E-3</v>
      </c>
      <c r="J214">
        <f t="shared" si="15"/>
        <v>-2.5535871938417998E-3</v>
      </c>
      <c r="K214">
        <f t="shared" si="12"/>
        <v>4.4158894032503724E-3</v>
      </c>
    </row>
    <row r="215" spans="1:11" x14ac:dyDescent="0.3">
      <c r="A215" t="s">
        <v>216</v>
      </c>
      <c r="B215">
        <v>142.71000671386719</v>
      </c>
      <c r="C215">
        <v>331.24569702148438</v>
      </c>
      <c r="D215">
        <v>18.809999465942401</v>
      </c>
      <c r="G215" t="s">
        <v>216</v>
      </c>
      <c r="H215">
        <f t="shared" si="13"/>
        <v>2.1253764877291248E-2</v>
      </c>
      <c r="I215">
        <f t="shared" si="14"/>
        <v>-3.898331370506547E-4</v>
      </c>
      <c r="J215">
        <f t="shared" si="15"/>
        <v>-3.6866420654835586E-2</v>
      </c>
      <c r="K215">
        <f t="shared" si="12"/>
        <v>-2.6753701866493711E-3</v>
      </c>
    </row>
    <row r="216" spans="1:11" x14ac:dyDescent="0.3">
      <c r="A216" t="s">
        <v>217</v>
      </c>
      <c r="B216">
        <v>142.08000183105469</v>
      </c>
      <c r="C216">
        <v>335.0711669921875</v>
      </c>
      <c r="D216">
        <v>18.079999923706101</v>
      </c>
      <c r="G216" t="s">
        <v>217</v>
      </c>
      <c r="H216">
        <f t="shared" si="13"/>
        <v>-4.4145809906355193E-3</v>
      </c>
      <c r="I216">
        <f t="shared" si="14"/>
        <v>1.1548738610346332E-2</v>
      </c>
      <c r="J216">
        <f t="shared" si="15"/>
        <v>-3.8809120837990707E-2</v>
      </c>
      <c r="K216">
        <f t="shared" si="12"/>
        <v>-9.94394706454752E-3</v>
      </c>
    </row>
    <row r="217" spans="1:11" x14ac:dyDescent="0.3">
      <c r="A217" t="s">
        <v>218</v>
      </c>
      <c r="B217">
        <v>140.6000061035156</v>
      </c>
      <c r="C217">
        <v>333.74966430664063</v>
      </c>
      <c r="D217">
        <v>18.420000076293899</v>
      </c>
      <c r="G217" t="s">
        <v>218</v>
      </c>
      <c r="H217">
        <f t="shared" si="13"/>
        <v>-1.0416636461610729E-2</v>
      </c>
      <c r="I217">
        <f t="shared" si="14"/>
        <v>-3.9439462888123389E-3</v>
      </c>
      <c r="J217">
        <f t="shared" si="15"/>
        <v>1.8805318253458436E-2</v>
      </c>
      <c r="K217">
        <f t="shared" si="12"/>
        <v>2.9175700474953683E-4</v>
      </c>
    </row>
    <row r="218" spans="1:11" x14ac:dyDescent="0.3">
      <c r="A218" t="s">
        <v>219</v>
      </c>
      <c r="B218">
        <v>143.55999755859381</v>
      </c>
      <c r="C218">
        <v>337.396240234375</v>
      </c>
      <c r="D218">
        <v>19.569999694824201</v>
      </c>
      <c r="G218" t="s">
        <v>219</v>
      </c>
      <c r="H218">
        <f t="shared" si="13"/>
        <v>2.1052569890352313E-2</v>
      </c>
      <c r="I218">
        <f t="shared" si="14"/>
        <v>1.0926081185160363E-2</v>
      </c>
      <c r="J218">
        <f t="shared" si="15"/>
        <v>6.2432118011243931E-2</v>
      </c>
      <c r="K218">
        <f t="shared" si="12"/>
        <v>3.0428487715062215E-2</v>
      </c>
    </row>
    <row r="219" spans="1:11" x14ac:dyDescent="0.3">
      <c r="A219" t="s">
        <v>220</v>
      </c>
      <c r="B219">
        <v>142.5899963378906</v>
      </c>
      <c r="C219">
        <v>339.10528564453131</v>
      </c>
      <c r="D219">
        <v>18.780000686645501</v>
      </c>
      <c r="G219" t="s">
        <v>220</v>
      </c>
      <c r="H219">
        <f t="shared" si="13"/>
        <v>-6.7567653747507839E-3</v>
      </c>
      <c r="I219">
        <f t="shared" si="14"/>
        <v>5.0653955389932115E-3</v>
      </c>
      <c r="J219">
        <f t="shared" si="15"/>
        <v>-4.0367860015227075E-2</v>
      </c>
      <c r="K219">
        <f t="shared" si="12"/>
        <v>-1.3293445492770471E-2</v>
      </c>
    </row>
    <row r="220" spans="1:11" x14ac:dyDescent="0.3">
      <c r="A220" t="s">
        <v>221</v>
      </c>
      <c r="B220">
        <v>145.80000305175781</v>
      </c>
      <c r="C220">
        <v>351.49581909179688</v>
      </c>
      <c r="D220">
        <v>20.219999313354499</v>
      </c>
      <c r="G220" t="s">
        <v>221</v>
      </c>
      <c r="H220">
        <f t="shared" si="13"/>
        <v>2.251214528584855E-2</v>
      </c>
      <c r="I220">
        <f t="shared" si="14"/>
        <v>3.6538898011321486E-2</v>
      </c>
      <c r="J220">
        <f t="shared" si="15"/>
        <v>7.6677240365224497E-2</v>
      </c>
      <c r="K220">
        <f t="shared" si="12"/>
        <v>4.2969699627303209E-2</v>
      </c>
    </row>
    <row r="221" spans="1:11" x14ac:dyDescent="0.3">
      <c r="A221" t="s">
        <v>222</v>
      </c>
      <c r="B221">
        <v>143.19999694824219</v>
      </c>
      <c r="C221">
        <v>349.43902587890631</v>
      </c>
      <c r="D221">
        <v>20.920000076293899</v>
      </c>
      <c r="G221" t="s">
        <v>222</v>
      </c>
      <c r="H221">
        <f t="shared" si="13"/>
        <v>-1.7832688951265996E-2</v>
      </c>
      <c r="I221">
        <f t="shared" si="14"/>
        <v>-5.8515438909201301E-3</v>
      </c>
      <c r="J221">
        <f t="shared" si="15"/>
        <v>3.4619227829403298E-2</v>
      </c>
      <c r="K221">
        <f t="shared" si="12"/>
        <v>1.4972296010385515E-3</v>
      </c>
    </row>
    <row r="222" spans="1:11" x14ac:dyDescent="0.3">
      <c r="A222" t="s">
        <v>223</v>
      </c>
      <c r="B222">
        <v>142.83000183105469</v>
      </c>
      <c r="C222">
        <v>351.75418090820313</v>
      </c>
      <c r="D222">
        <v>20.340000152587901</v>
      </c>
      <c r="G222" t="s">
        <v>223</v>
      </c>
      <c r="H222">
        <f t="shared" si="13"/>
        <v>-2.5837648398919777E-3</v>
      </c>
      <c r="I222">
        <f t="shared" si="14"/>
        <v>6.6253476510638176E-3</v>
      </c>
      <c r="J222">
        <f t="shared" si="15"/>
        <v>-2.7724661643918513E-2</v>
      </c>
      <c r="K222">
        <f t="shared" si="12"/>
        <v>-7.3633001338132007E-3</v>
      </c>
    </row>
    <row r="223" spans="1:11" x14ac:dyDescent="0.3">
      <c r="A223" t="s">
        <v>224</v>
      </c>
      <c r="B223">
        <v>145.17999267578131</v>
      </c>
      <c r="C223">
        <v>357.05020141601563</v>
      </c>
      <c r="D223">
        <v>21.469999313354499</v>
      </c>
      <c r="G223" t="s">
        <v>224</v>
      </c>
      <c r="H223">
        <f t="shared" si="13"/>
        <v>1.6453061783940015E-2</v>
      </c>
      <c r="I223">
        <f t="shared" si="14"/>
        <v>1.5056027178237175E-2</v>
      </c>
      <c r="J223">
        <f t="shared" si="15"/>
        <v>5.5555513878539742E-2</v>
      </c>
      <c r="K223">
        <f t="shared" si="12"/>
        <v>2.7764687030609081E-2</v>
      </c>
    </row>
    <row r="224" spans="1:11" x14ac:dyDescent="0.3">
      <c r="A224" t="s">
        <v>225</v>
      </c>
      <c r="B224">
        <v>146.1300048828125</v>
      </c>
      <c r="C224">
        <v>361.99847412109381</v>
      </c>
      <c r="D224">
        <v>20.909999847412099</v>
      </c>
      <c r="G224" t="s">
        <v>225</v>
      </c>
      <c r="H224">
        <f t="shared" si="13"/>
        <v>6.5436854591442994E-3</v>
      </c>
      <c r="I224">
        <f t="shared" si="14"/>
        <v>1.3858759035715318E-2</v>
      </c>
      <c r="J224">
        <f t="shared" si="15"/>
        <v>-2.6082882340572655E-2</v>
      </c>
      <c r="K224">
        <f t="shared" si="12"/>
        <v>-1.0497628077994802E-3</v>
      </c>
    </row>
    <row r="225" spans="1:11" x14ac:dyDescent="0.3">
      <c r="A225" t="s">
        <v>226</v>
      </c>
      <c r="B225">
        <v>143.8999938964844</v>
      </c>
      <c r="C225">
        <v>358.7890625</v>
      </c>
      <c r="D225">
        <v>21.120000839233398</v>
      </c>
      <c r="G225" t="s">
        <v>226</v>
      </c>
      <c r="H225">
        <f t="shared" si="13"/>
        <v>-1.5260459261028814E-2</v>
      </c>
      <c r="I225">
        <f t="shared" si="14"/>
        <v>-8.8658153294320918E-3</v>
      </c>
      <c r="J225">
        <f t="shared" si="15"/>
        <v>1.0043089113044079E-2</v>
      </c>
      <c r="K225">
        <f t="shared" si="12"/>
        <v>-5.7510015693279298E-3</v>
      </c>
    </row>
    <row r="226" spans="1:11" x14ac:dyDescent="0.3">
      <c r="A226" t="s">
        <v>227</v>
      </c>
      <c r="B226">
        <v>146.71000671386719</v>
      </c>
      <c r="C226">
        <v>361.92892456054688</v>
      </c>
      <c r="D226">
        <v>21.069999694824201</v>
      </c>
      <c r="G226" t="s">
        <v>227</v>
      </c>
      <c r="H226">
        <f t="shared" si="13"/>
        <v>1.9527539517508075E-2</v>
      </c>
      <c r="I226">
        <f t="shared" si="14"/>
        <v>8.7512758573762284E-3</v>
      </c>
      <c r="J226">
        <f t="shared" si="15"/>
        <v>-2.3674783343906602E-3</v>
      </c>
      <c r="K226">
        <f t="shared" si="12"/>
        <v>9.7261550638989003E-3</v>
      </c>
    </row>
    <row r="227" spans="1:11" x14ac:dyDescent="0.3">
      <c r="A227" t="s">
        <v>228</v>
      </c>
      <c r="B227">
        <v>146.74000549316409</v>
      </c>
      <c r="C227">
        <v>365.09860229492188</v>
      </c>
      <c r="D227">
        <v>21.209999084472699</v>
      </c>
      <c r="G227" t="s">
        <v>228</v>
      </c>
      <c r="H227">
        <f t="shared" si="13"/>
        <v>2.0447670863665834E-4</v>
      </c>
      <c r="I227">
        <f t="shared" si="14"/>
        <v>8.7577353432684024E-3</v>
      </c>
      <c r="J227">
        <f t="shared" si="15"/>
        <v>6.6444894008654831E-3</v>
      </c>
      <c r="K227">
        <f t="shared" si="12"/>
        <v>4.7024581066948297E-3</v>
      </c>
    </row>
    <row r="228" spans="1:11" x14ac:dyDescent="0.3">
      <c r="A228" t="s">
        <v>229</v>
      </c>
      <c r="B228">
        <v>147.72999572753909</v>
      </c>
      <c r="C228">
        <v>367.304443359375</v>
      </c>
      <c r="D228">
        <v>21.4899997711182</v>
      </c>
      <c r="G228" t="s">
        <v>229</v>
      </c>
      <c r="H228">
        <f t="shared" si="13"/>
        <v>6.7465598835698692E-3</v>
      </c>
      <c r="I228">
        <f t="shared" si="14"/>
        <v>6.0417680335880242E-3</v>
      </c>
      <c r="J228">
        <f t="shared" si="15"/>
        <v>1.3201353075516176E-2</v>
      </c>
      <c r="K228">
        <f t="shared" si="12"/>
        <v>8.4715602861592069E-3</v>
      </c>
    </row>
    <row r="229" spans="1:11" x14ac:dyDescent="0.3">
      <c r="A229" t="s">
        <v>230</v>
      </c>
      <c r="B229">
        <v>147.0299987792969</v>
      </c>
      <c r="C229">
        <v>365.92330932617188</v>
      </c>
      <c r="D229">
        <v>22.329999923706101</v>
      </c>
      <c r="G229" t="s">
        <v>230</v>
      </c>
      <c r="H229">
        <f t="shared" si="13"/>
        <v>-4.7383535401517296E-3</v>
      </c>
      <c r="I229">
        <f t="shared" si="14"/>
        <v>-3.7601887430798175E-3</v>
      </c>
      <c r="J229">
        <f t="shared" si="15"/>
        <v>3.9087955399461194E-2</v>
      </c>
      <c r="K229">
        <f t="shared" si="12"/>
        <v>8.7029885808537211E-3</v>
      </c>
    </row>
    <row r="230" spans="1:11" x14ac:dyDescent="0.3">
      <c r="A230" t="s">
        <v>231</v>
      </c>
      <c r="B230">
        <v>146.32000732421881</v>
      </c>
      <c r="C230">
        <v>364.08511352539063</v>
      </c>
      <c r="D230">
        <v>23.579999923706101</v>
      </c>
      <c r="G230" t="s">
        <v>231</v>
      </c>
      <c r="H230">
        <f t="shared" si="13"/>
        <v>-4.8288883967403384E-3</v>
      </c>
      <c r="I230">
        <f t="shared" si="14"/>
        <v>-5.0234454978180798E-3</v>
      </c>
      <c r="J230">
        <f t="shared" si="15"/>
        <v>5.5978504445625576E-2</v>
      </c>
      <c r="K230">
        <f t="shared" si="12"/>
        <v>1.3354962325646112E-2</v>
      </c>
    </row>
    <row r="231" spans="1:11" x14ac:dyDescent="0.3">
      <c r="A231" t="s">
        <v>232</v>
      </c>
      <c r="B231">
        <v>146.0899963378906</v>
      </c>
      <c r="C231">
        <v>356.672607421875</v>
      </c>
      <c r="D231">
        <v>26.950000762939499</v>
      </c>
      <c r="G231" t="s">
        <v>232</v>
      </c>
      <c r="H231">
        <f t="shared" si="13"/>
        <v>-1.5719722171592121E-3</v>
      </c>
      <c r="I231">
        <f t="shared" si="14"/>
        <v>-2.0359267182723406E-2</v>
      </c>
      <c r="J231">
        <f t="shared" si="15"/>
        <v>0.14291776294050695</v>
      </c>
      <c r="K231">
        <f t="shared" si="12"/>
        <v>3.6138759840471379E-2</v>
      </c>
    </row>
    <row r="232" spans="1:11" x14ac:dyDescent="0.3">
      <c r="A232" t="s">
        <v>233</v>
      </c>
      <c r="B232">
        <v>147.0299987792969</v>
      </c>
      <c r="C232">
        <v>354.71517944335938</v>
      </c>
      <c r="D232">
        <v>28.530000686645501</v>
      </c>
      <c r="G232" t="s">
        <v>233</v>
      </c>
      <c r="H232">
        <f t="shared" si="13"/>
        <v>6.4344066326909033E-3</v>
      </c>
      <c r="I232">
        <f t="shared" si="14"/>
        <v>-5.4880244173064474E-3</v>
      </c>
      <c r="J232">
        <f t="shared" si="15"/>
        <v>5.8627082707869649E-2</v>
      </c>
      <c r="K232">
        <f t="shared" si="12"/>
        <v>1.851548014024532E-2</v>
      </c>
    </row>
    <row r="233" spans="1:11" x14ac:dyDescent="0.3">
      <c r="A233" t="s">
        <v>234</v>
      </c>
      <c r="B233">
        <v>144.8399963378906</v>
      </c>
      <c r="C233">
        <v>351.38653564453131</v>
      </c>
      <c r="D233">
        <v>27.170000076293899</v>
      </c>
      <c r="G233" t="s">
        <v>234</v>
      </c>
      <c r="H233">
        <f t="shared" si="13"/>
        <v>-1.4894936132684444E-2</v>
      </c>
      <c r="I233">
        <f t="shared" si="14"/>
        <v>-9.3839902877896897E-3</v>
      </c>
      <c r="J233">
        <f t="shared" si="15"/>
        <v>-4.7669140470375071E-2</v>
      </c>
      <c r="K233">
        <f t="shared" si="12"/>
        <v>-2.3073913680523205E-2</v>
      </c>
    </row>
    <row r="234" spans="1:11" x14ac:dyDescent="0.3">
      <c r="A234" t="s">
        <v>235</v>
      </c>
      <c r="B234">
        <v>146.8800048828125</v>
      </c>
      <c r="C234">
        <v>359.93173217773438</v>
      </c>
      <c r="D234">
        <v>26</v>
      </c>
      <c r="G234" t="s">
        <v>235</v>
      </c>
      <c r="H234">
        <f t="shared" si="13"/>
        <v>1.4084566393959719E-2</v>
      </c>
      <c r="I234">
        <f t="shared" si="14"/>
        <v>2.4318508725808208E-2</v>
      </c>
      <c r="J234">
        <f t="shared" si="15"/>
        <v>-4.3062203644038122E-2</v>
      </c>
      <c r="K234">
        <f t="shared" si="12"/>
        <v>1.0718082114911931E-5</v>
      </c>
    </row>
    <row r="235" spans="1:11" x14ac:dyDescent="0.3">
      <c r="A235" t="s">
        <v>236</v>
      </c>
      <c r="B235">
        <v>144.52000427246091</v>
      </c>
      <c r="C235">
        <v>359.37530517578131</v>
      </c>
      <c r="D235">
        <v>26.159999847412099</v>
      </c>
      <c r="G235" t="s">
        <v>236</v>
      </c>
      <c r="H235">
        <f t="shared" si="13"/>
        <v>-1.6067541747663339E-2</v>
      </c>
      <c r="I235">
        <f t="shared" si="14"/>
        <v>-1.5459237188854003E-3</v>
      </c>
      <c r="J235">
        <f t="shared" si="15"/>
        <v>6.1538402850807028E-3</v>
      </c>
      <c r="K235">
        <f t="shared" si="12"/>
        <v>-5.0446417292067443E-3</v>
      </c>
    </row>
    <row r="236" spans="1:11" x14ac:dyDescent="0.3">
      <c r="A236" t="s">
        <v>237</v>
      </c>
      <c r="B236">
        <v>146.8800048828125</v>
      </c>
      <c r="C236">
        <v>361.43209838867188</v>
      </c>
      <c r="D236">
        <v>26.7399997711182</v>
      </c>
      <c r="G236" t="s">
        <v>237</v>
      </c>
      <c r="H236">
        <f t="shared" si="13"/>
        <v>1.6329923474831309E-2</v>
      </c>
      <c r="I236">
        <f t="shared" si="14"/>
        <v>5.72324581925443E-3</v>
      </c>
      <c r="J236">
        <f t="shared" si="15"/>
        <v>2.2171251035518535E-2</v>
      </c>
      <c r="K236">
        <f t="shared" si="12"/>
        <v>1.4900318446364413E-2</v>
      </c>
    </row>
    <row r="237" spans="1:11" x14ac:dyDescent="0.3">
      <c r="A237" t="s">
        <v>238</v>
      </c>
      <c r="B237">
        <v>147.41999816894531</v>
      </c>
      <c r="C237">
        <v>364.41299438476563</v>
      </c>
      <c r="D237">
        <v>26.25</v>
      </c>
      <c r="G237" t="s">
        <v>238</v>
      </c>
      <c r="H237">
        <f t="shared" si="13"/>
        <v>3.6764247561378305E-3</v>
      </c>
      <c r="I237">
        <f t="shared" si="14"/>
        <v>8.2474578472224724E-3</v>
      </c>
      <c r="J237">
        <f t="shared" si="15"/>
        <v>-1.8324598927164093E-2</v>
      </c>
      <c r="K237">
        <f t="shared" si="12"/>
        <v>-1.5525724215273541E-3</v>
      </c>
    </row>
    <row r="238" spans="1:11" x14ac:dyDescent="0.3">
      <c r="A238" t="s">
        <v>239</v>
      </c>
      <c r="B238">
        <v>145.88999938964841</v>
      </c>
      <c r="C238">
        <v>369.58978271484381</v>
      </c>
      <c r="D238">
        <v>26.360000610351602</v>
      </c>
      <c r="G238" t="s">
        <v>239</v>
      </c>
      <c r="H238">
        <f t="shared" si="13"/>
        <v>-1.0378502226974007E-2</v>
      </c>
      <c r="I238">
        <f t="shared" si="14"/>
        <v>1.4205828029865142E-2</v>
      </c>
      <c r="J238">
        <f t="shared" si="15"/>
        <v>4.1904994419657005E-3</v>
      </c>
      <c r="K238">
        <f t="shared" si="12"/>
        <v>1.3674973507596495E-3</v>
      </c>
    </row>
    <row r="239" spans="1:11" x14ac:dyDescent="0.3">
      <c r="A239" t="s">
        <v>240</v>
      </c>
      <c r="B239">
        <v>147.47999572753909</v>
      </c>
      <c r="C239">
        <v>368.98367309570313</v>
      </c>
      <c r="D239">
        <v>25.4899997711182</v>
      </c>
      <c r="G239" t="s">
        <v>240</v>
      </c>
      <c r="H239">
        <f t="shared" si="13"/>
        <v>1.0898597193383042E-2</v>
      </c>
      <c r="I239">
        <f t="shared" si="14"/>
        <v>-1.6399523133147076E-3</v>
      </c>
      <c r="J239">
        <f t="shared" si="15"/>
        <v>-3.3004583425227718E-2</v>
      </c>
      <c r="K239">
        <f t="shared" si="12"/>
        <v>-6.033921844209509E-3</v>
      </c>
    </row>
    <row r="240" spans="1:11" x14ac:dyDescent="0.3">
      <c r="A240" t="s">
        <v>241</v>
      </c>
      <c r="B240">
        <v>148.8399963378906</v>
      </c>
      <c r="C240">
        <v>367.54290771484381</v>
      </c>
      <c r="D240">
        <v>26.639999389648398</v>
      </c>
      <c r="G240" t="s">
        <v>241</v>
      </c>
      <c r="H240">
        <f t="shared" si="13"/>
        <v>9.2215937737347708E-3</v>
      </c>
      <c r="I240">
        <f t="shared" si="14"/>
        <v>-3.9046859953763002E-3</v>
      </c>
      <c r="J240">
        <f t="shared" si="15"/>
        <v>4.5115717099112107E-2</v>
      </c>
      <c r="K240">
        <f t="shared" si="12"/>
        <v>1.6051946840614652E-2</v>
      </c>
    </row>
    <row r="241" spans="1:11" x14ac:dyDescent="0.3">
      <c r="A241" t="s">
        <v>242</v>
      </c>
      <c r="B241">
        <v>147.41999816894531</v>
      </c>
      <c r="C241">
        <v>361.53146362304688</v>
      </c>
      <c r="D241">
        <v>26.840000152587901</v>
      </c>
      <c r="G241" t="s">
        <v>242</v>
      </c>
      <c r="H241">
        <f t="shared" si="13"/>
        <v>-9.5404340492031281E-3</v>
      </c>
      <c r="I241">
        <f t="shared" si="14"/>
        <v>-1.6355761369937438E-2</v>
      </c>
      <c r="J241">
        <f t="shared" si="15"/>
        <v>7.5075363183836341E-3</v>
      </c>
      <c r="K241">
        <f t="shared" si="12"/>
        <v>-6.4706411351473942E-3</v>
      </c>
    </row>
    <row r="242" spans="1:11" x14ac:dyDescent="0.3">
      <c r="A242" t="s">
        <v>243</v>
      </c>
      <c r="B242">
        <v>149.9700012207031</v>
      </c>
      <c r="C242">
        <v>352.24105834960938</v>
      </c>
      <c r="D242">
        <v>25.889999389648398</v>
      </c>
      <c r="G242" t="s">
        <v>243</v>
      </c>
      <c r="H242">
        <f t="shared" si="13"/>
        <v>1.7297538213475239E-2</v>
      </c>
      <c r="I242">
        <f t="shared" si="14"/>
        <v>-2.5697363046454536E-2</v>
      </c>
      <c r="J242">
        <f t="shared" si="15"/>
        <v>-3.5394961160158722E-2</v>
      </c>
      <c r="K242">
        <f t="shared" si="12"/>
        <v>-1.1408681976593879E-2</v>
      </c>
    </row>
    <row r="243" spans="1:11" x14ac:dyDescent="0.3">
      <c r="A243" t="s">
        <v>244</v>
      </c>
      <c r="B243">
        <v>154.07000732421881</v>
      </c>
      <c r="C243">
        <v>344.69943237304688</v>
      </c>
      <c r="D243">
        <v>25.200000762939499</v>
      </c>
      <c r="G243" t="s">
        <v>244</v>
      </c>
      <c r="H243">
        <f t="shared" si="13"/>
        <v>2.7338841569267913E-2</v>
      </c>
      <c r="I243">
        <f t="shared" si="14"/>
        <v>-2.1410411415120234E-2</v>
      </c>
      <c r="J243">
        <f t="shared" si="15"/>
        <v>-2.6651164270972583E-2</v>
      </c>
      <c r="K243">
        <f t="shared" si="12"/>
        <v>-3.4829360781206782E-3</v>
      </c>
    </row>
    <row r="244" spans="1:11" x14ac:dyDescent="0.3">
      <c r="A244" t="s">
        <v>245</v>
      </c>
      <c r="B244">
        <v>153.78999328613281</v>
      </c>
      <c r="C244">
        <v>346.43826293945313</v>
      </c>
      <c r="D244">
        <v>27.100000381469702</v>
      </c>
      <c r="G244" t="s">
        <v>245</v>
      </c>
      <c r="H244">
        <f t="shared" si="13"/>
        <v>-1.8174467759759505E-3</v>
      </c>
      <c r="I244">
        <f t="shared" si="14"/>
        <v>5.0444834052538745E-3</v>
      </c>
      <c r="J244">
        <f t="shared" si="15"/>
        <v>7.5396807976468194E-2</v>
      </c>
      <c r="K244">
        <f t="shared" si="12"/>
        <v>2.3405408704126239E-2</v>
      </c>
    </row>
    <row r="245" spans="1:11" x14ac:dyDescent="0.3">
      <c r="A245" t="s">
        <v>246</v>
      </c>
      <c r="B245">
        <v>152.1199951171875</v>
      </c>
      <c r="C245">
        <v>336.90939331054688</v>
      </c>
      <c r="D245">
        <v>26.149999618530298</v>
      </c>
      <c r="G245" t="s">
        <v>246</v>
      </c>
      <c r="H245">
        <f t="shared" si="13"/>
        <v>-1.085895208954335E-2</v>
      </c>
      <c r="I245">
        <f t="shared" si="14"/>
        <v>-2.750524595076731E-2</v>
      </c>
      <c r="J245">
        <f t="shared" si="15"/>
        <v>-3.5055378212798471E-2</v>
      </c>
      <c r="K245">
        <f t="shared" si="12"/>
        <v>-2.3111768084887074E-2</v>
      </c>
    </row>
    <row r="246" spans="1:11" x14ac:dyDescent="0.3">
      <c r="A246" t="s">
        <v>247</v>
      </c>
      <c r="B246">
        <v>153.8399963378906</v>
      </c>
      <c r="C246">
        <v>333.90859985351563</v>
      </c>
      <c r="D246">
        <v>27.909999847412099</v>
      </c>
      <c r="G246" t="s">
        <v>247</v>
      </c>
      <c r="H246">
        <f t="shared" si="13"/>
        <v>1.1306871390431406E-2</v>
      </c>
      <c r="I246">
        <f t="shared" si="14"/>
        <v>-8.9068263355461808E-3</v>
      </c>
      <c r="J246">
        <f t="shared" si="15"/>
        <v>6.730402503083166E-2</v>
      </c>
      <c r="K246">
        <f t="shared" si="12"/>
        <v>2.2041908164758203E-2</v>
      </c>
    </row>
    <row r="247" spans="1:11" x14ac:dyDescent="0.3">
      <c r="A247" t="s">
        <v>248</v>
      </c>
      <c r="B247">
        <v>153.41999816894531</v>
      </c>
      <c r="C247">
        <v>332.48773193359381</v>
      </c>
      <c r="D247">
        <v>27.950000762939499</v>
      </c>
      <c r="G247" t="s">
        <v>248</v>
      </c>
      <c r="H247">
        <f t="shared" si="13"/>
        <v>-2.7300973670254525E-3</v>
      </c>
      <c r="I247">
        <f t="shared" si="14"/>
        <v>-4.2552600338690016E-3</v>
      </c>
      <c r="J247">
        <f t="shared" si="15"/>
        <v>1.4332108830559243E-3</v>
      </c>
      <c r="K247">
        <f t="shared" si="12"/>
        <v>-1.9386536920541042E-3</v>
      </c>
    </row>
    <row r="248" spans="1:11" x14ac:dyDescent="0.3">
      <c r="A248" t="s">
        <v>249</v>
      </c>
      <c r="B248">
        <v>153.4100036621094</v>
      </c>
      <c r="C248">
        <v>333.74966430664063</v>
      </c>
      <c r="D248">
        <v>28.819999694824201</v>
      </c>
      <c r="G248" t="s">
        <v>249</v>
      </c>
      <c r="H248">
        <f t="shared" si="13"/>
        <v>-6.5144746155598732E-5</v>
      </c>
      <c r="I248">
        <f t="shared" si="14"/>
        <v>3.7954253701573126E-3</v>
      </c>
      <c r="J248">
        <f t="shared" si="15"/>
        <v>3.1126973457485052E-2</v>
      </c>
      <c r="K248">
        <f t="shared" si="12"/>
        <v>1.0450661749830469E-2</v>
      </c>
    </row>
    <row r="249" spans="1:11" x14ac:dyDescent="0.3">
      <c r="A249" t="s">
        <v>250</v>
      </c>
      <c r="B249">
        <v>153.3399963378906</v>
      </c>
      <c r="C249">
        <v>336.18402099609381</v>
      </c>
      <c r="D249">
        <v>27.610000610351602</v>
      </c>
      <c r="G249" t="s">
        <v>250</v>
      </c>
      <c r="H249">
        <f t="shared" si="13"/>
        <v>-4.563413242137937E-4</v>
      </c>
      <c r="I249">
        <f t="shared" si="14"/>
        <v>7.2939599640062802E-3</v>
      </c>
      <c r="J249">
        <f t="shared" si="15"/>
        <v>-4.1984701501919353E-2</v>
      </c>
      <c r="K249">
        <f t="shared" si="12"/>
        <v>-1.0589758991059439E-2</v>
      </c>
    </row>
    <row r="250" spans="1:11" x14ac:dyDescent="0.3">
      <c r="A250" t="s">
        <v>251</v>
      </c>
      <c r="B250">
        <v>153.3800048828125</v>
      </c>
      <c r="C250">
        <v>334.80288696289063</v>
      </c>
      <c r="D250">
        <v>27.0200004577637</v>
      </c>
      <c r="G250" t="s">
        <v>251</v>
      </c>
      <c r="H250">
        <f t="shared" si="13"/>
        <v>2.6091395511551596E-4</v>
      </c>
      <c r="I250">
        <f t="shared" si="14"/>
        <v>-4.1082679334697447E-3</v>
      </c>
      <c r="J250">
        <f t="shared" si="15"/>
        <v>-2.1369074231990304E-2</v>
      </c>
      <c r="K250">
        <f t="shared" si="12"/>
        <v>-7.5388370675918085E-3</v>
      </c>
    </row>
    <row r="251" spans="1:11" x14ac:dyDescent="0.3">
      <c r="A251" t="s">
        <v>252</v>
      </c>
      <c r="B251">
        <v>151.94000244140631</v>
      </c>
      <c r="C251">
        <v>336.2734375</v>
      </c>
      <c r="D251">
        <v>26.540000915527301</v>
      </c>
      <c r="G251" t="s">
        <v>252</v>
      </c>
      <c r="H251">
        <f t="shared" si="13"/>
        <v>-9.3884626128836191E-3</v>
      </c>
      <c r="I251">
        <f t="shared" si="14"/>
        <v>4.3922875051922716E-3</v>
      </c>
      <c r="J251">
        <f t="shared" si="15"/>
        <v>-1.7764601558268311E-2</v>
      </c>
      <c r="K251">
        <f t="shared" si="12"/>
        <v>-7.7670792610762601E-3</v>
      </c>
    </row>
  </sheetData>
  <mergeCells count="1"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9B08-2735-4A19-A420-D7FBDDCDC4B9}">
  <dimension ref="A1:R251"/>
  <sheetViews>
    <sheetView tabSelected="1" topLeftCell="A7" workbookViewId="0">
      <selection activeCell="M22" sqref="M22"/>
    </sheetView>
  </sheetViews>
  <sheetFormatPr defaultRowHeight="14.4" x14ac:dyDescent="0.3"/>
  <cols>
    <col min="1" max="1" width="12.6640625" customWidth="1"/>
    <col min="13" max="13" width="12.5546875" customWidth="1"/>
    <col min="14" max="14" width="11.21875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271</v>
      </c>
      <c r="G1" s="1" t="s">
        <v>0</v>
      </c>
      <c r="H1" s="1" t="s">
        <v>1</v>
      </c>
      <c r="I1" s="1" t="s">
        <v>2</v>
      </c>
      <c r="J1" s="1" t="s">
        <v>271</v>
      </c>
      <c r="K1" s="1" t="s">
        <v>253</v>
      </c>
      <c r="M1" s="1" t="s">
        <v>257</v>
      </c>
      <c r="N1" s="1" t="s">
        <v>1</v>
      </c>
      <c r="O1" s="1" t="s">
        <v>2</v>
      </c>
      <c r="P1" s="1" t="s">
        <v>271</v>
      </c>
      <c r="Q1" s="1" t="s">
        <v>253</v>
      </c>
    </row>
    <row r="2" spans="1:17" x14ac:dyDescent="0.3">
      <c r="A2" t="s">
        <v>3</v>
      </c>
      <c r="B2">
        <v>85.819999694824219</v>
      </c>
      <c r="C2">
        <v>212.4666748046875</v>
      </c>
      <c r="D2">
        <v>32.990001678466797</v>
      </c>
      <c r="E2" s="14" t="s">
        <v>254</v>
      </c>
      <c r="F2" s="14"/>
      <c r="G2" t="s">
        <v>3</v>
      </c>
      <c r="M2" t="s">
        <v>255</v>
      </c>
      <c r="N2" s="3" cm="1">
        <f t="array" ref="N2">PRODUCT(1+H3:H251)-1</f>
        <v>0.77044981335008633</v>
      </c>
      <c r="O2" s="3" cm="1">
        <f t="array" ref="O2">PRODUCT(1+I3:I251)-1</f>
        <v>0.58271144314337242</v>
      </c>
      <c r="P2" s="3" cm="1">
        <f t="array" ref="P2">PRODUCT(1+J3:J251)-1</f>
        <v>-0.19551380523722528</v>
      </c>
      <c r="Q2" s="3" cm="1">
        <f t="array" ref="Q2">PRODUCT(1+K3:K251)-1</f>
        <v>0.4125547351435439</v>
      </c>
    </row>
    <row r="3" spans="1:17" x14ac:dyDescent="0.3">
      <c r="A3" t="s">
        <v>4</v>
      </c>
      <c r="B3">
        <v>85.139999389648438</v>
      </c>
      <c r="C3">
        <v>216.70872497558591</v>
      </c>
      <c r="D3">
        <v>34.209999084472699</v>
      </c>
      <c r="G3" t="s">
        <v>4</v>
      </c>
      <c r="H3">
        <f>B3/B2-1</f>
        <v>-7.9235645256799936E-3</v>
      </c>
      <c r="I3">
        <f>C3/C2-1</f>
        <v>1.9965720152574251E-2</v>
      </c>
      <c r="J3">
        <f>D3/D2-1</f>
        <v>3.6980822792810564E-2</v>
      </c>
      <c r="K3">
        <f t="shared" ref="K3:K66" si="0">$O$12*H3+$O$13*I3+$O$14*J3</f>
        <v>1.3914537073343445E-2</v>
      </c>
      <c r="M3" t="s">
        <v>256</v>
      </c>
      <c r="N3" s="3">
        <f>_xlfn.STDEV.S(H3:H251)*SQRT(250)</f>
        <v>0.32895362975839143</v>
      </c>
      <c r="O3" s="3">
        <f>_xlfn.STDEV.S(I3:I251)*SQRT(250)</f>
        <v>0.21242705719100727</v>
      </c>
      <c r="P3" s="3">
        <f>_xlfn.STDEV.S(J3:J251)*SQRT(250)</f>
        <v>0.58607800375172825</v>
      </c>
      <c r="Q3" s="3">
        <f>_xlfn.STDEV.S(K3:K251)*SQRT(250)</f>
        <v>0.26384885450994883</v>
      </c>
    </row>
    <row r="4" spans="1:17" x14ac:dyDescent="0.3">
      <c r="A4" t="s">
        <v>5</v>
      </c>
      <c r="B4">
        <v>83.120002746582031</v>
      </c>
      <c r="C4">
        <v>213.16712951660159</v>
      </c>
      <c r="D4">
        <v>31.930000305175799</v>
      </c>
      <c r="G4" t="s">
        <v>5</v>
      </c>
      <c r="H4">
        <f t="shared" ref="H4:H67" si="1">B4/B3-1</f>
        <v>-2.3725589118479662E-2</v>
      </c>
      <c r="I4">
        <f t="shared" ref="I4:I67" si="2">C4/C3-1</f>
        <v>-1.6342652836812688E-2</v>
      </c>
      <c r="J4">
        <f t="shared" ref="J4:J67" si="3">D4/D3-1</f>
        <v>-6.6647145288342036E-2</v>
      </c>
      <c r="K4">
        <f t="shared" si="0"/>
        <v>-3.4387175084938285E-2</v>
      </c>
      <c r="M4" t="s">
        <v>258</v>
      </c>
    </row>
    <row r="5" spans="1:17" x14ac:dyDescent="0.3">
      <c r="A5" t="s">
        <v>6</v>
      </c>
      <c r="B5">
        <v>86.080001831054688</v>
      </c>
      <c r="C5">
        <v>221.05928039550781</v>
      </c>
      <c r="D5">
        <v>32.439998626708999</v>
      </c>
      <c r="G5" t="s">
        <v>6</v>
      </c>
      <c r="H5">
        <f t="shared" si="1"/>
        <v>3.5611152390083056E-2</v>
      </c>
      <c r="I5">
        <f t="shared" si="2"/>
        <v>3.7023301372980155E-2</v>
      </c>
      <c r="J5">
        <f t="shared" si="3"/>
        <v>1.5972386992133325E-2</v>
      </c>
      <c r="K5">
        <f t="shared" si="0"/>
        <v>3.0143167465567267E-2</v>
      </c>
    </row>
    <row r="6" spans="1:17" x14ac:dyDescent="0.3">
      <c r="A6" t="s">
        <v>7</v>
      </c>
      <c r="B6">
        <v>87.360000610351563</v>
      </c>
      <c r="C6">
        <v>225.6860656738281</v>
      </c>
      <c r="D6">
        <v>33.389999389648402</v>
      </c>
      <c r="G6" t="s">
        <v>7</v>
      </c>
      <c r="H6">
        <f t="shared" si="1"/>
        <v>1.4869873978500481E-2</v>
      </c>
      <c r="I6">
        <f t="shared" si="2"/>
        <v>2.0930065772593931E-2</v>
      </c>
      <c r="J6">
        <f t="shared" si="3"/>
        <v>2.9284858297041749E-2</v>
      </c>
      <c r="K6">
        <f t="shared" si="0"/>
        <v>2.1012426812290895E-2</v>
      </c>
      <c r="M6" t="s">
        <v>259</v>
      </c>
      <c r="Q6" s="3">
        <f>0.4*N3+0.3*O3+0.3*P3</f>
        <v>0.37113297018617719</v>
      </c>
    </row>
    <row r="7" spans="1:17" x14ac:dyDescent="0.3">
      <c r="A7" t="s">
        <v>8</v>
      </c>
      <c r="B7">
        <v>89.870002746582031</v>
      </c>
      <c r="C7">
        <v>228.82319641113281</v>
      </c>
      <c r="D7">
        <v>34.259998321533203</v>
      </c>
      <c r="G7" t="s">
        <v>8</v>
      </c>
      <c r="H7">
        <f t="shared" si="1"/>
        <v>2.8731709234134817E-2</v>
      </c>
      <c r="I7">
        <f t="shared" si="2"/>
        <v>1.3900418388429259E-2</v>
      </c>
      <c r="J7">
        <f t="shared" si="3"/>
        <v>2.6055673788197842E-2</v>
      </c>
      <c r="K7">
        <f t="shared" si="0"/>
        <v>2.3479511346642057E-2</v>
      </c>
    </row>
    <row r="8" spans="1:17" x14ac:dyDescent="0.3">
      <c r="A8" t="s">
        <v>9</v>
      </c>
      <c r="B8">
        <v>95.089996337890625</v>
      </c>
      <c r="C8">
        <v>230.5594787597656</v>
      </c>
      <c r="D8">
        <v>38.5</v>
      </c>
      <c r="G8" t="s">
        <v>9</v>
      </c>
      <c r="H8">
        <f t="shared" si="1"/>
        <v>5.8083825879343465E-2</v>
      </c>
      <c r="I8">
        <f t="shared" si="2"/>
        <v>7.5878773475095418E-3</v>
      </c>
      <c r="J8">
        <f t="shared" si="3"/>
        <v>0.12375954133663392</v>
      </c>
      <c r="K8">
        <f t="shared" si="0"/>
        <v>6.2637755956980429E-2</v>
      </c>
      <c r="M8" t="s">
        <v>260</v>
      </c>
      <c r="N8" s="1"/>
      <c r="O8" s="2">
        <f>_xlfn.VAR.S(H3:H251)</f>
        <v>4.328419621248834E-4</v>
      </c>
      <c r="P8" s="2"/>
    </row>
    <row r="9" spans="1:17" x14ac:dyDescent="0.3">
      <c r="A9" t="s">
        <v>10</v>
      </c>
      <c r="B9">
        <v>95.269996643066406</v>
      </c>
      <c r="C9">
        <v>232.6607360839844</v>
      </c>
      <c r="D9">
        <v>38.2700004577637</v>
      </c>
      <c r="G9" t="s">
        <v>10</v>
      </c>
      <c r="H9">
        <f t="shared" si="1"/>
        <v>1.8929468094222024E-3</v>
      </c>
      <c r="I9">
        <f t="shared" si="2"/>
        <v>9.1137321073155864E-3</v>
      </c>
      <c r="J9">
        <f t="shared" si="3"/>
        <v>-5.9740140840597311E-3</v>
      </c>
      <c r="K9">
        <f t="shared" si="0"/>
        <v>1.6990941307456374E-3</v>
      </c>
      <c r="M9" t="s">
        <v>261</v>
      </c>
      <c r="O9" s="2">
        <f>_xlfn.VAR.S(I3:I251)</f>
        <v>1.8050101850732592E-4</v>
      </c>
      <c r="P9" s="2"/>
    </row>
    <row r="10" spans="1:17" x14ac:dyDescent="0.3">
      <c r="A10" t="s">
        <v>11</v>
      </c>
      <c r="B10">
        <v>98.120002746582031</v>
      </c>
      <c r="C10">
        <v>232.73966979980469</v>
      </c>
      <c r="D10">
        <v>38.389999389648402</v>
      </c>
      <c r="G10" t="s">
        <v>11</v>
      </c>
      <c r="H10">
        <f t="shared" si="1"/>
        <v>2.9915043601747016E-2</v>
      </c>
      <c r="I10">
        <f t="shared" si="2"/>
        <v>3.392653059939299E-4</v>
      </c>
      <c r="J10">
        <f t="shared" si="3"/>
        <v>3.1355874170195808E-3</v>
      </c>
      <c r="K10">
        <f t="shared" si="0"/>
        <v>1.300847325760286E-2</v>
      </c>
      <c r="M10" t="s">
        <v>273</v>
      </c>
      <c r="O10">
        <f>_xlfn.VAR.S(J3:J251)</f>
        <v>1.3739497059264431E-3</v>
      </c>
    </row>
    <row r="11" spans="1:17" x14ac:dyDescent="0.3">
      <c r="A11" t="s">
        <v>12</v>
      </c>
      <c r="B11">
        <v>96.050003051757813</v>
      </c>
      <c r="C11">
        <v>234.65350341796881</v>
      </c>
      <c r="D11">
        <v>38.459999084472699</v>
      </c>
      <c r="G11" t="s">
        <v>12</v>
      </c>
      <c r="H11">
        <f t="shared" si="1"/>
        <v>-2.1096612687328209E-2</v>
      </c>
      <c r="I11">
        <f t="shared" si="2"/>
        <v>8.2230657962620857E-3</v>
      </c>
      <c r="J11">
        <f t="shared" si="3"/>
        <v>1.8233835878407323E-3</v>
      </c>
      <c r="K11">
        <f t="shared" si="0"/>
        <v>-5.4247102597004384E-3</v>
      </c>
    </row>
    <row r="12" spans="1:17" x14ac:dyDescent="0.3">
      <c r="A12" t="s">
        <v>13</v>
      </c>
      <c r="B12">
        <v>95.459999084472656</v>
      </c>
      <c r="C12">
        <v>236.47859191894531</v>
      </c>
      <c r="D12">
        <v>38.5200004577637</v>
      </c>
      <c r="G12" t="s">
        <v>13</v>
      </c>
      <c r="H12">
        <f t="shared" si="1"/>
        <v>-6.142675153973931E-3</v>
      </c>
      <c r="I12">
        <f t="shared" si="2"/>
        <v>7.7778020544856385E-3</v>
      </c>
      <c r="J12">
        <f t="shared" si="3"/>
        <v>1.5600981466279418E-3</v>
      </c>
      <c r="K12">
        <f t="shared" si="0"/>
        <v>3.4429999874450177E-4</v>
      </c>
      <c r="M12" t="s">
        <v>263</v>
      </c>
      <c r="O12" s="4">
        <v>0.4</v>
      </c>
    </row>
    <row r="13" spans="1:17" x14ac:dyDescent="0.3">
      <c r="A13" t="s">
        <v>14</v>
      </c>
      <c r="B13">
        <v>93.680000305175781</v>
      </c>
      <c r="C13">
        <v>234.7817687988281</v>
      </c>
      <c r="D13">
        <v>37.700000762939503</v>
      </c>
      <c r="G13" t="s">
        <v>14</v>
      </c>
      <c r="H13">
        <f t="shared" si="1"/>
        <v>-1.8646540921519961E-2</v>
      </c>
      <c r="I13">
        <f t="shared" si="2"/>
        <v>-7.1753772988415454E-3</v>
      </c>
      <c r="J13">
        <f t="shared" si="3"/>
        <v>-2.1287634607463413E-2</v>
      </c>
      <c r="K13">
        <f t="shared" si="0"/>
        <v>-1.5997519940499472E-2</v>
      </c>
      <c r="M13" t="s">
        <v>262</v>
      </c>
      <c r="O13" s="4">
        <v>0.3</v>
      </c>
    </row>
    <row r="14" spans="1:17" x14ac:dyDescent="0.3">
      <c r="A14" t="s">
        <v>15</v>
      </c>
      <c r="B14">
        <v>97.25</v>
      </c>
      <c r="C14">
        <v>239.11259460449219</v>
      </c>
      <c r="D14">
        <v>39.75</v>
      </c>
      <c r="G14" t="s">
        <v>15</v>
      </c>
      <c r="H14">
        <f t="shared" si="1"/>
        <v>3.8108450930768978E-2</v>
      </c>
      <c r="I14">
        <f t="shared" si="2"/>
        <v>1.844617590122577E-2</v>
      </c>
      <c r="J14">
        <f t="shared" si="3"/>
        <v>5.4376636487384999E-2</v>
      </c>
      <c r="K14">
        <f t="shared" si="0"/>
        <v>3.7090224088890816E-2</v>
      </c>
      <c r="M14" t="s">
        <v>272</v>
      </c>
      <c r="O14" s="4">
        <v>0.3</v>
      </c>
      <c r="P14" s="4"/>
      <c r="Q14" s="9"/>
    </row>
    <row r="15" spans="1:17" x14ac:dyDescent="0.3">
      <c r="A15" t="s">
        <v>16</v>
      </c>
      <c r="B15">
        <v>97.519996643066406</v>
      </c>
      <c r="C15">
        <v>240.35560607910159</v>
      </c>
      <c r="D15">
        <v>40.139999389648402</v>
      </c>
      <c r="G15" t="s">
        <v>16</v>
      </c>
      <c r="H15">
        <f t="shared" si="1"/>
        <v>2.7763150957984539E-3</v>
      </c>
      <c r="I15">
        <f t="shared" si="2"/>
        <v>5.1984358108172479E-3</v>
      </c>
      <c r="J15">
        <f t="shared" si="3"/>
        <v>9.8113053999597799E-3</v>
      </c>
      <c r="K15">
        <f t="shared" si="0"/>
        <v>5.6134484015524892E-3</v>
      </c>
      <c r="P15" s="4"/>
      <c r="Q15" s="9"/>
    </row>
    <row r="16" spans="1:17" x14ac:dyDescent="0.3">
      <c r="A16" t="s">
        <v>17</v>
      </c>
      <c r="B16">
        <v>96.319999694824219</v>
      </c>
      <c r="C16">
        <v>240.75019836425781</v>
      </c>
      <c r="D16">
        <v>39.360000610351598</v>
      </c>
      <c r="G16" t="s">
        <v>17</v>
      </c>
      <c r="H16">
        <f t="shared" si="1"/>
        <v>-1.2305137300550828E-2</v>
      </c>
      <c r="I16">
        <f t="shared" si="2"/>
        <v>1.6417020247339043E-3</v>
      </c>
      <c r="J16">
        <f t="shared" si="3"/>
        <v>-1.9431957926186572E-2</v>
      </c>
      <c r="K16">
        <f t="shared" si="0"/>
        <v>-1.0259131690656131E-2</v>
      </c>
      <c r="M16" s="14" t="s">
        <v>274</v>
      </c>
      <c r="N16" s="14"/>
      <c r="O16" s="14"/>
      <c r="P16" s="14"/>
      <c r="Q16" s="9"/>
    </row>
    <row r="17" spans="1:18" x14ac:dyDescent="0.3">
      <c r="A17" t="s">
        <v>18</v>
      </c>
      <c r="B17">
        <v>97.180000305175781</v>
      </c>
      <c r="C17">
        <v>242.2694396972656</v>
      </c>
      <c r="D17">
        <v>39.180000305175803</v>
      </c>
      <c r="G17" t="s">
        <v>18</v>
      </c>
      <c r="H17">
        <f t="shared" si="1"/>
        <v>8.9285777935668165E-3</v>
      </c>
      <c r="I17">
        <f t="shared" si="2"/>
        <v>6.3104468587358298E-3</v>
      </c>
      <c r="J17">
        <f t="shared" si="3"/>
        <v>-4.573178414241541E-3</v>
      </c>
      <c r="K17">
        <f t="shared" si="0"/>
        <v>4.0926116507750132E-3</v>
      </c>
      <c r="N17" t="str" cm="1">
        <f t="array" ref="N17:P17">N1:P1</f>
        <v>AMZN</v>
      </c>
      <c r="O17" s="3" t="str">
        <v>RACE</v>
      </c>
      <c r="P17" s="3" t="str">
        <v>VSCO</v>
      </c>
    </row>
    <row r="18" spans="1:18" x14ac:dyDescent="0.3">
      <c r="A18" t="s">
        <v>19</v>
      </c>
      <c r="B18">
        <v>99.220001220703125</v>
      </c>
      <c r="C18">
        <v>244.429931640625</v>
      </c>
      <c r="D18">
        <v>39.639999389648402</v>
      </c>
      <c r="G18" t="s">
        <v>19</v>
      </c>
      <c r="H18">
        <f t="shared" si="1"/>
        <v>2.0991983012153659E-2</v>
      </c>
      <c r="I18">
        <f t="shared" si="2"/>
        <v>8.9177237791902009E-3</v>
      </c>
      <c r="J18">
        <f t="shared" si="3"/>
        <v>1.1740660563798633E-2</v>
      </c>
      <c r="K18">
        <f t="shared" si="0"/>
        <v>1.4594308507758115E-2</v>
      </c>
      <c r="M18" t="str" cm="1">
        <f t="array" ref="M18:M20">TRANSPOSE(_xlfn.ANCHORARRAY(N17))</f>
        <v>AMZN</v>
      </c>
      <c r="N18" s="12">
        <f>O8</f>
        <v>4.328419621248834E-4</v>
      </c>
      <c r="O18" s="13">
        <f>_xlfn.COVARIANCE.S($H$3:$H$251,I3:I251)</f>
        <v>1.0861723098829015E-4</v>
      </c>
      <c r="P18" s="13">
        <f>_xlfn.COVARIANCE.S($H$3:$H$251,J3:J251)</f>
        <v>1.2603881685894092E-4</v>
      </c>
    </row>
    <row r="19" spans="1:18" x14ac:dyDescent="0.3">
      <c r="A19" t="s">
        <v>20</v>
      </c>
      <c r="B19">
        <v>102.2399978637695</v>
      </c>
      <c r="C19">
        <v>250.2997131347656</v>
      </c>
      <c r="D19">
        <v>39.099998474121101</v>
      </c>
      <c r="G19" t="s">
        <v>20</v>
      </c>
      <c r="H19">
        <f t="shared" si="1"/>
        <v>3.0437377604428217E-2</v>
      </c>
      <c r="I19">
        <f t="shared" si="2"/>
        <v>2.4014168210670261E-2</v>
      </c>
      <c r="J19">
        <f t="shared" si="3"/>
        <v>-1.3622626736677468E-2</v>
      </c>
      <c r="K19">
        <f t="shared" si="0"/>
        <v>1.5292413483969125E-2</v>
      </c>
      <c r="M19" t="str">
        <v>RACE</v>
      </c>
      <c r="N19" s="13">
        <f>O18</f>
        <v>1.0861723098829015E-4</v>
      </c>
      <c r="O19" s="13">
        <f>O9</f>
        <v>1.8050101850732592E-4</v>
      </c>
      <c r="P19" s="13">
        <f>_xlfn.COVARIANCE.S(I3:I251,J3:J251)</f>
        <v>7.2178563791625499E-5</v>
      </c>
      <c r="R19" s="8"/>
    </row>
    <row r="20" spans="1:18" x14ac:dyDescent="0.3">
      <c r="A20" t="s">
        <v>21</v>
      </c>
      <c r="B20">
        <v>100.5500030517578</v>
      </c>
      <c r="C20">
        <v>247.86302185058591</v>
      </c>
      <c r="D20">
        <v>38.630001068115199</v>
      </c>
      <c r="G20" t="s">
        <v>21</v>
      </c>
      <c r="H20">
        <f t="shared" si="1"/>
        <v>-1.6529683561452679E-2</v>
      </c>
      <c r="I20">
        <f t="shared" si="2"/>
        <v>-9.7350941943258329E-3</v>
      </c>
      <c r="J20">
        <f t="shared" si="3"/>
        <v>-1.2020394484592578E-2</v>
      </c>
      <c r="K20">
        <f t="shared" si="0"/>
        <v>-1.3138520028256596E-2</v>
      </c>
      <c r="M20" t="str">
        <v>VSCO</v>
      </c>
      <c r="N20" s="13">
        <f>P18</f>
        <v>1.2603881685894092E-4</v>
      </c>
      <c r="O20" s="13">
        <f>P19</f>
        <v>7.2178563791625499E-5</v>
      </c>
      <c r="P20" s="13">
        <f>O10</f>
        <v>1.3739497059264431E-3</v>
      </c>
      <c r="R20" s="9"/>
    </row>
    <row r="21" spans="1:18" x14ac:dyDescent="0.3">
      <c r="A21" t="s">
        <v>22</v>
      </c>
      <c r="B21">
        <v>103.129997253418</v>
      </c>
      <c r="C21">
        <v>247.9222106933594</v>
      </c>
      <c r="D21">
        <v>42.150001525878899</v>
      </c>
      <c r="G21" t="s">
        <v>22</v>
      </c>
      <c r="H21">
        <f t="shared" si="1"/>
        <v>2.5658817736008865E-2</v>
      </c>
      <c r="I21">
        <f t="shared" si="2"/>
        <v>2.387965834176331E-4</v>
      </c>
      <c r="J21">
        <f t="shared" si="3"/>
        <v>9.1120899830082314E-2</v>
      </c>
      <c r="K21">
        <f t="shared" si="0"/>
        <v>3.7671436018453533E-2</v>
      </c>
    </row>
    <row r="22" spans="1:18" ht="14.4" customHeight="1" x14ac:dyDescent="0.3">
      <c r="A22" t="s">
        <v>23</v>
      </c>
      <c r="B22">
        <v>105.15000152587891</v>
      </c>
      <c r="C22">
        <v>249.90510559082031</v>
      </c>
      <c r="D22">
        <v>45.840000152587898</v>
      </c>
      <c r="G22" t="s">
        <v>23</v>
      </c>
      <c r="H22">
        <f t="shared" si="1"/>
        <v>1.9586971068148218E-2</v>
      </c>
      <c r="I22">
        <f t="shared" si="2"/>
        <v>7.998052663032329E-3</v>
      </c>
      <c r="J22">
        <f t="shared" si="3"/>
        <v>8.7544448235510552E-2</v>
      </c>
      <c r="K22">
        <f t="shared" si="0"/>
        <v>3.6497538696822152E-2</v>
      </c>
      <c r="M22" s="15" t="s">
        <v>277</v>
      </c>
      <c r="O22" s="3"/>
      <c r="P22" s="9"/>
    </row>
    <row r="23" spans="1:18" x14ac:dyDescent="0.3">
      <c r="A23" t="s">
        <v>24</v>
      </c>
      <c r="B23">
        <v>112.9100036621094</v>
      </c>
      <c r="C23">
        <v>261.90121459960938</v>
      </c>
      <c r="D23">
        <v>46.189998626708999</v>
      </c>
      <c r="G23" t="s">
        <v>24</v>
      </c>
      <c r="H23">
        <f t="shared" si="1"/>
        <v>7.3799353529449441E-2</v>
      </c>
      <c r="I23">
        <f t="shared" si="2"/>
        <v>4.8002656770169239E-2</v>
      </c>
      <c r="J23">
        <f t="shared" si="3"/>
        <v>7.6352197416242884E-3</v>
      </c>
      <c r="K23">
        <f t="shared" si="0"/>
        <v>4.6211104365317841E-2</v>
      </c>
      <c r="N23" s="5"/>
      <c r="O23" s="3"/>
      <c r="P23" s="9"/>
    </row>
    <row r="24" spans="1:18" x14ac:dyDescent="0.3">
      <c r="A24" t="s">
        <v>25</v>
      </c>
      <c r="B24">
        <v>103.38999938964839</v>
      </c>
      <c r="C24">
        <v>256.53451538085938</v>
      </c>
      <c r="D24">
        <v>45.75</v>
      </c>
      <c r="G24" t="s">
        <v>25</v>
      </c>
      <c r="H24">
        <f t="shared" si="1"/>
        <v>-8.4314976208399117E-2</v>
      </c>
      <c r="I24">
        <f t="shared" si="2"/>
        <v>-2.0491310920243477E-2</v>
      </c>
      <c r="J24">
        <f t="shared" si="3"/>
        <v>-9.5258419526034199E-3</v>
      </c>
      <c r="K24">
        <f t="shared" si="0"/>
        <v>-4.2731136345213715E-2</v>
      </c>
      <c r="M24" t="s">
        <v>275</v>
      </c>
      <c r="N24" s="9" cm="1">
        <f t="array" ref="N24">MMULT(MMULT(TRANSPOSE(O12:O14),N18:P20),O12:O14)</f>
        <v>2.7846487210484859E-4</v>
      </c>
      <c r="P24" s="3"/>
    </row>
    <row r="25" spans="1:18" x14ac:dyDescent="0.3">
      <c r="A25" t="s">
        <v>26</v>
      </c>
      <c r="B25">
        <v>102.1800003051758</v>
      </c>
      <c r="C25">
        <v>257.78738403320313</v>
      </c>
      <c r="D25">
        <v>43.7700004577637</v>
      </c>
      <c r="G25" t="s">
        <v>26</v>
      </c>
      <c r="H25">
        <f t="shared" si="1"/>
        <v>-1.1703250716855518E-2</v>
      </c>
      <c r="I25">
        <f t="shared" si="2"/>
        <v>4.883820995719379E-3</v>
      </c>
      <c r="J25">
        <f t="shared" si="3"/>
        <v>-4.3278678518826275E-2</v>
      </c>
      <c r="K25">
        <f t="shared" si="0"/>
        <v>-1.6199757543674274E-2</v>
      </c>
      <c r="M25" t="s">
        <v>276</v>
      </c>
      <c r="N25" s="9">
        <f>SQRT(N24)</f>
        <v>1.6687266765556562E-2</v>
      </c>
    </row>
    <row r="26" spans="1:18" x14ac:dyDescent="0.3">
      <c r="A26" t="s">
        <v>27</v>
      </c>
      <c r="B26">
        <v>102.11000061035161</v>
      </c>
      <c r="C26">
        <v>263.31192016601563</v>
      </c>
      <c r="D26">
        <v>43.849998474121101</v>
      </c>
      <c r="G26" t="s">
        <v>27</v>
      </c>
      <c r="H26">
        <f t="shared" si="1"/>
        <v>-6.8506258186651348E-4</v>
      </c>
      <c r="I26">
        <f t="shared" si="2"/>
        <v>2.1430591545554156E-2</v>
      </c>
      <c r="J26">
        <f t="shared" si="3"/>
        <v>1.8276905533640697E-3</v>
      </c>
      <c r="K26">
        <f t="shared" si="0"/>
        <v>6.7034595969288615E-3</v>
      </c>
      <c r="M26" t="s">
        <v>257</v>
      </c>
      <c r="N26" s="9">
        <f>N25*SQRT(250)</f>
        <v>0.26384885450994883</v>
      </c>
    </row>
    <row r="27" spans="1:18" x14ac:dyDescent="0.3">
      <c r="A27" t="s">
        <v>28</v>
      </c>
      <c r="B27">
        <v>100.0500030517578</v>
      </c>
      <c r="C27">
        <v>262.96661376953131</v>
      </c>
      <c r="D27">
        <v>42.630001068115199</v>
      </c>
      <c r="G27" t="s">
        <v>28</v>
      </c>
      <c r="H27">
        <f t="shared" si="1"/>
        <v>-2.0174297779653183E-2</v>
      </c>
      <c r="I27">
        <f t="shared" si="2"/>
        <v>-1.3113967505405943E-3</v>
      </c>
      <c r="J27">
        <f t="shared" si="3"/>
        <v>-2.7822062678654502E-2</v>
      </c>
      <c r="K27">
        <f t="shared" si="0"/>
        <v>-1.6809756940619803E-2</v>
      </c>
      <c r="M27" t="s">
        <v>264</v>
      </c>
      <c r="N27" s="10" t="b">
        <f>N26=Q3</f>
        <v>1</v>
      </c>
      <c r="O27" s="3"/>
      <c r="Q27" s="3"/>
    </row>
    <row r="28" spans="1:18" x14ac:dyDescent="0.3">
      <c r="A28" t="s">
        <v>29</v>
      </c>
      <c r="B28">
        <v>98.239997863769531</v>
      </c>
      <c r="C28">
        <v>262.719970703125</v>
      </c>
      <c r="D28">
        <v>41.360000610351598</v>
      </c>
      <c r="G28" t="s">
        <v>29</v>
      </c>
      <c r="H28">
        <f t="shared" si="1"/>
        <v>-1.8091005824876549E-2</v>
      </c>
      <c r="I28">
        <f t="shared" si="2"/>
        <v>-9.379253999994841E-4</v>
      </c>
      <c r="J28">
        <f t="shared" si="3"/>
        <v>-2.9791236827190426E-2</v>
      </c>
      <c r="K28">
        <f t="shared" si="0"/>
        <v>-1.6455150998107591E-2</v>
      </c>
      <c r="N28" s="10"/>
      <c r="Q28" s="3"/>
    </row>
    <row r="29" spans="1:18" x14ac:dyDescent="0.3">
      <c r="A29" t="s">
        <v>30</v>
      </c>
      <c r="B29">
        <v>97.610000610351563</v>
      </c>
      <c r="C29">
        <v>256.17938232421881</v>
      </c>
      <c r="D29">
        <v>40.720001220703097</v>
      </c>
      <c r="G29" t="s">
        <v>30</v>
      </c>
      <c r="H29">
        <f t="shared" si="1"/>
        <v>-6.4128386310796648E-3</v>
      </c>
      <c r="I29">
        <f t="shared" si="2"/>
        <v>-2.4895664997987899E-2</v>
      </c>
      <c r="J29">
        <f t="shared" si="3"/>
        <v>-1.5473872828916768E-2</v>
      </c>
      <c r="K29">
        <f t="shared" si="0"/>
        <v>-1.4675996800503266E-2</v>
      </c>
    </row>
    <row r="30" spans="1:18" x14ac:dyDescent="0.3">
      <c r="A30" t="s">
        <v>31</v>
      </c>
      <c r="B30">
        <v>99.540000915527344</v>
      </c>
      <c r="C30">
        <v>259.888671875</v>
      </c>
      <c r="D30">
        <v>41.759998321533203</v>
      </c>
      <c r="G30" t="s">
        <v>31</v>
      </c>
      <c r="H30">
        <f t="shared" si="1"/>
        <v>1.9772567289289666E-2</v>
      </c>
      <c r="I30">
        <f t="shared" si="2"/>
        <v>1.4479266508991451E-2</v>
      </c>
      <c r="J30">
        <f t="shared" si="3"/>
        <v>2.5540203085783419E-2</v>
      </c>
      <c r="K30">
        <f t="shared" si="0"/>
        <v>1.9914867794148326E-2</v>
      </c>
    </row>
    <row r="31" spans="1:18" x14ac:dyDescent="0.3">
      <c r="A31" t="s">
        <v>32</v>
      </c>
      <c r="B31">
        <v>99.699996948242188</v>
      </c>
      <c r="C31">
        <v>262.02938842773438</v>
      </c>
      <c r="D31">
        <v>41.799999237060497</v>
      </c>
      <c r="G31" t="s">
        <v>32</v>
      </c>
      <c r="H31">
        <f t="shared" si="1"/>
        <v>1.6073541414833858E-3</v>
      </c>
      <c r="I31">
        <f t="shared" si="2"/>
        <v>8.2370521858066148E-3</v>
      </c>
      <c r="J31">
        <f t="shared" si="3"/>
        <v>9.5787636817656896E-4</v>
      </c>
      <c r="K31">
        <f t="shared" si="0"/>
        <v>3.4014202227883096E-3</v>
      </c>
    </row>
    <row r="32" spans="1:18" x14ac:dyDescent="0.3">
      <c r="A32" t="s">
        <v>33</v>
      </c>
      <c r="B32">
        <v>101.1600036621094</v>
      </c>
      <c r="C32">
        <v>263.62759399414063</v>
      </c>
      <c r="D32">
        <v>42.029998779296903</v>
      </c>
      <c r="G32" t="s">
        <v>33</v>
      </c>
      <c r="H32">
        <f t="shared" si="1"/>
        <v>1.4643999584324607E-2</v>
      </c>
      <c r="I32">
        <f t="shared" si="2"/>
        <v>6.0993370857980178E-3</v>
      </c>
      <c r="J32">
        <f t="shared" si="3"/>
        <v>5.5023814936456805E-3</v>
      </c>
      <c r="K32">
        <f t="shared" si="0"/>
        <v>9.3381154075629531E-3</v>
      </c>
    </row>
    <row r="33" spans="1:11" x14ac:dyDescent="0.3">
      <c r="A33" t="s">
        <v>34</v>
      </c>
      <c r="B33">
        <v>98.150001525878906</v>
      </c>
      <c r="C33">
        <v>262.29580688476563</v>
      </c>
      <c r="D33">
        <v>41.450000762939503</v>
      </c>
      <c r="G33" t="s">
        <v>34</v>
      </c>
      <c r="H33">
        <f t="shared" si="1"/>
        <v>-2.9754863851966462E-2</v>
      </c>
      <c r="I33">
        <f t="shared" si="2"/>
        <v>-5.0517743199697263E-3</v>
      </c>
      <c r="J33">
        <f t="shared" si="3"/>
        <v>-1.3799620109508415E-2</v>
      </c>
      <c r="K33">
        <f t="shared" si="0"/>
        <v>-1.7557363869630027E-2</v>
      </c>
    </row>
    <row r="34" spans="1:11" x14ac:dyDescent="0.3">
      <c r="A34" t="s">
        <v>35</v>
      </c>
      <c r="B34">
        <v>97.199996948242188</v>
      </c>
      <c r="C34">
        <v>263.28231811523438</v>
      </c>
      <c r="D34">
        <v>41.529998779296903</v>
      </c>
      <c r="G34" t="s">
        <v>35</v>
      </c>
      <c r="H34">
        <f t="shared" si="1"/>
        <v>-9.679109147912035E-3</v>
      </c>
      <c r="I34">
        <f t="shared" si="2"/>
        <v>3.7610636715292856E-3</v>
      </c>
      <c r="J34">
        <f t="shared" si="3"/>
        <v>1.9299882963796922E-3</v>
      </c>
      <c r="K34">
        <f t="shared" si="0"/>
        <v>-2.1643280687921205E-3</v>
      </c>
    </row>
    <row r="35" spans="1:11" x14ac:dyDescent="0.3">
      <c r="A35" t="s">
        <v>36</v>
      </c>
      <c r="B35">
        <v>94.580001831054688</v>
      </c>
      <c r="C35">
        <v>259.25729370117188</v>
      </c>
      <c r="D35">
        <v>39.569999694824197</v>
      </c>
      <c r="G35" t="s">
        <v>36</v>
      </c>
      <c r="H35">
        <f t="shared" si="1"/>
        <v>-2.6954683121879319E-2</v>
      </c>
      <c r="I35">
        <f t="shared" si="2"/>
        <v>-1.5287864535972417E-2</v>
      </c>
      <c r="J35">
        <f t="shared" si="3"/>
        <v>-4.7194778282771965E-2</v>
      </c>
      <c r="K35">
        <f t="shared" si="0"/>
        <v>-2.9526666094375043E-2</v>
      </c>
    </row>
    <row r="36" spans="1:11" x14ac:dyDescent="0.3">
      <c r="A36" t="s">
        <v>37</v>
      </c>
      <c r="B36">
        <v>95.790000915527344</v>
      </c>
      <c r="C36">
        <v>257.08694458007813</v>
      </c>
      <c r="D36">
        <v>39.659999847412102</v>
      </c>
      <c r="G36" t="s">
        <v>37</v>
      </c>
      <c r="H36">
        <f t="shared" si="1"/>
        <v>1.2793392483054111E-2</v>
      </c>
      <c r="I36">
        <f t="shared" si="2"/>
        <v>-8.3714100772622757E-3</v>
      </c>
      <c r="J36">
        <f t="shared" si="3"/>
        <v>2.2744542148600555E-3</v>
      </c>
      <c r="K36">
        <f t="shared" si="0"/>
        <v>3.2882702345009788E-3</v>
      </c>
    </row>
    <row r="37" spans="1:11" x14ac:dyDescent="0.3">
      <c r="A37" t="s">
        <v>38</v>
      </c>
      <c r="B37">
        <v>95.819999694824219</v>
      </c>
      <c r="C37">
        <v>258.61605834960938</v>
      </c>
      <c r="D37">
        <v>40.169998168945298</v>
      </c>
      <c r="G37" t="s">
        <v>38</v>
      </c>
      <c r="H37">
        <f t="shared" si="1"/>
        <v>3.13172345862478E-4</v>
      </c>
      <c r="I37">
        <f t="shared" si="2"/>
        <v>5.9478468345752766E-3</v>
      </c>
      <c r="J37">
        <f t="shared" si="3"/>
        <v>1.2859261812792733E-2</v>
      </c>
      <c r="K37">
        <f t="shared" si="0"/>
        <v>5.767401532555394E-3</v>
      </c>
    </row>
    <row r="38" spans="1:11" x14ac:dyDescent="0.3">
      <c r="A38" t="s">
        <v>39</v>
      </c>
      <c r="B38">
        <v>93.5</v>
      </c>
      <c r="C38">
        <v>255.61705017089841</v>
      </c>
      <c r="D38">
        <v>39.450000762939503</v>
      </c>
      <c r="G38" t="s">
        <v>39</v>
      </c>
      <c r="H38">
        <f t="shared" si="1"/>
        <v>-2.4212061179431754E-2</v>
      </c>
      <c r="I38">
        <f t="shared" si="2"/>
        <v>-1.1596372622216577E-2</v>
      </c>
      <c r="J38">
        <f t="shared" si="3"/>
        <v>-1.7923759990669197E-2</v>
      </c>
      <c r="K38">
        <f t="shared" si="0"/>
        <v>-1.8540864255638435E-2</v>
      </c>
    </row>
    <row r="39" spans="1:11" x14ac:dyDescent="0.3">
      <c r="A39" t="s">
        <v>40</v>
      </c>
      <c r="B39">
        <v>93.760002136230469</v>
      </c>
      <c r="C39">
        <v>257.83670043945313</v>
      </c>
      <c r="D39">
        <v>39.220001220703097</v>
      </c>
      <c r="G39" t="s">
        <v>40</v>
      </c>
      <c r="H39">
        <f t="shared" si="1"/>
        <v>2.7807715104863906E-3</v>
      </c>
      <c r="I39">
        <f t="shared" si="2"/>
        <v>8.683498487564556E-3</v>
      </c>
      <c r="J39">
        <f t="shared" si="3"/>
        <v>-5.8301530491343678E-3</v>
      </c>
      <c r="K39">
        <f t="shared" si="0"/>
        <v>1.9683122357236128E-3</v>
      </c>
    </row>
    <row r="40" spans="1:11" x14ac:dyDescent="0.3">
      <c r="A40" t="s">
        <v>41</v>
      </c>
      <c r="B40">
        <v>94.230003356933594</v>
      </c>
      <c r="C40">
        <v>256.86007690429688</v>
      </c>
      <c r="D40">
        <v>39.639999389648402</v>
      </c>
      <c r="G40" t="s">
        <v>41</v>
      </c>
      <c r="H40">
        <f t="shared" si="1"/>
        <v>5.0128115400447371E-3</v>
      </c>
      <c r="I40">
        <f t="shared" si="2"/>
        <v>-3.7877599794432504E-3</v>
      </c>
      <c r="J40">
        <f t="shared" si="3"/>
        <v>1.0708775009512284E-2</v>
      </c>
      <c r="K40">
        <f t="shared" si="0"/>
        <v>4.0814291250386046E-3</v>
      </c>
    </row>
    <row r="41" spans="1:11" x14ac:dyDescent="0.3">
      <c r="A41" t="s">
        <v>42</v>
      </c>
      <c r="B41">
        <v>92.169998168945313</v>
      </c>
      <c r="C41">
        <v>259.17840576171881</v>
      </c>
      <c r="D41">
        <v>38.549999237060497</v>
      </c>
      <c r="G41" t="s">
        <v>42</v>
      </c>
      <c r="H41">
        <f t="shared" si="1"/>
        <v>-2.186145722806776E-2</v>
      </c>
      <c r="I41">
        <f t="shared" si="2"/>
        <v>9.0256488488311692E-3</v>
      </c>
      <c r="J41">
        <f t="shared" si="3"/>
        <v>-2.7497481568391491E-2</v>
      </c>
      <c r="K41">
        <f t="shared" si="0"/>
        <v>-1.4286132707095202E-2</v>
      </c>
    </row>
    <row r="42" spans="1:11" x14ac:dyDescent="0.3">
      <c r="A42" t="s">
        <v>43</v>
      </c>
      <c r="B42">
        <v>92.129997253417969</v>
      </c>
      <c r="C42">
        <v>261.01327514648438</v>
      </c>
      <c r="D42">
        <v>37.75</v>
      </c>
      <c r="G42" t="s">
        <v>43</v>
      </c>
      <c r="H42">
        <f t="shared" si="1"/>
        <v>-4.3399062951077205E-4</v>
      </c>
      <c r="I42">
        <f t="shared" si="2"/>
        <v>7.0795611979050932E-3</v>
      </c>
      <c r="J42">
        <f t="shared" si="3"/>
        <v>-2.0752250399305061E-2</v>
      </c>
      <c r="K42">
        <f t="shared" si="0"/>
        <v>-4.2754030122242985E-3</v>
      </c>
    </row>
    <row r="43" spans="1:11" x14ac:dyDescent="0.3">
      <c r="A43" t="s">
        <v>44</v>
      </c>
      <c r="B43">
        <v>94.900001525878906</v>
      </c>
      <c r="C43">
        <v>267.79071044921881</v>
      </c>
      <c r="D43">
        <v>35.779998779296903</v>
      </c>
      <c r="G43" t="s">
        <v>44</v>
      </c>
      <c r="H43">
        <f t="shared" si="1"/>
        <v>3.0066258059702422E-2</v>
      </c>
      <c r="I43">
        <f t="shared" si="2"/>
        <v>2.5965864375790293E-2</v>
      </c>
      <c r="J43">
        <f t="shared" si="3"/>
        <v>-5.2185462800082072E-2</v>
      </c>
      <c r="K43">
        <f t="shared" si="0"/>
        <v>4.1606236965934344E-3</v>
      </c>
    </row>
    <row r="44" spans="1:11" x14ac:dyDescent="0.3">
      <c r="A44" t="s">
        <v>45</v>
      </c>
      <c r="B44">
        <v>93.75</v>
      </c>
      <c r="C44">
        <v>266.71539306640631</v>
      </c>
      <c r="D44">
        <v>34.529998779296903</v>
      </c>
      <c r="G44" t="s">
        <v>45</v>
      </c>
      <c r="H44">
        <f t="shared" si="1"/>
        <v>-1.2118034851298809E-2</v>
      </c>
      <c r="I44">
        <f t="shared" si="2"/>
        <v>-4.0155141341857714E-3</v>
      </c>
      <c r="J44">
        <f t="shared" si="3"/>
        <v>-3.4935719470266635E-2</v>
      </c>
      <c r="K44">
        <f t="shared" si="0"/>
        <v>-1.6532584021855246E-2</v>
      </c>
    </row>
    <row r="45" spans="1:11" x14ac:dyDescent="0.3">
      <c r="A45" t="s">
        <v>46</v>
      </c>
      <c r="B45">
        <v>93.550003051757813</v>
      </c>
      <c r="C45">
        <v>265.04818725585938</v>
      </c>
      <c r="D45">
        <v>34.709999084472699</v>
      </c>
      <c r="G45" t="s">
        <v>46</v>
      </c>
      <c r="H45">
        <f t="shared" si="1"/>
        <v>-2.1333007812499583E-3</v>
      </c>
      <c r="I45">
        <f t="shared" si="2"/>
        <v>-6.2508796038324155E-3</v>
      </c>
      <c r="J45">
        <f t="shared" si="3"/>
        <v>5.2128674062890124E-3</v>
      </c>
      <c r="K45">
        <f t="shared" si="0"/>
        <v>-1.1647239717630042E-3</v>
      </c>
    </row>
    <row r="46" spans="1:11" x14ac:dyDescent="0.3">
      <c r="A46" t="s">
        <v>47</v>
      </c>
      <c r="B46">
        <v>93.919998168945313</v>
      </c>
      <c r="C46">
        <v>266.02484130859381</v>
      </c>
      <c r="D46">
        <v>33.810001373291001</v>
      </c>
      <c r="G46" t="s">
        <v>47</v>
      </c>
      <c r="H46">
        <f t="shared" si="1"/>
        <v>3.9550518986386507E-3</v>
      </c>
      <c r="I46">
        <f t="shared" si="2"/>
        <v>3.6848169491219274E-3</v>
      </c>
      <c r="J46">
        <f t="shared" si="3"/>
        <v>-2.5929061795461283E-2</v>
      </c>
      <c r="K46">
        <f t="shared" si="0"/>
        <v>-5.091252694446346E-3</v>
      </c>
    </row>
    <row r="47" spans="1:11" x14ac:dyDescent="0.3">
      <c r="A47" t="s">
        <v>48</v>
      </c>
      <c r="B47">
        <v>92.25</v>
      </c>
      <c r="C47">
        <v>261.11196899414063</v>
      </c>
      <c r="D47">
        <v>32.509998321533203</v>
      </c>
      <c r="G47" t="s">
        <v>48</v>
      </c>
      <c r="H47">
        <f t="shared" si="1"/>
        <v>-1.7781071140368643E-2</v>
      </c>
      <c r="I47">
        <f t="shared" si="2"/>
        <v>-1.8467720120746711E-2</v>
      </c>
      <c r="J47">
        <f t="shared" si="3"/>
        <v>-3.845025137398439E-2</v>
      </c>
      <c r="K47">
        <f t="shared" si="0"/>
        <v>-2.4187819904566789E-2</v>
      </c>
    </row>
    <row r="48" spans="1:11" x14ac:dyDescent="0.3">
      <c r="A48" t="s">
        <v>49</v>
      </c>
      <c r="B48">
        <v>90.730003356933594</v>
      </c>
      <c r="C48">
        <v>257.70849609375</v>
      </c>
      <c r="D48">
        <v>31.850000381469702</v>
      </c>
      <c r="G48" t="s">
        <v>49</v>
      </c>
      <c r="H48">
        <f t="shared" si="1"/>
        <v>-1.6476928380123601E-2</v>
      </c>
      <c r="I48">
        <f t="shared" si="2"/>
        <v>-1.3034534240240037E-2</v>
      </c>
      <c r="J48">
        <f t="shared" si="3"/>
        <v>-2.0301383393992567E-2</v>
      </c>
      <c r="K48">
        <f t="shared" si="0"/>
        <v>-1.6591546642319221E-2</v>
      </c>
    </row>
    <row r="49" spans="1:11" x14ac:dyDescent="0.3">
      <c r="A49" t="s">
        <v>50</v>
      </c>
      <c r="B49">
        <v>92.430000305175781</v>
      </c>
      <c r="C49">
        <v>256.55422973632813</v>
      </c>
      <c r="D49">
        <v>30.819999694824201</v>
      </c>
      <c r="G49" t="s">
        <v>50</v>
      </c>
      <c r="H49">
        <f t="shared" si="1"/>
        <v>1.8736877387233841E-2</v>
      </c>
      <c r="I49">
        <f t="shared" si="2"/>
        <v>-4.4789612097304587E-3</v>
      </c>
      <c r="J49">
        <f t="shared" si="3"/>
        <v>-3.2339110653347269E-2</v>
      </c>
      <c r="K49">
        <f t="shared" si="0"/>
        <v>-3.5506706040297807E-3</v>
      </c>
    </row>
    <row r="50" spans="1:11" x14ac:dyDescent="0.3">
      <c r="A50" t="s">
        <v>51</v>
      </c>
      <c r="B50">
        <v>94.879997253417969</v>
      </c>
      <c r="C50">
        <v>259.35595703125</v>
      </c>
      <c r="D50">
        <v>31.0100002288818</v>
      </c>
      <c r="G50" t="s">
        <v>51</v>
      </c>
      <c r="H50">
        <f t="shared" si="1"/>
        <v>2.6506512389408599E-2</v>
      </c>
      <c r="I50">
        <f t="shared" si="2"/>
        <v>1.0920604574718329E-2</v>
      </c>
      <c r="J50">
        <f t="shared" si="3"/>
        <v>6.164845423068277E-3</v>
      </c>
      <c r="K50">
        <f t="shared" si="0"/>
        <v>1.5728239955099421E-2</v>
      </c>
    </row>
    <row r="51" spans="1:11" x14ac:dyDescent="0.3">
      <c r="A51" t="s">
        <v>52</v>
      </c>
      <c r="B51">
        <v>96.199996948242188</v>
      </c>
      <c r="C51">
        <v>252.8350830078125</v>
      </c>
      <c r="D51">
        <v>30.280000686645501</v>
      </c>
      <c r="G51" t="s">
        <v>52</v>
      </c>
      <c r="H51">
        <f t="shared" si="1"/>
        <v>1.391230747297123E-2</v>
      </c>
      <c r="I51">
        <f t="shared" si="2"/>
        <v>-2.5142565060311317E-2</v>
      </c>
      <c r="J51">
        <f t="shared" si="3"/>
        <v>-2.354077835692503E-2</v>
      </c>
      <c r="K51">
        <f t="shared" si="0"/>
        <v>-9.0400800359824104E-3</v>
      </c>
    </row>
    <row r="52" spans="1:11" x14ac:dyDescent="0.3">
      <c r="A52" t="s">
        <v>53</v>
      </c>
      <c r="B52">
        <v>100.0400009155273</v>
      </c>
      <c r="C52">
        <v>260.7962646484375</v>
      </c>
      <c r="D52">
        <v>30.780000686645501</v>
      </c>
      <c r="G52" t="s">
        <v>53</v>
      </c>
      <c r="H52">
        <f t="shared" si="1"/>
        <v>3.9916882423095323E-2</v>
      </c>
      <c r="I52">
        <f t="shared" si="2"/>
        <v>3.1487646199712671E-2</v>
      </c>
      <c r="J52">
        <f t="shared" si="3"/>
        <v>1.6512549163201218E-2</v>
      </c>
      <c r="K52">
        <f t="shared" si="0"/>
        <v>3.0366811578112298E-2</v>
      </c>
    </row>
    <row r="53" spans="1:11" x14ac:dyDescent="0.3">
      <c r="A53" t="s">
        <v>54</v>
      </c>
      <c r="B53">
        <v>98.949996948242188</v>
      </c>
      <c r="C53">
        <v>255.70585632324219</v>
      </c>
      <c r="D53">
        <v>30.329999923706101</v>
      </c>
      <c r="G53" t="s">
        <v>54</v>
      </c>
      <c r="H53">
        <f t="shared" si="1"/>
        <v>-1.0895681300577942E-2</v>
      </c>
      <c r="I53">
        <f t="shared" si="2"/>
        <v>-1.9518716389812396E-2</v>
      </c>
      <c r="J53">
        <f t="shared" si="3"/>
        <v>-1.4619907501647322E-2</v>
      </c>
      <c r="K53">
        <f t="shared" si="0"/>
        <v>-1.4599859687669092E-2</v>
      </c>
    </row>
    <row r="54" spans="1:11" x14ac:dyDescent="0.3">
      <c r="A54" t="s">
        <v>55</v>
      </c>
      <c r="B54">
        <v>97.709999084472656</v>
      </c>
      <c r="C54">
        <v>258.941650390625</v>
      </c>
      <c r="D54">
        <v>31.700000762939499</v>
      </c>
      <c r="G54" t="s">
        <v>55</v>
      </c>
      <c r="H54">
        <f t="shared" si="1"/>
        <v>-1.2531560404374087E-2</v>
      </c>
      <c r="I54">
        <f t="shared" si="2"/>
        <v>1.2654360419858346E-2</v>
      </c>
      <c r="J54">
        <f t="shared" si="3"/>
        <v>4.5169826662696311E-2</v>
      </c>
      <c r="K54">
        <f t="shared" si="0"/>
        <v>1.2334631963016761E-2</v>
      </c>
    </row>
    <row r="55" spans="1:11" x14ac:dyDescent="0.3">
      <c r="A55" t="s">
        <v>56</v>
      </c>
      <c r="B55">
        <v>100.61000061035161</v>
      </c>
      <c r="C55">
        <v>263.04556274414063</v>
      </c>
      <c r="D55">
        <v>31.7600002288818</v>
      </c>
      <c r="G55" t="s">
        <v>56</v>
      </c>
      <c r="H55">
        <f t="shared" si="1"/>
        <v>2.9679680207261416E-2</v>
      </c>
      <c r="I55">
        <f t="shared" si="2"/>
        <v>1.5848791985857424E-2</v>
      </c>
      <c r="J55">
        <f t="shared" si="3"/>
        <v>1.892727586696008E-3</v>
      </c>
      <c r="K55">
        <f t="shared" si="0"/>
        <v>1.7194327954670598E-2</v>
      </c>
    </row>
    <row r="56" spans="1:11" x14ac:dyDescent="0.3">
      <c r="A56" t="s">
        <v>57</v>
      </c>
      <c r="B56">
        <v>98.699996948242188</v>
      </c>
      <c r="C56">
        <v>261.59536743164063</v>
      </c>
      <c r="D56">
        <v>31.040000915527301</v>
      </c>
      <c r="G56" t="s">
        <v>57</v>
      </c>
      <c r="H56">
        <f t="shared" si="1"/>
        <v>-1.898423268583993E-2</v>
      </c>
      <c r="I56">
        <f t="shared" si="2"/>
        <v>-5.5130955161201145E-3</v>
      </c>
      <c r="J56">
        <f t="shared" si="3"/>
        <v>-2.2670003405722561E-2</v>
      </c>
      <c r="K56">
        <f t="shared" si="0"/>
        <v>-1.6048622750888773E-2</v>
      </c>
    </row>
    <row r="57" spans="1:11" x14ac:dyDescent="0.3">
      <c r="A57" t="s">
        <v>58</v>
      </c>
      <c r="B57">
        <v>98.709999084472656</v>
      </c>
      <c r="C57">
        <v>262.53256225585938</v>
      </c>
      <c r="D57">
        <v>30.639999389648398</v>
      </c>
      <c r="G57" t="s">
        <v>58</v>
      </c>
      <c r="H57">
        <f t="shared" si="1"/>
        <v>1.0133876939955044E-4</v>
      </c>
      <c r="I57">
        <f t="shared" si="2"/>
        <v>3.5826124652749147E-3</v>
      </c>
      <c r="J57">
        <f t="shared" si="3"/>
        <v>-1.2886646716521399E-2</v>
      </c>
      <c r="K57">
        <f t="shared" si="0"/>
        <v>-2.7506747676141249E-3</v>
      </c>
    </row>
    <row r="58" spans="1:11" x14ac:dyDescent="0.3">
      <c r="A58" t="s">
        <v>59</v>
      </c>
      <c r="B58">
        <v>98.129997253417969</v>
      </c>
      <c r="C58">
        <v>261.79266357421881</v>
      </c>
      <c r="D58">
        <v>31.850000381469702</v>
      </c>
      <c r="G58" t="s">
        <v>59</v>
      </c>
      <c r="H58">
        <f t="shared" si="1"/>
        <v>-5.8758163958479992E-3</v>
      </c>
      <c r="I58">
        <f t="shared" si="2"/>
        <v>-2.8183120420676167E-3</v>
      </c>
      <c r="J58">
        <f t="shared" si="3"/>
        <v>3.9490894775608076E-2</v>
      </c>
      <c r="K58">
        <f t="shared" si="0"/>
        <v>8.6514482617229375E-3</v>
      </c>
    </row>
    <row r="59" spans="1:11" x14ac:dyDescent="0.3">
      <c r="A59" t="s">
        <v>60</v>
      </c>
      <c r="B59">
        <v>98.040000915527344</v>
      </c>
      <c r="C59">
        <v>262.58187866210938</v>
      </c>
      <c r="D59">
        <v>31.940000534057599</v>
      </c>
      <c r="G59" t="s">
        <v>60</v>
      </c>
      <c r="H59">
        <f t="shared" si="1"/>
        <v>-9.1711342514577687E-4</v>
      </c>
      <c r="I59">
        <f t="shared" si="2"/>
        <v>3.0146570080136215E-3</v>
      </c>
      <c r="J59">
        <f t="shared" si="3"/>
        <v>2.8257504398732092E-3</v>
      </c>
      <c r="K59">
        <f t="shared" si="0"/>
        <v>1.3852768643077384E-3</v>
      </c>
    </row>
    <row r="60" spans="1:11" x14ac:dyDescent="0.3">
      <c r="A60" t="s">
        <v>61</v>
      </c>
      <c r="B60">
        <v>97.239997863769531</v>
      </c>
      <c r="C60">
        <v>262.719970703125</v>
      </c>
      <c r="D60">
        <v>32.669998168945298</v>
      </c>
      <c r="G60" t="s">
        <v>61</v>
      </c>
      <c r="H60">
        <f t="shared" si="1"/>
        <v>-8.1599657720026197E-3</v>
      </c>
      <c r="I60">
        <f t="shared" si="2"/>
        <v>5.2590087982928857E-4</v>
      </c>
      <c r="J60">
        <f t="shared" si="3"/>
        <v>2.2855279357597569E-2</v>
      </c>
      <c r="K60">
        <f t="shared" si="0"/>
        <v>3.7503677624270092E-3</v>
      </c>
    </row>
    <row r="61" spans="1:11" x14ac:dyDescent="0.3">
      <c r="A61" t="s">
        <v>62</v>
      </c>
      <c r="B61">
        <v>100.25</v>
      </c>
      <c r="C61">
        <v>265.2454833984375</v>
      </c>
      <c r="D61">
        <v>33.130001068115199</v>
      </c>
      <c r="G61" t="s">
        <v>62</v>
      </c>
      <c r="H61">
        <f t="shared" si="1"/>
        <v>3.0954362426533599E-2</v>
      </c>
      <c r="I61">
        <f t="shared" si="2"/>
        <v>9.6129452532800475E-3</v>
      </c>
      <c r="J61">
        <f t="shared" si="3"/>
        <v>1.4080285428578865E-2</v>
      </c>
      <c r="K61">
        <f t="shared" si="0"/>
        <v>1.9489714175171112E-2</v>
      </c>
    </row>
    <row r="62" spans="1:11" x14ac:dyDescent="0.3">
      <c r="A62" t="s">
        <v>63</v>
      </c>
      <c r="B62">
        <v>102</v>
      </c>
      <c r="C62">
        <v>265.27505493164063</v>
      </c>
      <c r="D62">
        <v>33.299999237060497</v>
      </c>
      <c r="G62" t="s">
        <v>63</v>
      </c>
      <c r="H62">
        <f t="shared" si="1"/>
        <v>1.7456359102244301E-2</v>
      </c>
      <c r="I62">
        <f t="shared" si="2"/>
        <v>1.1148741469324541E-4</v>
      </c>
      <c r="J62">
        <f t="shared" si="3"/>
        <v>5.1312455014951297E-3</v>
      </c>
      <c r="K62">
        <f t="shared" si="0"/>
        <v>8.5553635157542343E-3</v>
      </c>
    </row>
    <row r="63" spans="1:11" x14ac:dyDescent="0.3">
      <c r="A63" t="s">
        <v>64</v>
      </c>
      <c r="B63">
        <v>103.2900009155273</v>
      </c>
      <c r="C63">
        <v>267.28756713867188</v>
      </c>
      <c r="D63">
        <v>34.150001525878899</v>
      </c>
      <c r="G63" t="s">
        <v>64</v>
      </c>
      <c r="H63">
        <f t="shared" si="1"/>
        <v>1.264706779928737E-2</v>
      </c>
      <c r="I63">
        <f t="shared" si="2"/>
        <v>7.5865113195427991E-3</v>
      </c>
      <c r="J63">
        <f t="shared" si="3"/>
        <v>2.5525594843630151E-2</v>
      </c>
      <c r="K63">
        <f t="shared" si="0"/>
        <v>1.4992458968666833E-2</v>
      </c>
    </row>
    <row r="64" spans="1:11" x14ac:dyDescent="0.3">
      <c r="A64" t="s">
        <v>65</v>
      </c>
      <c r="B64">
        <v>102.4100036621094</v>
      </c>
      <c r="C64">
        <v>267.28756713867188</v>
      </c>
      <c r="D64">
        <v>34.590000152587898</v>
      </c>
      <c r="G64" t="s">
        <v>65</v>
      </c>
      <c r="H64">
        <f t="shared" si="1"/>
        <v>-8.5196751439432505E-3</v>
      </c>
      <c r="I64">
        <f t="shared" si="2"/>
        <v>0</v>
      </c>
      <c r="J64">
        <f t="shared" si="3"/>
        <v>1.2884293032185301E-2</v>
      </c>
      <c r="K64">
        <f t="shared" si="0"/>
        <v>4.5741785207828976E-4</v>
      </c>
    </row>
    <row r="65" spans="1:11" x14ac:dyDescent="0.3">
      <c r="A65" t="s">
        <v>66</v>
      </c>
      <c r="B65">
        <v>103.9499969482422</v>
      </c>
      <c r="C65">
        <v>267.17904663085938</v>
      </c>
      <c r="D65">
        <v>34.180000305175803</v>
      </c>
      <c r="G65" t="s">
        <v>66</v>
      </c>
      <c r="H65">
        <f t="shared" si="1"/>
        <v>1.503752788852375E-2</v>
      </c>
      <c r="I65">
        <f t="shared" si="2"/>
        <v>-4.0600656803535529E-4</v>
      </c>
      <c r="J65">
        <f t="shared" si="3"/>
        <v>-1.1853132281105849E-2</v>
      </c>
      <c r="K65">
        <f t="shared" si="0"/>
        <v>2.3372695006671391E-3</v>
      </c>
    </row>
    <row r="66" spans="1:11" x14ac:dyDescent="0.3">
      <c r="A66" t="s">
        <v>67</v>
      </c>
      <c r="B66">
        <v>101.09999847412109</v>
      </c>
      <c r="C66">
        <v>266.90283203125</v>
      </c>
      <c r="D66">
        <v>32.5</v>
      </c>
      <c r="G66" t="s">
        <v>67</v>
      </c>
      <c r="H66">
        <f t="shared" si="1"/>
        <v>-2.7417013542964774E-2</v>
      </c>
      <c r="I66">
        <f t="shared" si="2"/>
        <v>-1.0338183442618609E-3</v>
      </c>
      <c r="J66">
        <f t="shared" si="3"/>
        <v>-4.9151559104035569E-2</v>
      </c>
      <c r="K66">
        <f t="shared" si="0"/>
        <v>-2.6022418651675139E-2</v>
      </c>
    </row>
    <row r="67" spans="1:11" x14ac:dyDescent="0.3">
      <c r="A67" t="s">
        <v>68</v>
      </c>
      <c r="B67">
        <v>102.05999755859381</v>
      </c>
      <c r="C67">
        <v>268.27410888671881</v>
      </c>
      <c r="D67">
        <v>32.330001831054702</v>
      </c>
      <c r="G67" t="s">
        <v>68</v>
      </c>
      <c r="H67">
        <f t="shared" si="1"/>
        <v>9.4955400490777109E-3</v>
      </c>
      <c r="I67">
        <f t="shared" si="2"/>
        <v>5.1377381237687203E-3</v>
      </c>
      <c r="J67">
        <f t="shared" si="3"/>
        <v>-5.2307128906246003E-3</v>
      </c>
      <c r="K67">
        <f t="shared" ref="K67:K130" si="4">$O$12*H67+$O$13*I67+$O$14*J67</f>
        <v>3.7703235895743207E-3</v>
      </c>
    </row>
    <row r="68" spans="1:11" x14ac:dyDescent="0.3">
      <c r="A68" t="s">
        <v>69</v>
      </c>
      <c r="B68">
        <v>102.1699981689453</v>
      </c>
      <c r="C68">
        <v>269.30990600585938</v>
      </c>
      <c r="D68">
        <v>33.409999847412102</v>
      </c>
      <c r="G68" t="s">
        <v>69</v>
      </c>
      <c r="H68">
        <f t="shared" ref="H68:H131" si="5">B68/B67-1</f>
        <v>1.0778033801963627E-3</v>
      </c>
      <c r="I68">
        <f t="shared" ref="I68:I131" si="6">C68/C67-1</f>
        <v>3.8609656497934353E-3</v>
      </c>
      <c r="J68">
        <f t="shared" ref="J68:J131" si="7">D68/D67-1</f>
        <v>3.3405442474178981E-2</v>
      </c>
      <c r="K68">
        <f t="shared" si="4"/>
        <v>1.1611043789270269E-2</v>
      </c>
    </row>
    <row r="69" spans="1:11" x14ac:dyDescent="0.3">
      <c r="A69" t="s">
        <v>70</v>
      </c>
      <c r="B69">
        <v>99.919998168945313</v>
      </c>
      <c r="C69">
        <v>270.52337646484381</v>
      </c>
      <c r="D69">
        <v>34.009998321533203</v>
      </c>
      <c r="G69" t="s">
        <v>70</v>
      </c>
      <c r="H69">
        <f t="shared" si="5"/>
        <v>-2.202212039075746E-2</v>
      </c>
      <c r="I69">
        <f t="shared" si="6"/>
        <v>4.5058515558578094E-3</v>
      </c>
      <c r="J69">
        <f t="shared" si="7"/>
        <v>1.7958649412193051E-2</v>
      </c>
      <c r="K69">
        <f t="shared" si="4"/>
        <v>-2.0694978658877261E-3</v>
      </c>
    </row>
    <row r="70" spans="1:11" x14ac:dyDescent="0.3">
      <c r="A70" t="s">
        <v>71</v>
      </c>
      <c r="B70">
        <v>97.830001831054688</v>
      </c>
      <c r="C70">
        <v>272.90087890625</v>
      </c>
      <c r="D70">
        <v>33</v>
      </c>
      <c r="G70" t="s">
        <v>71</v>
      </c>
      <c r="H70">
        <f t="shared" si="5"/>
        <v>-2.0916697119598093E-2</v>
      </c>
      <c r="I70">
        <f t="shared" si="6"/>
        <v>8.788528638356663E-3</v>
      </c>
      <c r="J70">
        <f t="shared" si="7"/>
        <v>-2.96971000111379E-2</v>
      </c>
      <c r="K70">
        <f t="shared" si="4"/>
        <v>-1.4639250259673608E-2</v>
      </c>
    </row>
    <row r="71" spans="1:11" x14ac:dyDescent="0.3">
      <c r="A71" t="s">
        <v>72</v>
      </c>
      <c r="B71">
        <v>102.40000152587891</v>
      </c>
      <c r="C71">
        <v>279.12582397460938</v>
      </c>
      <c r="D71">
        <v>32.669998168945298</v>
      </c>
      <c r="G71" t="s">
        <v>72</v>
      </c>
      <c r="H71">
        <f t="shared" si="5"/>
        <v>4.6713683014299345E-2</v>
      </c>
      <c r="I71">
        <f t="shared" si="6"/>
        <v>2.2810278564540099E-2</v>
      </c>
      <c r="J71">
        <f t="shared" si="7"/>
        <v>-1.0000055486506065E-2</v>
      </c>
      <c r="K71">
        <f t="shared" si="4"/>
        <v>2.2528540129129946E-2</v>
      </c>
    </row>
    <row r="72" spans="1:11" x14ac:dyDescent="0.3">
      <c r="A72" t="s">
        <v>73</v>
      </c>
      <c r="B72">
        <v>102.5100021362305</v>
      </c>
      <c r="C72">
        <v>281.680908203125</v>
      </c>
      <c r="D72">
        <v>33.110000610351598</v>
      </c>
      <c r="G72" t="s">
        <v>73</v>
      </c>
      <c r="H72">
        <f t="shared" si="5"/>
        <v>1.074224694457504E-3</v>
      </c>
      <c r="I72">
        <f t="shared" si="6"/>
        <v>9.153879752623828E-3</v>
      </c>
      <c r="J72">
        <f t="shared" si="7"/>
        <v>1.3468088952161228E-2</v>
      </c>
      <c r="K72">
        <f t="shared" si="4"/>
        <v>7.2162804892185184E-3</v>
      </c>
    </row>
    <row r="73" spans="1:11" x14ac:dyDescent="0.3">
      <c r="A73" t="s">
        <v>74</v>
      </c>
      <c r="B73">
        <v>102.7399978637695</v>
      </c>
      <c r="C73">
        <v>277.25143432617188</v>
      </c>
      <c r="D73">
        <v>33.139999389648402</v>
      </c>
      <c r="G73" t="s">
        <v>74</v>
      </c>
      <c r="H73">
        <f t="shared" si="5"/>
        <v>2.2436418178330975E-3</v>
      </c>
      <c r="I73">
        <f t="shared" si="6"/>
        <v>-1.5725147668719353E-2</v>
      </c>
      <c r="J73">
        <f t="shared" si="7"/>
        <v>9.0603378869835716E-4</v>
      </c>
      <c r="K73">
        <f t="shared" si="4"/>
        <v>-3.5482774368730593E-3</v>
      </c>
    </row>
    <row r="74" spans="1:11" x14ac:dyDescent="0.3">
      <c r="A74" t="s">
        <v>75</v>
      </c>
      <c r="B74">
        <v>102.3000030517578</v>
      </c>
      <c r="C74">
        <v>276.81735229492188</v>
      </c>
      <c r="D74">
        <v>32.490001678466797</v>
      </c>
      <c r="G74" t="s">
        <v>75</v>
      </c>
      <c r="H74">
        <f t="shared" si="5"/>
        <v>-4.2826048390143256E-3</v>
      </c>
      <c r="I74">
        <f t="shared" si="6"/>
        <v>-1.5656619858612775E-3</v>
      </c>
      <c r="J74">
        <f t="shared" si="7"/>
        <v>-1.9613691102982833E-2</v>
      </c>
      <c r="K74">
        <f t="shared" si="4"/>
        <v>-8.0668478622589641E-3</v>
      </c>
    </row>
    <row r="75" spans="1:11" x14ac:dyDescent="0.3">
      <c r="A75" t="s">
        <v>76</v>
      </c>
      <c r="B75">
        <v>104.3000030517578</v>
      </c>
      <c r="C75">
        <v>274.87393188476563</v>
      </c>
      <c r="D75">
        <v>32.4799995422363</v>
      </c>
      <c r="G75" t="s">
        <v>76</v>
      </c>
      <c r="H75">
        <f t="shared" si="5"/>
        <v>1.9550341547772243E-2</v>
      </c>
      <c r="I75">
        <f t="shared" si="6"/>
        <v>-7.0205873802511309E-3</v>
      </c>
      <c r="J75">
        <f t="shared" si="7"/>
        <v>-3.078527458841851E-4</v>
      </c>
      <c r="K75">
        <f t="shared" si="4"/>
        <v>5.621604581268304E-3</v>
      </c>
    </row>
    <row r="76" spans="1:11" x14ac:dyDescent="0.3">
      <c r="A76" t="s">
        <v>77</v>
      </c>
      <c r="B76">
        <v>103.80999755859381</v>
      </c>
      <c r="C76">
        <v>272.27935791015631</v>
      </c>
      <c r="D76">
        <v>32.840000152587898</v>
      </c>
      <c r="G76" t="s">
        <v>77</v>
      </c>
      <c r="H76">
        <f t="shared" si="5"/>
        <v>-4.6980391066798743E-3</v>
      </c>
      <c r="I76">
        <f t="shared" si="6"/>
        <v>-9.4391416341984558E-3</v>
      </c>
      <c r="J76">
        <f t="shared" si="7"/>
        <v>1.1083762790189189E-2</v>
      </c>
      <c r="K76">
        <f t="shared" si="4"/>
        <v>-1.38582929587473E-3</v>
      </c>
    </row>
    <row r="77" spans="1:11" x14ac:dyDescent="0.3">
      <c r="A77" t="s">
        <v>78</v>
      </c>
      <c r="B77">
        <v>106.9599990844727</v>
      </c>
      <c r="C77">
        <v>274.28201293945313</v>
      </c>
      <c r="D77">
        <v>33.259998321533203</v>
      </c>
      <c r="G77" t="s">
        <v>78</v>
      </c>
      <c r="H77">
        <f t="shared" si="5"/>
        <v>3.0343912917452087E-2</v>
      </c>
      <c r="I77">
        <f t="shared" si="6"/>
        <v>7.3551482002451873E-3</v>
      </c>
      <c r="J77">
        <f t="shared" si="7"/>
        <v>1.2789225547924055E-2</v>
      </c>
      <c r="K77">
        <f t="shared" si="4"/>
        <v>1.8180877291431606E-2</v>
      </c>
    </row>
    <row r="78" spans="1:11" x14ac:dyDescent="0.3">
      <c r="A78" t="s">
        <v>79</v>
      </c>
      <c r="B78">
        <v>106.2099990844727</v>
      </c>
      <c r="C78">
        <v>278.40457153320313</v>
      </c>
      <c r="D78">
        <v>32.919998168945298</v>
      </c>
      <c r="G78" t="s">
        <v>79</v>
      </c>
      <c r="H78">
        <f t="shared" si="5"/>
        <v>-7.0119671505202152E-3</v>
      </c>
      <c r="I78">
        <f t="shared" si="6"/>
        <v>1.50303643668388E-2</v>
      </c>
      <c r="J78">
        <f t="shared" si="7"/>
        <v>-1.0222494580457653E-2</v>
      </c>
      <c r="K78">
        <f t="shared" si="4"/>
        <v>-1.3624259242937422E-3</v>
      </c>
    </row>
    <row r="79" spans="1:11" x14ac:dyDescent="0.3">
      <c r="A79" t="s">
        <v>80</v>
      </c>
      <c r="B79">
        <v>102.5699996948242</v>
      </c>
      <c r="C79">
        <v>275.44354248046881</v>
      </c>
      <c r="D79">
        <v>31.079999923706101</v>
      </c>
      <c r="G79" t="s">
        <v>80</v>
      </c>
      <c r="H79">
        <f t="shared" si="5"/>
        <v>-3.4271720374966508E-2</v>
      </c>
      <c r="I79">
        <f t="shared" si="6"/>
        <v>-1.0635705572029974E-2</v>
      </c>
      <c r="J79">
        <f t="shared" si="7"/>
        <v>-5.5893023924130647E-2</v>
      </c>
      <c r="K79">
        <f t="shared" si="4"/>
        <v>-3.3667306998834787E-2</v>
      </c>
    </row>
    <row r="80" spans="1:11" x14ac:dyDescent="0.3">
      <c r="A80" t="s">
        <v>81</v>
      </c>
      <c r="B80">
        <v>104.98000335693359</v>
      </c>
      <c r="C80">
        <v>273.655029296875</v>
      </c>
      <c r="D80">
        <v>30.9899997711182</v>
      </c>
      <c r="G80" t="s">
        <v>81</v>
      </c>
      <c r="H80">
        <f t="shared" si="5"/>
        <v>2.3496184744855819E-2</v>
      </c>
      <c r="I80">
        <f t="shared" si="6"/>
        <v>-6.493211521633846E-3</v>
      </c>
      <c r="J80">
        <f t="shared" si="7"/>
        <v>-2.8957578123819383E-3</v>
      </c>
      <c r="K80">
        <f t="shared" si="4"/>
        <v>6.581783097737594E-3</v>
      </c>
    </row>
    <row r="81" spans="1:11" x14ac:dyDescent="0.3">
      <c r="A81" t="s">
        <v>82</v>
      </c>
      <c r="B81">
        <v>109.8199996948242</v>
      </c>
      <c r="C81">
        <v>276.46697998046881</v>
      </c>
      <c r="D81">
        <v>30.899999618530298</v>
      </c>
      <c r="G81" t="s">
        <v>82</v>
      </c>
      <c r="H81">
        <f t="shared" si="5"/>
        <v>4.6103983455159092E-2</v>
      </c>
      <c r="I81">
        <f t="shared" si="6"/>
        <v>1.0275530805404109E-2</v>
      </c>
      <c r="J81">
        <f t="shared" si="7"/>
        <v>-2.9041675783353371E-3</v>
      </c>
      <c r="K81">
        <f t="shared" si="4"/>
        <v>2.0653002350184267E-2</v>
      </c>
    </row>
    <row r="82" spans="1:11" x14ac:dyDescent="0.3">
      <c r="A82" t="s">
        <v>83</v>
      </c>
      <c r="B82">
        <v>105.4499969482422</v>
      </c>
      <c r="C82">
        <v>276.86447143554688</v>
      </c>
      <c r="D82">
        <v>31.0100002288818</v>
      </c>
      <c r="G82" t="s">
        <v>83</v>
      </c>
      <c r="H82">
        <f t="shared" si="5"/>
        <v>-3.9792412663683163E-2</v>
      </c>
      <c r="I82">
        <f t="shared" si="6"/>
        <v>1.4377538146006508E-3</v>
      </c>
      <c r="J82">
        <f t="shared" si="7"/>
        <v>3.559890346585437E-3</v>
      </c>
      <c r="K82">
        <f t="shared" si="4"/>
        <v>-1.4417671817117441E-2</v>
      </c>
    </row>
    <row r="83" spans="1:11" x14ac:dyDescent="0.3">
      <c r="A83" t="s">
        <v>84</v>
      </c>
      <c r="B83">
        <v>102.0500030517578</v>
      </c>
      <c r="C83">
        <v>277.36126708984381</v>
      </c>
      <c r="D83">
        <v>30</v>
      </c>
      <c r="G83" t="s">
        <v>84</v>
      </c>
      <c r="H83">
        <f t="shared" si="5"/>
        <v>-3.2242712137329099E-2</v>
      </c>
      <c r="I83">
        <f t="shared" si="6"/>
        <v>1.7943640501110192E-3</v>
      </c>
      <c r="J83">
        <f t="shared" si="7"/>
        <v>-3.2570145805452699E-2</v>
      </c>
      <c r="K83">
        <f t="shared" si="4"/>
        <v>-2.2129819381534147E-2</v>
      </c>
    </row>
    <row r="84" spans="1:11" x14ac:dyDescent="0.3">
      <c r="A84" t="s">
        <v>85</v>
      </c>
      <c r="B84">
        <v>103.629997253418</v>
      </c>
      <c r="C84">
        <v>274.02267456054688</v>
      </c>
      <c r="D84">
        <v>29.149999618530298</v>
      </c>
      <c r="G84" t="s">
        <v>85</v>
      </c>
      <c r="H84">
        <f t="shared" si="5"/>
        <v>1.5482549283794222E-2</v>
      </c>
      <c r="I84">
        <f t="shared" si="6"/>
        <v>-1.203698181915025E-2</v>
      </c>
      <c r="J84">
        <f t="shared" si="7"/>
        <v>-2.8333346048990071E-2</v>
      </c>
      <c r="K84">
        <f t="shared" si="4"/>
        <v>-5.9180786469244058E-3</v>
      </c>
    </row>
    <row r="85" spans="1:11" x14ac:dyDescent="0.3">
      <c r="A85" t="s">
        <v>86</v>
      </c>
      <c r="B85">
        <v>103.65000152587891</v>
      </c>
      <c r="C85">
        <v>275.87081909179688</v>
      </c>
      <c r="D85">
        <v>27.459999084472699</v>
      </c>
      <c r="G85" t="s">
        <v>86</v>
      </c>
      <c r="H85">
        <f t="shared" si="5"/>
        <v>1.930355398156447E-4</v>
      </c>
      <c r="I85">
        <f t="shared" si="6"/>
        <v>6.744494900700726E-3</v>
      </c>
      <c r="J85">
        <f t="shared" si="7"/>
        <v>-5.7976005357587956E-2</v>
      </c>
      <c r="K85">
        <f t="shared" si="4"/>
        <v>-1.5292238921139909E-2</v>
      </c>
    </row>
    <row r="86" spans="1:11" x14ac:dyDescent="0.3">
      <c r="A86" t="s">
        <v>87</v>
      </c>
      <c r="B86">
        <v>104</v>
      </c>
      <c r="C86">
        <v>289.9306640625</v>
      </c>
      <c r="D86">
        <v>26.790000915527301</v>
      </c>
      <c r="G86" t="s">
        <v>87</v>
      </c>
      <c r="H86">
        <f t="shared" si="5"/>
        <v>3.3767339022539034E-3</v>
      </c>
      <c r="I86">
        <f t="shared" si="6"/>
        <v>5.0965321439179423E-2</v>
      </c>
      <c r="J86">
        <f t="shared" si="7"/>
        <v>-2.4399060134137063E-2</v>
      </c>
      <c r="K86">
        <f t="shared" si="4"/>
        <v>9.3205719524142687E-3</v>
      </c>
    </row>
    <row r="87" spans="1:11" x14ac:dyDescent="0.3">
      <c r="A87" t="s">
        <v>88</v>
      </c>
      <c r="B87">
        <v>105.6600036621094</v>
      </c>
      <c r="C87">
        <v>294.91867065429688</v>
      </c>
      <c r="D87">
        <v>27.829999923706101</v>
      </c>
      <c r="G87" t="s">
        <v>88</v>
      </c>
      <c r="H87">
        <f t="shared" si="5"/>
        <v>1.5961573674128982E-2</v>
      </c>
      <c r="I87">
        <f t="shared" si="6"/>
        <v>1.7204136057583863E-2</v>
      </c>
      <c r="J87">
        <f t="shared" si="7"/>
        <v>3.8820417045078326E-2</v>
      </c>
      <c r="K87">
        <f t="shared" si="4"/>
        <v>2.3191995400450249E-2</v>
      </c>
    </row>
    <row r="88" spans="1:11" x14ac:dyDescent="0.3">
      <c r="A88" t="s">
        <v>89</v>
      </c>
      <c r="B88">
        <v>105.8300018310547</v>
      </c>
      <c r="C88">
        <v>295.07763671875</v>
      </c>
      <c r="D88">
        <v>26.809999465942401</v>
      </c>
      <c r="G88" t="s">
        <v>89</v>
      </c>
      <c r="H88">
        <f t="shared" si="5"/>
        <v>1.6089169321718E-3</v>
      </c>
      <c r="I88">
        <f t="shared" si="6"/>
        <v>5.3901661804056644E-4</v>
      </c>
      <c r="J88">
        <f t="shared" si="7"/>
        <v>-3.6651112488679694E-2</v>
      </c>
      <c r="K88">
        <f t="shared" si="4"/>
        <v>-1.0190061988323019E-2</v>
      </c>
    </row>
    <row r="89" spans="1:11" x14ac:dyDescent="0.3">
      <c r="A89" t="s">
        <v>90</v>
      </c>
      <c r="B89">
        <v>106.620002746582</v>
      </c>
      <c r="C89">
        <v>292.31536865234381</v>
      </c>
      <c r="D89">
        <v>26.0100002288818</v>
      </c>
      <c r="G89" t="s">
        <v>90</v>
      </c>
      <c r="H89">
        <f t="shared" si="5"/>
        <v>7.4648105627783679E-3</v>
      </c>
      <c r="I89">
        <f t="shared" si="6"/>
        <v>-9.3611569386364835E-3</v>
      </c>
      <c r="J89">
        <f t="shared" si="7"/>
        <v>-2.983958422218036E-2</v>
      </c>
      <c r="K89">
        <f t="shared" si="4"/>
        <v>-8.7742981231337062E-3</v>
      </c>
    </row>
    <row r="90" spans="1:11" x14ac:dyDescent="0.3">
      <c r="A90" t="s">
        <v>91</v>
      </c>
      <c r="B90">
        <v>110.19000244140631</v>
      </c>
      <c r="C90">
        <v>290.31814575195313</v>
      </c>
      <c r="D90">
        <v>25.649999618530298</v>
      </c>
      <c r="G90" t="s">
        <v>91</v>
      </c>
      <c r="H90">
        <f t="shared" si="5"/>
        <v>3.3483395262234206E-2</v>
      </c>
      <c r="I90">
        <f t="shared" si="6"/>
        <v>-6.8324252316888101E-3</v>
      </c>
      <c r="J90">
        <f t="shared" si="7"/>
        <v>-1.384085379406319E-2</v>
      </c>
      <c r="K90">
        <f t="shared" si="4"/>
        <v>7.1913743971680835E-3</v>
      </c>
    </row>
    <row r="91" spans="1:11" x14ac:dyDescent="0.3">
      <c r="A91" t="s">
        <v>92</v>
      </c>
      <c r="B91">
        <v>112.1800003051758</v>
      </c>
      <c r="C91">
        <v>291.73904418945313</v>
      </c>
      <c r="D91">
        <v>25.549999237060501</v>
      </c>
      <c r="G91" t="s">
        <v>92</v>
      </c>
      <c r="H91">
        <f t="shared" si="5"/>
        <v>1.8059695250734586E-2</v>
      </c>
      <c r="I91">
        <f t="shared" si="6"/>
        <v>4.8942804929390515E-3</v>
      </c>
      <c r="J91">
        <f t="shared" si="7"/>
        <v>-3.8986504076808925E-3</v>
      </c>
      <c r="K91">
        <f t="shared" si="4"/>
        <v>7.522567125871283E-3</v>
      </c>
    </row>
    <row r="92" spans="1:11" x14ac:dyDescent="0.3">
      <c r="A92" t="s">
        <v>93</v>
      </c>
      <c r="B92">
        <v>110.2600021362305</v>
      </c>
      <c r="C92">
        <v>294.382080078125</v>
      </c>
      <c r="D92">
        <v>25.5</v>
      </c>
      <c r="G92" t="s">
        <v>93</v>
      </c>
      <c r="H92">
        <f t="shared" si="5"/>
        <v>-1.711533396079612E-2</v>
      </c>
      <c r="I92">
        <f t="shared" si="6"/>
        <v>9.0595891818836538E-3</v>
      </c>
      <c r="J92">
        <f t="shared" si="7"/>
        <v>-1.9569173602156376E-3</v>
      </c>
      <c r="K92">
        <f t="shared" si="4"/>
        <v>-4.7153320378180447E-3</v>
      </c>
    </row>
    <row r="93" spans="1:11" x14ac:dyDescent="0.3">
      <c r="A93" t="s">
        <v>94</v>
      </c>
      <c r="B93">
        <v>111.1999969482422</v>
      </c>
      <c r="C93">
        <v>291.1329345703125</v>
      </c>
      <c r="D93">
        <v>25.840000152587901</v>
      </c>
      <c r="G93" t="s">
        <v>94</v>
      </c>
      <c r="H93">
        <f t="shared" si="5"/>
        <v>8.5252566098295013E-3</v>
      </c>
      <c r="I93">
        <f t="shared" si="6"/>
        <v>-1.1037171511765309E-2</v>
      </c>
      <c r="J93">
        <f t="shared" si="7"/>
        <v>1.3333339317172621E-2</v>
      </c>
      <c r="K93">
        <f t="shared" si="4"/>
        <v>4.0989529855539938E-3</v>
      </c>
    </row>
    <row r="94" spans="1:11" x14ac:dyDescent="0.3">
      <c r="A94" t="s">
        <v>95</v>
      </c>
      <c r="B94">
        <v>113.40000152587891</v>
      </c>
      <c r="C94">
        <v>290.73550415039063</v>
      </c>
      <c r="D94">
        <v>24.850000381469702</v>
      </c>
      <c r="G94" t="s">
        <v>95</v>
      </c>
      <c r="H94">
        <f t="shared" si="5"/>
        <v>1.9784214370623499E-2</v>
      </c>
      <c r="I94">
        <f t="shared" si="6"/>
        <v>-1.3651166622850042E-3</v>
      </c>
      <c r="J94">
        <f t="shared" si="7"/>
        <v>-3.8312684414556819E-2</v>
      </c>
      <c r="K94">
        <f t="shared" si="4"/>
        <v>-3.9896545748031456E-3</v>
      </c>
    </row>
    <row r="95" spans="1:11" x14ac:dyDescent="0.3">
      <c r="A95" t="s">
        <v>96</v>
      </c>
      <c r="B95">
        <v>115.5</v>
      </c>
      <c r="C95">
        <v>291.4608154296875</v>
      </c>
      <c r="D95">
        <v>26.309999465942401</v>
      </c>
      <c r="G95" t="s">
        <v>96</v>
      </c>
      <c r="H95">
        <f t="shared" si="5"/>
        <v>1.8518504813616277E-2</v>
      </c>
      <c r="I95">
        <f t="shared" si="6"/>
        <v>2.4947461487940803E-3</v>
      </c>
      <c r="J95">
        <f t="shared" si="7"/>
        <v>5.8752477346495358E-2</v>
      </c>
      <c r="K95">
        <f t="shared" si="4"/>
        <v>2.5781568974033345E-2</v>
      </c>
    </row>
    <row r="96" spans="1:11" x14ac:dyDescent="0.3">
      <c r="A96" t="s">
        <v>97</v>
      </c>
      <c r="B96">
        <v>118.15000152587891</v>
      </c>
      <c r="C96">
        <v>293.2791748046875</v>
      </c>
      <c r="D96">
        <v>26.559999465942401</v>
      </c>
      <c r="G96" t="s">
        <v>97</v>
      </c>
      <c r="H96">
        <f t="shared" si="5"/>
        <v>2.2943736154795724E-2</v>
      </c>
      <c r="I96">
        <f t="shared" si="6"/>
        <v>6.2387781778461271E-3</v>
      </c>
      <c r="J96">
        <f t="shared" si="7"/>
        <v>9.5020906527807369E-3</v>
      </c>
      <c r="K96">
        <f t="shared" si="4"/>
        <v>1.389975511110635E-2</v>
      </c>
    </row>
    <row r="97" spans="1:11" x14ac:dyDescent="0.3">
      <c r="A97" t="s">
        <v>98</v>
      </c>
      <c r="B97">
        <v>116.25</v>
      </c>
      <c r="C97">
        <v>296.33953857421881</v>
      </c>
      <c r="D97">
        <v>25.440000534057599</v>
      </c>
      <c r="G97" t="s">
        <v>98</v>
      </c>
      <c r="H97">
        <f t="shared" si="5"/>
        <v>-1.608126535201726E-2</v>
      </c>
      <c r="I97">
        <f t="shared" si="6"/>
        <v>1.043498493055095E-2</v>
      </c>
      <c r="J97">
        <f t="shared" si="7"/>
        <v>-4.2168635331524151E-2</v>
      </c>
      <c r="K97">
        <f t="shared" si="4"/>
        <v>-1.5952601261098865E-2</v>
      </c>
    </row>
    <row r="98" spans="1:11" x14ac:dyDescent="0.3">
      <c r="A98" t="s">
        <v>99</v>
      </c>
      <c r="B98">
        <v>115.0100021362305</v>
      </c>
      <c r="C98">
        <v>299.60858154296881</v>
      </c>
      <c r="D98">
        <v>25.030000686645501</v>
      </c>
      <c r="G98" t="s">
        <v>99</v>
      </c>
      <c r="H98">
        <f t="shared" si="5"/>
        <v>-1.0666648290490355E-2</v>
      </c>
      <c r="I98">
        <f t="shared" si="6"/>
        <v>1.1031410065893921E-2</v>
      </c>
      <c r="J98">
        <f t="shared" si="7"/>
        <v>-1.611634586497801E-2</v>
      </c>
      <c r="K98">
        <f t="shared" si="4"/>
        <v>-5.7921400559213694E-3</v>
      </c>
    </row>
    <row r="99" spans="1:11" x14ac:dyDescent="0.3">
      <c r="A99" t="s">
        <v>100</v>
      </c>
      <c r="B99">
        <v>114.9899978637695</v>
      </c>
      <c r="C99">
        <v>288.05270385742188</v>
      </c>
      <c r="D99">
        <v>23.569999694824201</v>
      </c>
      <c r="G99" t="s">
        <v>100</v>
      </c>
      <c r="H99">
        <f t="shared" si="5"/>
        <v>-1.7393506729357355E-4</v>
      </c>
      <c r="I99">
        <f t="shared" si="6"/>
        <v>-3.8569915541252997E-2</v>
      </c>
      <c r="J99">
        <f t="shared" si="7"/>
        <v>-5.8330042020345085E-2</v>
      </c>
      <c r="K99">
        <f t="shared" si="4"/>
        <v>-2.9139561295396854E-2</v>
      </c>
    </row>
    <row r="100" spans="1:11" x14ac:dyDescent="0.3">
      <c r="A100" t="s">
        <v>101</v>
      </c>
      <c r="B100">
        <v>116.75</v>
      </c>
      <c r="C100">
        <v>285.13140869140631</v>
      </c>
      <c r="D100">
        <v>23.110000610351602</v>
      </c>
      <c r="G100" t="s">
        <v>101</v>
      </c>
      <c r="H100">
        <f t="shared" si="5"/>
        <v>1.5305697616549319E-2</v>
      </c>
      <c r="I100">
        <f t="shared" si="6"/>
        <v>-1.0141530098122353E-2</v>
      </c>
      <c r="J100">
        <f t="shared" si="7"/>
        <v>-1.9516295733071676E-2</v>
      </c>
      <c r="K100">
        <f t="shared" si="4"/>
        <v>-2.775068702738481E-3</v>
      </c>
    </row>
    <row r="101" spans="1:11" x14ac:dyDescent="0.3">
      <c r="A101" t="s">
        <v>102</v>
      </c>
      <c r="B101">
        <v>115</v>
      </c>
      <c r="C101">
        <v>284.77374267578131</v>
      </c>
      <c r="D101">
        <v>21.680000305175799</v>
      </c>
      <c r="G101" t="s">
        <v>102</v>
      </c>
      <c r="H101">
        <f t="shared" si="5"/>
        <v>-1.498929336188437E-2</v>
      </c>
      <c r="I101">
        <f t="shared" si="6"/>
        <v>-1.2543900977675104E-3</v>
      </c>
      <c r="J101">
        <f t="shared" si="7"/>
        <v>-6.1877986473754865E-2</v>
      </c>
      <c r="K101">
        <f t="shared" si="4"/>
        <v>-2.4935430316210462E-2</v>
      </c>
    </row>
    <row r="102" spans="1:11" x14ac:dyDescent="0.3">
      <c r="A102" t="s">
        <v>103</v>
      </c>
      <c r="B102">
        <v>120.11000061035161</v>
      </c>
      <c r="C102">
        <v>288.9072265625</v>
      </c>
      <c r="D102">
        <v>21.649999618530298</v>
      </c>
      <c r="G102" t="s">
        <v>103</v>
      </c>
      <c r="H102">
        <f t="shared" si="5"/>
        <v>4.4434787916100893E-2</v>
      </c>
      <c r="I102">
        <f t="shared" si="6"/>
        <v>1.4514975460447221E-2</v>
      </c>
      <c r="J102">
        <f t="shared" si="7"/>
        <v>-1.383795490000006E-3</v>
      </c>
      <c r="K102">
        <f t="shared" si="4"/>
        <v>2.1713269157574523E-2</v>
      </c>
    </row>
    <row r="103" spans="1:11" x14ac:dyDescent="0.3">
      <c r="A103" t="s">
        <v>104</v>
      </c>
      <c r="B103">
        <v>121.6600036621094</v>
      </c>
      <c r="C103">
        <v>285.52886962890631</v>
      </c>
      <c r="D103">
        <v>21.379999160766602</v>
      </c>
      <c r="G103" t="s">
        <v>104</v>
      </c>
      <c r="H103">
        <f t="shared" si="5"/>
        <v>1.2904862574983689E-2</v>
      </c>
      <c r="I103">
        <f t="shared" si="6"/>
        <v>-1.169357019480044E-2</v>
      </c>
      <c r="J103">
        <f t="shared" si="7"/>
        <v>-1.2471153003282387E-2</v>
      </c>
      <c r="K103">
        <f t="shared" si="4"/>
        <v>-2.0874719294313717E-3</v>
      </c>
    </row>
    <row r="104" spans="1:11" x14ac:dyDescent="0.3">
      <c r="A104" t="s">
        <v>105</v>
      </c>
      <c r="B104">
        <v>120.5800018310547</v>
      </c>
      <c r="C104">
        <v>284.84329223632813</v>
      </c>
      <c r="D104">
        <v>20.420000076293899</v>
      </c>
      <c r="G104" t="s">
        <v>105</v>
      </c>
      <c r="H104">
        <f t="shared" si="5"/>
        <v>-8.8772135339912905E-3</v>
      </c>
      <c r="I104">
        <f t="shared" si="6"/>
        <v>-2.4010790694096729E-3</v>
      </c>
      <c r="J104">
        <f t="shared" si="7"/>
        <v>-4.490173630288774E-2</v>
      </c>
      <c r="K104">
        <f t="shared" si="4"/>
        <v>-1.7741730025285739E-2</v>
      </c>
    </row>
    <row r="105" spans="1:11" x14ac:dyDescent="0.3">
      <c r="A105" t="s">
        <v>106</v>
      </c>
      <c r="B105">
        <v>122.76999664306641</v>
      </c>
      <c r="C105">
        <v>291.22235107421881</v>
      </c>
      <c r="D105">
        <v>18.639999389648398</v>
      </c>
      <c r="G105" t="s">
        <v>106</v>
      </c>
      <c r="H105">
        <f t="shared" si="5"/>
        <v>1.8162172655131537E-2</v>
      </c>
      <c r="I105">
        <f t="shared" si="6"/>
        <v>2.239497650728639E-2</v>
      </c>
      <c r="J105">
        <f t="shared" si="7"/>
        <v>-8.7169475024240994E-2</v>
      </c>
      <c r="K105">
        <f t="shared" si="4"/>
        <v>-1.2167480493033764E-2</v>
      </c>
    </row>
    <row r="106" spans="1:11" x14ac:dyDescent="0.3">
      <c r="A106" t="s">
        <v>107</v>
      </c>
      <c r="B106">
        <v>124.25</v>
      </c>
      <c r="C106">
        <v>296.697265625</v>
      </c>
      <c r="D106">
        <v>20.139999389648398</v>
      </c>
      <c r="G106" t="s">
        <v>107</v>
      </c>
      <c r="H106">
        <f t="shared" si="5"/>
        <v>1.205508998453797E-2</v>
      </c>
      <c r="I106">
        <f t="shared" si="6"/>
        <v>1.8799774572886063E-2</v>
      </c>
      <c r="J106">
        <f t="shared" si="7"/>
        <v>8.0472105639285418E-2</v>
      </c>
      <c r="K106">
        <f t="shared" si="4"/>
        <v>3.4603600057466634E-2</v>
      </c>
    </row>
    <row r="107" spans="1:11" x14ac:dyDescent="0.3">
      <c r="A107" t="s">
        <v>108</v>
      </c>
      <c r="B107">
        <v>125.3000030517578</v>
      </c>
      <c r="C107">
        <v>294.54107666015631</v>
      </c>
      <c r="D107">
        <v>18.540000915527301</v>
      </c>
      <c r="G107" t="s">
        <v>108</v>
      </c>
      <c r="H107">
        <f t="shared" si="5"/>
        <v>8.4507287867829906E-3</v>
      </c>
      <c r="I107">
        <f t="shared" si="6"/>
        <v>-7.2673031222637574E-3</v>
      </c>
      <c r="J107">
        <f t="shared" si="7"/>
        <v>-7.9443819394724891E-2</v>
      </c>
      <c r="K107">
        <f t="shared" si="4"/>
        <v>-2.2633045240383398E-2</v>
      </c>
    </row>
    <row r="108" spans="1:11" x14ac:dyDescent="0.3">
      <c r="A108" t="s">
        <v>109</v>
      </c>
      <c r="B108">
        <v>126.61000061035161</v>
      </c>
      <c r="C108">
        <v>295.2266845703125</v>
      </c>
      <c r="D108">
        <v>19.0200004577637</v>
      </c>
      <c r="G108" t="s">
        <v>109</v>
      </c>
      <c r="H108">
        <f t="shared" si="5"/>
        <v>1.0454888481149505E-2</v>
      </c>
      <c r="I108">
        <f t="shared" si="6"/>
        <v>2.3277157737400245E-3</v>
      </c>
      <c r="J108">
        <f t="shared" si="7"/>
        <v>2.5889941668470806E-2</v>
      </c>
      <c r="K108">
        <f t="shared" si="4"/>
        <v>1.2647252625123052E-2</v>
      </c>
    </row>
    <row r="109" spans="1:11" x14ac:dyDescent="0.3">
      <c r="A109" t="s">
        <v>110</v>
      </c>
      <c r="B109">
        <v>121.23000335693359</v>
      </c>
      <c r="C109">
        <v>292.6531982421875</v>
      </c>
      <c r="D109">
        <v>18.819999694824201</v>
      </c>
      <c r="G109" t="s">
        <v>110</v>
      </c>
      <c r="H109">
        <f t="shared" si="5"/>
        <v>-4.2492672201899895E-2</v>
      </c>
      <c r="I109">
        <f t="shared" si="6"/>
        <v>-8.7169841434576734E-3</v>
      </c>
      <c r="J109">
        <f t="shared" si="7"/>
        <v>-1.0515286967717308E-2</v>
      </c>
      <c r="K109">
        <f t="shared" si="4"/>
        <v>-2.2766750214112456E-2</v>
      </c>
    </row>
    <row r="110" spans="1:11" x14ac:dyDescent="0.3">
      <c r="A110" t="s">
        <v>111</v>
      </c>
      <c r="B110">
        <v>124.25</v>
      </c>
      <c r="C110">
        <v>296.33953857421881</v>
      </c>
      <c r="D110">
        <v>17.620000839233398</v>
      </c>
      <c r="G110" t="s">
        <v>111</v>
      </c>
      <c r="H110">
        <f t="shared" si="5"/>
        <v>2.4911297199049942E-2</v>
      </c>
      <c r="I110">
        <f t="shared" si="6"/>
        <v>1.2596275571814086E-2</v>
      </c>
      <c r="J110">
        <f t="shared" si="7"/>
        <v>-6.3761895592422402E-2</v>
      </c>
      <c r="K110">
        <f t="shared" si="4"/>
        <v>-5.3851671265625171E-3</v>
      </c>
    </row>
    <row r="111" spans="1:11" x14ac:dyDescent="0.3">
      <c r="A111" t="s">
        <v>112</v>
      </c>
      <c r="B111">
        <v>123.4300003051758</v>
      </c>
      <c r="C111">
        <v>295.90234375</v>
      </c>
      <c r="D111">
        <v>18.079999923706101</v>
      </c>
      <c r="G111" t="s">
        <v>112</v>
      </c>
      <c r="H111">
        <f t="shared" si="5"/>
        <v>-6.5995951293698063E-3</v>
      </c>
      <c r="I111">
        <f t="shared" si="6"/>
        <v>-1.4753172199777342E-3</v>
      </c>
      <c r="J111">
        <f t="shared" si="7"/>
        <v>2.6106643732300538E-2</v>
      </c>
      <c r="K111">
        <f t="shared" si="4"/>
        <v>4.7495599019489187E-3</v>
      </c>
    </row>
    <row r="112" spans="1:11" x14ac:dyDescent="0.3">
      <c r="A112" t="s">
        <v>113</v>
      </c>
      <c r="B112">
        <v>126.5699996948242</v>
      </c>
      <c r="C112">
        <v>298.66461181640631</v>
      </c>
      <c r="D112">
        <v>18.930000305175799</v>
      </c>
      <c r="G112" t="s">
        <v>113</v>
      </c>
      <c r="H112">
        <f t="shared" si="5"/>
        <v>2.5439515368102406E-2</v>
      </c>
      <c r="I112">
        <f t="shared" si="6"/>
        <v>9.3350665337752492E-3</v>
      </c>
      <c r="J112">
        <f t="shared" si="7"/>
        <v>4.7013295633657304E-2</v>
      </c>
      <c r="K112">
        <f t="shared" si="4"/>
        <v>2.708031479747073E-2</v>
      </c>
    </row>
    <row r="113" spans="1:11" x14ac:dyDescent="0.3">
      <c r="A113" t="s">
        <v>114</v>
      </c>
      <c r="B113">
        <v>126.6600036621094</v>
      </c>
      <c r="C113">
        <v>298.1976318359375</v>
      </c>
      <c r="D113">
        <v>18.530000686645501</v>
      </c>
      <c r="G113" t="s">
        <v>114</v>
      </c>
      <c r="H113">
        <f t="shared" si="5"/>
        <v>7.111003199984367E-4</v>
      </c>
      <c r="I113">
        <f t="shared" si="6"/>
        <v>-1.5635597991631167E-3</v>
      </c>
      <c r="J113">
        <f t="shared" si="7"/>
        <v>-2.1130460226190917E-2</v>
      </c>
      <c r="K113">
        <f t="shared" si="4"/>
        <v>-6.5237658796068352E-3</v>
      </c>
    </row>
    <row r="114" spans="1:11" x14ac:dyDescent="0.3">
      <c r="A114" t="s">
        <v>115</v>
      </c>
      <c r="B114">
        <v>126.4199981689453</v>
      </c>
      <c r="C114">
        <v>300.86056518554688</v>
      </c>
      <c r="D114">
        <v>18.2299995422363</v>
      </c>
      <c r="G114" t="s">
        <v>115</v>
      </c>
      <c r="H114">
        <f t="shared" si="5"/>
        <v>-1.894879884926981E-3</v>
      </c>
      <c r="I114">
        <f t="shared" si="6"/>
        <v>8.9300955651936409E-3</v>
      </c>
      <c r="J114">
        <f t="shared" si="7"/>
        <v>-1.6190023383291674E-2</v>
      </c>
      <c r="K114">
        <f t="shared" si="4"/>
        <v>-2.9359302994002019E-3</v>
      </c>
    </row>
    <row r="115" spans="1:11" x14ac:dyDescent="0.3">
      <c r="A115" t="s">
        <v>116</v>
      </c>
      <c r="B115">
        <v>127.11000061035161</v>
      </c>
      <c r="C115">
        <v>304.15939331054688</v>
      </c>
      <c r="D115">
        <v>19.790000915527301</v>
      </c>
      <c r="G115" t="s">
        <v>116</v>
      </c>
      <c r="H115">
        <f t="shared" si="5"/>
        <v>5.4580165432702721E-3</v>
      </c>
      <c r="I115">
        <f t="shared" si="6"/>
        <v>1.0964641121928187E-2</v>
      </c>
      <c r="J115">
        <f t="shared" si="7"/>
        <v>8.5573308418176453E-2</v>
      </c>
      <c r="K115">
        <f t="shared" si="4"/>
        <v>3.1144591479339501E-2</v>
      </c>
    </row>
    <row r="116" spans="1:11" x14ac:dyDescent="0.3">
      <c r="A116" t="s">
        <v>117</v>
      </c>
      <c r="B116">
        <v>125.4899978637695</v>
      </c>
      <c r="C116">
        <v>306.05722045898438</v>
      </c>
      <c r="D116">
        <v>19.600000381469702</v>
      </c>
      <c r="G116" t="s">
        <v>117</v>
      </c>
      <c r="H116">
        <f t="shared" si="5"/>
        <v>-1.2744888197649629E-2</v>
      </c>
      <c r="I116">
        <f t="shared" si="6"/>
        <v>6.2395809242683509E-3</v>
      </c>
      <c r="J116">
        <f t="shared" si="7"/>
        <v>-9.6008350312164481E-3</v>
      </c>
      <c r="K116">
        <f t="shared" si="4"/>
        <v>-6.106331511144281E-3</v>
      </c>
    </row>
    <row r="117" spans="1:11" x14ac:dyDescent="0.3">
      <c r="A117" t="s">
        <v>118</v>
      </c>
      <c r="B117">
        <v>125.7799987792969</v>
      </c>
      <c r="C117">
        <v>304.20907592773438</v>
      </c>
      <c r="D117">
        <v>18.819999694824201</v>
      </c>
      <c r="G117" t="s">
        <v>118</v>
      </c>
      <c r="H117">
        <f t="shared" si="5"/>
        <v>2.310948445805483E-3</v>
      </c>
      <c r="I117">
        <f t="shared" si="6"/>
        <v>-6.0385588305297278E-3</v>
      </c>
      <c r="J117">
        <f t="shared" si="7"/>
        <v>-3.9795952625742426E-2</v>
      </c>
      <c r="K117">
        <f t="shared" si="4"/>
        <v>-1.2825974058559453E-2</v>
      </c>
    </row>
    <row r="118" spans="1:11" x14ac:dyDescent="0.3">
      <c r="A118" t="s">
        <v>119</v>
      </c>
      <c r="B118">
        <v>124.8300018310547</v>
      </c>
      <c r="C118">
        <v>306.33544921875</v>
      </c>
      <c r="D118">
        <v>18.299999237060501</v>
      </c>
      <c r="G118" t="s">
        <v>119</v>
      </c>
      <c r="H118">
        <f t="shared" si="5"/>
        <v>-7.5528459012719207E-3</v>
      </c>
      <c r="I118">
        <f t="shared" si="6"/>
        <v>6.989841721621648E-3</v>
      </c>
      <c r="J118">
        <f t="shared" si="7"/>
        <v>-2.7630205430168475E-2</v>
      </c>
      <c r="K118">
        <f t="shared" si="4"/>
        <v>-9.2132474730728178E-3</v>
      </c>
    </row>
    <row r="119" spans="1:11" x14ac:dyDescent="0.3">
      <c r="A119" t="s">
        <v>120</v>
      </c>
      <c r="B119">
        <v>130.1499938964844</v>
      </c>
      <c r="C119">
        <v>305.33187866210938</v>
      </c>
      <c r="D119">
        <v>17.840000152587901</v>
      </c>
      <c r="G119" t="s">
        <v>120</v>
      </c>
      <c r="H119">
        <f t="shared" si="5"/>
        <v>4.2617896238035691E-2</v>
      </c>
      <c r="I119">
        <f t="shared" si="6"/>
        <v>-3.2760510061765613E-3</v>
      </c>
      <c r="J119">
        <f t="shared" si="7"/>
        <v>-2.513656304099865E-2</v>
      </c>
      <c r="K119">
        <f t="shared" si="4"/>
        <v>8.5233742810617123E-3</v>
      </c>
    </row>
    <row r="120" spans="1:11" x14ac:dyDescent="0.3">
      <c r="A120" t="s">
        <v>121</v>
      </c>
      <c r="B120">
        <v>129.33000183105469</v>
      </c>
      <c r="C120">
        <v>305.56039428710938</v>
      </c>
      <c r="D120">
        <v>16.959999084472699</v>
      </c>
      <c r="G120" t="s">
        <v>121</v>
      </c>
      <c r="H120">
        <f t="shared" si="5"/>
        <v>-6.3003619199698546E-3</v>
      </c>
      <c r="I120">
        <f t="shared" si="6"/>
        <v>7.4841718461016171E-4</v>
      </c>
      <c r="J120">
        <f t="shared" si="7"/>
        <v>-4.9327413710114065E-2</v>
      </c>
      <c r="K120">
        <f t="shared" si="4"/>
        <v>-1.7093843725639112E-2</v>
      </c>
    </row>
    <row r="121" spans="1:11" x14ac:dyDescent="0.3">
      <c r="A121" t="s">
        <v>122</v>
      </c>
      <c r="B121">
        <v>127.3300018310547</v>
      </c>
      <c r="C121">
        <v>304.53695678710938</v>
      </c>
      <c r="D121">
        <v>17.149999618530298</v>
      </c>
      <c r="G121" t="s">
        <v>122</v>
      </c>
      <c r="H121">
        <f t="shared" si="5"/>
        <v>-1.5464315871676959E-2</v>
      </c>
      <c r="I121">
        <f t="shared" si="6"/>
        <v>-3.3493787779261819E-3</v>
      </c>
      <c r="J121">
        <f t="shared" si="7"/>
        <v>1.1202862282672532E-2</v>
      </c>
      <c r="K121">
        <f t="shared" si="4"/>
        <v>-3.8296812972468792E-3</v>
      </c>
    </row>
    <row r="122" spans="1:11" x14ac:dyDescent="0.3">
      <c r="A122" t="s">
        <v>123</v>
      </c>
      <c r="B122">
        <v>129.17999267578131</v>
      </c>
      <c r="C122">
        <v>312.08856201171881</v>
      </c>
      <c r="D122">
        <v>17.700000762939499</v>
      </c>
      <c r="G122" t="s">
        <v>123</v>
      </c>
      <c r="H122">
        <f t="shared" si="5"/>
        <v>1.4529104045574615E-2</v>
      </c>
      <c r="I122">
        <f t="shared" si="6"/>
        <v>2.4797007575958929E-2</v>
      </c>
      <c r="J122">
        <f t="shared" si="7"/>
        <v>3.2070038288218639E-2</v>
      </c>
      <c r="K122">
        <f t="shared" si="4"/>
        <v>2.2871755377483115E-2</v>
      </c>
    </row>
    <row r="123" spans="1:11" x14ac:dyDescent="0.3">
      <c r="A123" t="s">
        <v>124</v>
      </c>
      <c r="B123">
        <v>129.03999328613281</v>
      </c>
      <c r="C123">
        <v>315.93386840820313</v>
      </c>
      <c r="D123">
        <v>17.280000686645501</v>
      </c>
      <c r="G123" t="s">
        <v>124</v>
      </c>
      <c r="H123">
        <f t="shared" si="5"/>
        <v>-1.0837544324674431E-3</v>
      </c>
      <c r="I123">
        <f t="shared" si="6"/>
        <v>1.232120258332281E-2</v>
      </c>
      <c r="J123">
        <f t="shared" si="7"/>
        <v>-2.3728816846912304E-2</v>
      </c>
      <c r="K123">
        <f t="shared" si="4"/>
        <v>-3.855786052063825E-3</v>
      </c>
    </row>
    <row r="124" spans="1:11" x14ac:dyDescent="0.3">
      <c r="A124" t="s">
        <v>125</v>
      </c>
      <c r="B124">
        <v>127.90000152587891</v>
      </c>
      <c r="C124">
        <v>318.62664794921881</v>
      </c>
      <c r="D124">
        <v>17.370000839233398</v>
      </c>
      <c r="G124" t="s">
        <v>125</v>
      </c>
      <c r="H124">
        <f t="shared" si="5"/>
        <v>-8.8344065372515379E-3</v>
      </c>
      <c r="I124">
        <f t="shared" si="6"/>
        <v>8.5232379630044708E-3</v>
      </c>
      <c r="J124">
        <f t="shared" si="7"/>
        <v>5.2083419566906208E-3</v>
      </c>
      <c r="K124">
        <f t="shared" si="4"/>
        <v>5.8571136100791198E-4</v>
      </c>
    </row>
    <row r="125" spans="1:11" x14ac:dyDescent="0.3">
      <c r="A125" t="s">
        <v>126</v>
      </c>
      <c r="B125">
        <v>130.36000061035159</v>
      </c>
      <c r="C125">
        <v>323.1376953125</v>
      </c>
      <c r="D125">
        <v>17.430000305175799</v>
      </c>
      <c r="G125" t="s">
        <v>126</v>
      </c>
      <c r="H125">
        <f t="shared" si="5"/>
        <v>1.9233769000189804E-2</v>
      </c>
      <c r="I125">
        <f t="shared" si="6"/>
        <v>1.4157784329451806E-2</v>
      </c>
      <c r="J125">
        <f t="shared" si="7"/>
        <v>3.4542005206401605E-3</v>
      </c>
      <c r="K125">
        <f t="shared" si="4"/>
        <v>1.2977103055103511E-2</v>
      </c>
    </row>
    <row r="126" spans="1:11" x14ac:dyDescent="0.3">
      <c r="A126" t="s">
        <v>127</v>
      </c>
      <c r="B126">
        <v>130.2200012207031</v>
      </c>
      <c r="C126">
        <v>323.79348754882813</v>
      </c>
      <c r="D126">
        <v>17.940000534057599</v>
      </c>
      <c r="G126" t="s">
        <v>127</v>
      </c>
      <c r="H126">
        <f t="shared" si="5"/>
        <v>-1.0739443770558799E-3</v>
      </c>
      <c r="I126">
        <f t="shared" si="6"/>
        <v>2.0294513634315781E-3</v>
      </c>
      <c r="J126">
        <f t="shared" si="7"/>
        <v>2.9259909348960722E-2</v>
      </c>
      <c r="K126">
        <f t="shared" si="4"/>
        <v>8.9572304628953367E-3</v>
      </c>
    </row>
    <row r="127" spans="1:11" x14ac:dyDescent="0.3">
      <c r="A127" t="s">
        <v>128</v>
      </c>
      <c r="B127">
        <v>130.3800048828125</v>
      </c>
      <c r="C127">
        <v>317.9708251953125</v>
      </c>
      <c r="D127">
        <v>19.319999694824201</v>
      </c>
      <c r="G127" t="s">
        <v>128</v>
      </c>
      <c r="H127">
        <f t="shared" si="5"/>
        <v>1.2287180203462977E-3</v>
      </c>
      <c r="I127">
        <f t="shared" si="6"/>
        <v>-1.7982641953654399E-2</v>
      </c>
      <c r="J127">
        <f t="shared" si="7"/>
        <v>7.6923027853136761E-2</v>
      </c>
      <c r="K127">
        <f t="shared" si="4"/>
        <v>1.8173602977983226E-2</v>
      </c>
    </row>
    <row r="128" spans="1:11" x14ac:dyDescent="0.3">
      <c r="A128" t="s">
        <v>129</v>
      </c>
      <c r="B128">
        <v>128.36000061035159</v>
      </c>
      <c r="C128">
        <v>311.5321044921875</v>
      </c>
      <c r="D128">
        <v>18.7700004577637</v>
      </c>
      <c r="G128" t="s">
        <v>129</v>
      </c>
      <c r="H128">
        <f t="shared" si="5"/>
        <v>-1.5493205988729053E-2</v>
      </c>
      <c r="I128">
        <f t="shared" si="6"/>
        <v>-2.0249407156049726E-2</v>
      </c>
      <c r="J128">
        <f t="shared" si="7"/>
        <v>-2.8467869862743522E-2</v>
      </c>
      <c r="K128">
        <f t="shared" si="4"/>
        <v>-2.0812465501129595E-2</v>
      </c>
    </row>
    <row r="129" spans="1:11" x14ac:dyDescent="0.3">
      <c r="A129" t="s">
        <v>130</v>
      </c>
      <c r="B129">
        <v>129.7799987792969</v>
      </c>
      <c r="C129">
        <v>312.48599243164063</v>
      </c>
      <c r="D129">
        <v>19.409999847412099</v>
      </c>
      <c r="G129" t="s">
        <v>130</v>
      </c>
      <c r="H129">
        <f t="shared" si="5"/>
        <v>1.1062622017709689E-2</v>
      </c>
      <c r="I129">
        <f t="shared" si="6"/>
        <v>3.0619250013028676E-3</v>
      </c>
      <c r="J129">
        <f t="shared" si="7"/>
        <v>3.4096929890253591E-2</v>
      </c>
      <c r="K129">
        <f t="shared" si="4"/>
        <v>1.5572705274550812E-2</v>
      </c>
    </row>
    <row r="130" spans="1:11" x14ac:dyDescent="0.3">
      <c r="A130" t="s">
        <v>131</v>
      </c>
      <c r="B130">
        <v>127.129997253418</v>
      </c>
      <c r="C130">
        <v>316.26181030273438</v>
      </c>
      <c r="D130">
        <v>20.030000686645501</v>
      </c>
      <c r="G130" t="s">
        <v>131</v>
      </c>
      <c r="H130">
        <f t="shared" si="5"/>
        <v>-2.0419182854096718E-2</v>
      </c>
      <c r="I130">
        <f t="shared" si="6"/>
        <v>1.2083158805653582E-2</v>
      </c>
      <c r="J130">
        <f t="shared" si="7"/>
        <v>3.1942341272922059E-2</v>
      </c>
      <c r="K130">
        <f t="shared" si="4"/>
        <v>5.0399768819340048E-3</v>
      </c>
    </row>
    <row r="131" spans="1:11" x14ac:dyDescent="0.3">
      <c r="A131" t="s">
        <v>132</v>
      </c>
      <c r="B131">
        <v>128.7799987792969</v>
      </c>
      <c r="C131">
        <v>316.36117553710938</v>
      </c>
      <c r="D131">
        <v>20.530000686645501</v>
      </c>
      <c r="G131" t="s">
        <v>132</v>
      </c>
      <c r="H131">
        <f t="shared" si="5"/>
        <v>1.2978852839820476E-2</v>
      </c>
      <c r="I131">
        <f t="shared" si="6"/>
        <v>3.1418663631854749E-4</v>
      </c>
      <c r="J131">
        <f t="shared" si="7"/>
        <v>2.4962555310013679E-2</v>
      </c>
      <c r="K131">
        <f t="shared" ref="K131:K194" si="8">$O$12*H131+$O$13*I131+$O$14*J131</f>
        <v>1.2774563719827858E-2</v>
      </c>
    </row>
    <row r="132" spans="1:11" x14ac:dyDescent="0.3">
      <c r="A132" t="s">
        <v>133</v>
      </c>
      <c r="B132">
        <v>130.80000305175781</v>
      </c>
      <c r="C132">
        <v>320.62380981445313</v>
      </c>
      <c r="D132">
        <v>20.0100002288818</v>
      </c>
      <c r="G132" t="s">
        <v>133</v>
      </c>
      <c r="H132">
        <f t="shared" ref="H132:H195" si="9">B132/B131-1</f>
        <v>1.5685698801122028E-2</v>
      </c>
      <c r="I132">
        <f t="shared" ref="I132:I195" si="10">C132/C131-1</f>
        <v>1.3473948786878687E-2</v>
      </c>
      <c r="J132">
        <f t="shared" ref="J132:J195" si="11">D132/D131-1</f>
        <v>-2.5328808590929786E-2</v>
      </c>
      <c r="K132">
        <f t="shared" si="8"/>
        <v>2.7178215792334828E-3</v>
      </c>
    </row>
    <row r="133" spans="1:11" x14ac:dyDescent="0.3">
      <c r="A133" t="s">
        <v>134</v>
      </c>
      <c r="B133">
        <v>134.30000305175781</v>
      </c>
      <c r="C133">
        <v>321.29946899414063</v>
      </c>
      <c r="D133">
        <v>19.200000762939499</v>
      </c>
      <c r="G133" t="s">
        <v>134</v>
      </c>
      <c r="H133">
        <f t="shared" si="9"/>
        <v>2.6758409161619312E-2</v>
      </c>
      <c r="I133">
        <f t="shared" si="10"/>
        <v>2.1073269015128293E-3</v>
      </c>
      <c r="J133">
        <f t="shared" si="11"/>
        <v>-4.0479732967377613E-2</v>
      </c>
      <c r="K133">
        <f t="shared" si="8"/>
        <v>-8.0835815511170854E-4</v>
      </c>
    </row>
    <row r="134" spans="1:11" x14ac:dyDescent="0.3">
      <c r="A134" t="s">
        <v>135</v>
      </c>
      <c r="B134">
        <v>134.67999267578131</v>
      </c>
      <c r="C134">
        <v>326.6849365234375</v>
      </c>
      <c r="D134">
        <v>19.319999694824201</v>
      </c>
      <c r="G134" t="s">
        <v>135</v>
      </c>
      <c r="H134">
        <f t="shared" si="9"/>
        <v>2.8294089008846779E-3</v>
      </c>
      <c r="I134">
        <f t="shared" si="10"/>
        <v>1.6761520167327459E-2</v>
      </c>
      <c r="J134">
        <f t="shared" si="11"/>
        <v>6.2499441206445017E-3</v>
      </c>
      <c r="K134">
        <f t="shared" si="8"/>
        <v>8.0352028467454584E-3</v>
      </c>
    </row>
    <row r="135" spans="1:11" x14ac:dyDescent="0.3">
      <c r="A135" t="s">
        <v>136</v>
      </c>
      <c r="B135">
        <v>133.55999755859381</v>
      </c>
      <c r="C135">
        <v>326.61538696289063</v>
      </c>
      <c r="D135">
        <v>19.149999618530298</v>
      </c>
      <c r="G135" t="s">
        <v>136</v>
      </c>
      <c r="H135">
        <f t="shared" si="9"/>
        <v>-8.3159725133316043E-3</v>
      </c>
      <c r="I135">
        <f t="shared" si="10"/>
        <v>-2.1289491118570147E-4</v>
      </c>
      <c r="J135">
        <f t="shared" si="11"/>
        <v>-8.7991759306003114E-3</v>
      </c>
      <c r="K135">
        <f t="shared" si="8"/>
        <v>-6.0300102578684459E-3</v>
      </c>
    </row>
    <row r="136" spans="1:11" x14ac:dyDescent="0.3">
      <c r="A136" t="s">
        <v>137</v>
      </c>
      <c r="B136">
        <v>132.83000183105469</v>
      </c>
      <c r="C136">
        <v>324.24063110351563</v>
      </c>
      <c r="D136">
        <v>19.540000915527301</v>
      </c>
      <c r="G136" t="s">
        <v>137</v>
      </c>
      <c r="H136">
        <f t="shared" si="9"/>
        <v>-5.4656764067314567E-3</v>
      </c>
      <c r="I136">
        <f t="shared" si="10"/>
        <v>-7.2708021549664492E-3</v>
      </c>
      <c r="J136">
        <f t="shared" si="11"/>
        <v>2.0365603382029418E-2</v>
      </c>
      <c r="K136">
        <f t="shared" si="8"/>
        <v>1.7421698054263073E-3</v>
      </c>
    </row>
    <row r="137" spans="1:11" x14ac:dyDescent="0.3">
      <c r="A137" t="s">
        <v>138</v>
      </c>
      <c r="B137">
        <v>135.36000061035159</v>
      </c>
      <c r="C137">
        <v>319.0439453125</v>
      </c>
      <c r="D137">
        <v>20.360000610351602</v>
      </c>
      <c r="G137" t="s">
        <v>138</v>
      </c>
      <c r="H137">
        <f t="shared" si="9"/>
        <v>1.9046892602732735E-2</v>
      </c>
      <c r="I137">
        <f t="shared" si="10"/>
        <v>-1.6027250419940575E-2</v>
      </c>
      <c r="J137">
        <f t="shared" si="11"/>
        <v>4.1965182006347579E-2</v>
      </c>
      <c r="K137">
        <f t="shared" si="8"/>
        <v>1.5400136517015196E-2</v>
      </c>
    </row>
    <row r="138" spans="1:11" x14ac:dyDescent="0.3">
      <c r="A138" t="s">
        <v>139</v>
      </c>
      <c r="B138">
        <v>129.96000671386719</v>
      </c>
      <c r="C138">
        <v>316.62942504882813</v>
      </c>
      <c r="D138">
        <v>20.0100002288818</v>
      </c>
      <c r="G138" t="s">
        <v>139</v>
      </c>
      <c r="H138">
        <f t="shared" si="9"/>
        <v>-3.989357175040853E-2</v>
      </c>
      <c r="I138">
        <f t="shared" si="10"/>
        <v>-7.5679864769314653E-3</v>
      </c>
      <c r="J138">
        <f t="shared" si="11"/>
        <v>-1.7190587965495996E-2</v>
      </c>
      <c r="K138">
        <f t="shared" si="8"/>
        <v>-2.338500103289165E-2</v>
      </c>
    </row>
    <row r="139" spans="1:11" x14ac:dyDescent="0.3">
      <c r="A139" t="s">
        <v>140</v>
      </c>
      <c r="B139">
        <v>130</v>
      </c>
      <c r="C139">
        <v>315.98358154296881</v>
      </c>
      <c r="D139">
        <v>19.569999694824201</v>
      </c>
      <c r="G139" t="s">
        <v>140</v>
      </c>
      <c r="H139">
        <f t="shared" si="9"/>
        <v>3.0773533446226686E-4</v>
      </c>
      <c r="I139">
        <f t="shared" si="10"/>
        <v>-2.0397456924912127E-3</v>
      </c>
      <c r="J139">
        <f t="shared" si="11"/>
        <v>-2.1989031935267911E-2</v>
      </c>
      <c r="K139">
        <f t="shared" si="8"/>
        <v>-7.08553915454283E-3</v>
      </c>
    </row>
    <row r="140" spans="1:11" x14ac:dyDescent="0.3">
      <c r="A140" t="s">
        <v>141</v>
      </c>
      <c r="B140">
        <v>128.80000305175781</v>
      </c>
      <c r="C140">
        <v>315.13900756835938</v>
      </c>
      <c r="D140">
        <v>19.360000610351602</v>
      </c>
      <c r="G140" t="s">
        <v>141</v>
      </c>
      <c r="H140">
        <f t="shared" si="9"/>
        <v>-9.2307457557091466E-3</v>
      </c>
      <c r="I140">
        <f t="shared" si="10"/>
        <v>-2.6728413244933025E-3</v>
      </c>
      <c r="J140">
        <f t="shared" si="11"/>
        <v>-1.0730663655970307E-2</v>
      </c>
      <c r="K140">
        <f t="shared" si="8"/>
        <v>-7.7133497964227415E-3</v>
      </c>
    </row>
    <row r="141" spans="1:11" x14ac:dyDescent="0.3">
      <c r="A141" t="s">
        <v>142</v>
      </c>
      <c r="B141">
        <v>129.1300048828125</v>
      </c>
      <c r="C141">
        <v>314.09567260742188</v>
      </c>
      <c r="D141">
        <v>19.170000076293899</v>
      </c>
      <c r="G141" t="s">
        <v>142</v>
      </c>
      <c r="H141">
        <f t="shared" si="9"/>
        <v>2.5621259567989441E-3</v>
      </c>
      <c r="I141">
        <f t="shared" si="10"/>
        <v>-3.3107134816091621E-3</v>
      </c>
      <c r="J141">
        <f t="shared" si="11"/>
        <v>-9.814076862999177E-3</v>
      </c>
      <c r="K141">
        <f t="shared" si="8"/>
        <v>-2.9125867206629234E-3</v>
      </c>
    </row>
    <row r="142" spans="1:11" x14ac:dyDescent="0.3">
      <c r="A142" t="s">
        <v>143</v>
      </c>
      <c r="B142">
        <v>128.1499938964844</v>
      </c>
      <c r="C142">
        <v>315.32778930664063</v>
      </c>
      <c r="D142">
        <v>20.5100002288818</v>
      </c>
      <c r="G142" t="s">
        <v>143</v>
      </c>
      <c r="H142">
        <f t="shared" si="9"/>
        <v>-7.5893359348779832E-3</v>
      </c>
      <c r="I142">
        <f t="shared" si="10"/>
        <v>3.9227433125408329E-3</v>
      </c>
      <c r="J142">
        <f t="shared" si="11"/>
        <v>6.9900894483823084E-2</v>
      </c>
      <c r="K142">
        <f t="shared" si="8"/>
        <v>1.9111356964957981E-2</v>
      </c>
    </row>
    <row r="143" spans="1:11" x14ac:dyDescent="0.3">
      <c r="A143" t="s">
        <v>144</v>
      </c>
      <c r="B143">
        <v>128.25</v>
      </c>
      <c r="C143">
        <v>315.248291015625</v>
      </c>
      <c r="D143">
        <v>20.110000610351602</v>
      </c>
      <c r="G143" t="s">
        <v>144</v>
      </c>
      <c r="H143">
        <f t="shared" si="9"/>
        <v>7.8038320935380767E-4</v>
      </c>
      <c r="I143">
        <f t="shared" si="10"/>
        <v>-2.5211317781548281E-4</v>
      </c>
      <c r="J143">
        <f t="shared" si="11"/>
        <v>-1.9502662801871962E-2</v>
      </c>
      <c r="K143">
        <f t="shared" si="8"/>
        <v>-5.6142795101647098E-3</v>
      </c>
    </row>
    <row r="144" spans="1:11" x14ac:dyDescent="0.3">
      <c r="A144" t="s">
        <v>145</v>
      </c>
      <c r="B144">
        <v>132.21000671386719</v>
      </c>
      <c r="C144">
        <v>319.769287109375</v>
      </c>
      <c r="D144">
        <v>20.170000076293899</v>
      </c>
      <c r="G144" t="s">
        <v>145</v>
      </c>
      <c r="H144">
        <f t="shared" si="9"/>
        <v>3.0877245332297854E-2</v>
      </c>
      <c r="I144">
        <f t="shared" si="10"/>
        <v>1.4341064559572514E-2</v>
      </c>
      <c r="J144">
        <f t="shared" si="11"/>
        <v>2.9835636062294224E-3</v>
      </c>
      <c r="K144">
        <f t="shared" si="8"/>
        <v>1.7548286582659722E-2</v>
      </c>
    </row>
    <row r="145" spans="1:11" x14ac:dyDescent="0.3">
      <c r="A145" t="s">
        <v>146</v>
      </c>
      <c r="B145">
        <v>133.67999267578131</v>
      </c>
      <c r="C145">
        <v>318.34841918945313</v>
      </c>
      <c r="D145">
        <v>20.4899997711182</v>
      </c>
      <c r="G145" t="s">
        <v>146</v>
      </c>
      <c r="H145">
        <f t="shared" si="9"/>
        <v>1.1118568090655145E-2</v>
      </c>
      <c r="I145">
        <f t="shared" si="10"/>
        <v>-4.4434158538679824E-3</v>
      </c>
      <c r="J145">
        <f t="shared" si="11"/>
        <v>1.5865131066628013E-2</v>
      </c>
      <c r="K145">
        <f t="shared" si="8"/>
        <v>7.8739418000900677E-3</v>
      </c>
    </row>
    <row r="146" spans="1:11" x14ac:dyDescent="0.3">
      <c r="A146" t="s">
        <v>147</v>
      </c>
      <c r="B146">
        <v>131.69000244140631</v>
      </c>
      <c r="C146">
        <v>315.59603881835938</v>
      </c>
      <c r="D146">
        <v>19.819999694824201</v>
      </c>
      <c r="G146" t="s">
        <v>147</v>
      </c>
      <c r="H146">
        <f t="shared" si="9"/>
        <v>-1.4886223394710907E-2</v>
      </c>
      <c r="I146">
        <f t="shared" si="10"/>
        <v>-8.6458113349567878E-3</v>
      </c>
      <c r="J146">
        <f t="shared" si="11"/>
        <v>-3.2698881589954931E-2</v>
      </c>
      <c r="K146">
        <f t="shared" si="8"/>
        <v>-1.8357897235357877E-2</v>
      </c>
    </row>
    <row r="147" spans="1:11" x14ac:dyDescent="0.3">
      <c r="A147" t="s">
        <v>148</v>
      </c>
      <c r="B147">
        <v>128.21000671386719</v>
      </c>
      <c r="C147">
        <v>311.56192016601563</v>
      </c>
      <c r="D147">
        <v>19.690000534057599</v>
      </c>
      <c r="G147" t="s">
        <v>148</v>
      </c>
      <c r="H147">
        <f t="shared" si="9"/>
        <v>-2.642566377874811E-2</v>
      </c>
      <c r="I147">
        <f t="shared" si="10"/>
        <v>-1.2782538929981824E-2</v>
      </c>
      <c r="J147">
        <f t="shared" si="11"/>
        <v>-6.5589890397702577E-3</v>
      </c>
      <c r="K147">
        <f t="shared" si="8"/>
        <v>-1.637272390242487E-2</v>
      </c>
    </row>
    <row r="148" spans="1:11" x14ac:dyDescent="0.3">
      <c r="A148" t="s">
        <v>149</v>
      </c>
      <c r="B148">
        <v>128.9100036621094</v>
      </c>
      <c r="C148">
        <v>312.15811157226563</v>
      </c>
      <c r="D148">
        <v>20.2299995422363</v>
      </c>
      <c r="G148" t="s">
        <v>149</v>
      </c>
      <c r="H148">
        <f t="shared" si="9"/>
        <v>5.4597684391706203E-3</v>
      </c>
      <c r="I148">
        <f t="shared" si="10"/>
        <v>1.9135567207069215E-3</v>
      </c>
      <c r="J148">
        <f t="shared" si="11"/>
        <v>2.7425037761917181E-2</v>
      </c>
      <c r="K148">
        <f t="shared" si="8"/>
        <v>1.098548572045548E-2</v>
      </c>
    </row>
    <row r="149" spans="1:11" x14ac:dyDescent="0.3">
      <c r="A149" t="s">
        <v>150</v>
      </c>
      <c r="B149">
        <v>139.57000732421881</v>
      </c>
      <c r="C149">
        <v>309.46539306640631</v>
      </c>
      <c r="D149">
        <v>20.409999847412099</v>
      </c>
      <c r="G149" t="s">
        <v>150</v>
      </c>
      <c r="H149">
        <f t="shared" si="9"/>
        <v>8.2693378010062935E-2</v>
      </c>
      <c r="I149">
        <f t="shared" si="10"/>
        <v>-8.6261365828257386E-3</v>
      </c>
      <c r="J149">
        <f t="shared" si="11"/>
        <v>8.8976920043914998E-3</v>
      </c>
      <c r="K149">
        <f t="shared" si="8"/>
        <v>3.3158817830494902E-2</v>
      </c>
    </row>
    <row r="150" spans="1:11" x14ac:dyDescent="0.3">
      <c r="A150" t="s">
        <v>151</v>
      </c>
      <c r="B150">
        <v>142.2200012207031</v>
      </c>
      <c r="C150">
        <v>310.25033569335938</v>
      </c>
      <c r="D150">
        <v>19.459999084472699</v>
      </c>
      <c r="G150" t="s">
        <v>151</v>
      </c>
      <c r="H150">
        <f t="shared" si="9"/>
        <v>1.8986843572547762E-2</v>
      </c>
      <c r="I150">
        <f t="shared" si="10"/>
        <v>2.5364471909936626E-3</v>
      </c>
      <c r="J150">
        <f t="shared" si="11"/>
        <v>-4.6545848605670459E-2</v>
      </c>
      <c r="K150">
        <f t="shared" si="8"/>
        <v>-5.6080829953839319E-3</v>
      </c>
    </row>
    <row r="151" spans="1:11" x14ac:dyDescent="0.3">
      <c r="A151" t="s">
        <v>152</v>
      </c>
      <c r="B151">
        <v>139.94000244140631</v>
      </c>
      <c r="C151">
        <v>308.99838256835938</v>
      </c>
      <c r="D151">
        <v>19.319999694824201</v>
      </c>
      <c r="G151" t="s">
        <v>152</v>
      </c>
      <c r="H151">
        <f t="shared" si="9"/>
        <v>-1.6031491771390072E-2</v>
      </c>
      <c r="I151">
        <f t="shared" si="10"/>
        <v>-4.035299823937577E-3</v>
      </c>
      <c r="J151">
        <f t="shared" si="11"/>
        <v>-7.1942135783656935E-3</v>
      </c>
      <c r="K151">
        <f t="shared" si="8"/>
        <v>-9.7814507292470106E-3</v>
      </c>
    </row>
    <row r="152" spans="1:11" x14ac:dyDescent="0.3">
      <c r="A152" t="s">
        <v>153</v>
      </c>
      <c r="B152">
        <v>137.8500061035156</v>
      </c>
      <c r="C152">
        <v>309.62432861328131</v>
      </c>
      <c r="D152">
        <v>19.440000534057599</v>
      </c>
      <c r="G152" t="s">
        <v>153</v>
      </c>
      <c r="H152">
        <f t="shared" si="9"/>
        <v>-1.4934945701217894E-2</v>
      </c>
      <c r="I152">
        <f t="shared" si="10"/>
        <v>2.0257259592078025E-3</v>
      </c>
      <c r="J152">
        <f t="shared" si="11"/>
        <v>6.2112236609168647E-3</v>
      </c>
      <c r="K152">
        <f t="shared" si="8"/>
        <v>-3.5028933944497584E-3</v>
      </c>
    </row>
    <row r="153" spans="1:11" x14ac:dyDescent="0.3">
      <c r="A153" t="s">
        <v>154</v>
      </c>
      <c r="B153">
        <v>138.55999755859381</v>
      </c>
      <c r="C153">
        <v>312.75430297851563</v>
      </c>
      <c r="D153">
        <v>19.649999618530298</v>
      </c>
      <c r="G153" t="s">
        <v>154</v>
      </c>
      <c r="H153">
        <f t="shared" si="9"/>
        <v>5.1504637188413138E-3</v>
      </c>
      <c r="I153">
        <f t="shared" si="10"/>
        <v>1.010894195314882E-2</v>
      </c>
      <c r="J153">
        <f t="shared" si="11"/>
        <v>1.080242174401147E-2</v>
      </c>
      <c r="K153">
        <f t="shared" si="8"/>
        <v>8.3335945966846112E-3</v>
      </c>
    </row>
    <row r="154" spans="1:11" x14ac:dyDescent="0.3">
      <c r="A154" t="s">
        <v>155</v>
      </c>
      <c r="B154">
        <v>138.4100036621094</v>
      </c>
      <c r="C154">
        <v>309.20703125</v>
      </c>
      <c r="D154">
        <v>20.129999160766602</v>
      </c>
      <c r="G154" t="s">
        <v>155</v>
      </c>
      <c r="H154">
        <f t="shared" si="9"/>
        <v>-1.0825194798446125E-3</v>
      </c>
      <c r="I154">
        <f t="shared" si="10"/>
        <v>-1.1342039724899666E-2</v>
      </c>
      <c r="J154">
        <f t="shared" si="11"/>
        <v>2.4427458094383736E-2</v>
      </c>
      <c r="K154">
        <f t="shared" si="8"/>
        <v>3.4926177189073758E-3</v>
      </c>
    </row>
    <row r="155" spans="1:11" x14ac:dyDescent="0.3">
      <c r="A155" t="s">
        <v>156</v>
      </c>
      <c r="B155">
        <v>140.57000732421881</v>
      </c>
      <c r="C155">
        <v>313.55914306640631</v>
      </c>
      <c r="D155">
        <v>21.440000534057599</v>
      </c>
      <c r="G155" t="s">
        <v>156</v>
      </c>
      <c r="H155">
        <f t="shared" si="9"/>
        <v>1.5605834874352409E-2</v>
      </c>
      <c r="I155">
        <f t="shared" si="10"/>
        <v>1.4075073903761171E-2</v>
      </c>
      <c r="J155">
        <f t="shared" si="11"/>
        <v>6.5077070437449036E-2</v>
      </c>
      <c r="K155">
        <f t="shared" si="8"/>
        <v>2.9987977252104028E-2</v>
      </c>
    </row>
    <row r="156" spans="1:11" x14ac:dyDescent="0.3">
      <c r="A156" t="s">
        <v>157</v>
      </c>
      <c r="B156">
        <v>137.66999816894531</v>
      </c>
      <c r="C156">
        <v>313.72802734375</v>
      </c>
      <c r="D156">
        <v>21.329999923706101</v>
      </c>
      <c r="G156" t="s">
        <v>157</v>
      </c>
      <c r="H156">
        <f t="shared" si="9"/>
        <v>-2.0630355012963397E-2</v>
      </c>
      <c r="I156">
        <f t="shared" si="10"/>
        <v>5.3860421894302846E-4</v>
      </c>
      <c r="J156">
        <f t="shared" si="11"/>
        <v>-5.130625355011631E-3</v>
      </c>
      <c r="K156">
        <f t="shared" si="8"/>
        <v>-9.6297483460059397E-3</v>
      </c>
    </row>
    <row r="157" spans="1:11" x14ac:dyDescent="0.3">
      <c r="A157" t="s">
        <v>158</v>
      </c>
      <c r="B157">
        <v>135.07000732421881</v>
      </c>
      <c r="C157">
        <v>311.34332275390631</v>
      </c>
      <c r="D157">
        <v>21.4799995422363</v>
      </c>
      <c r="G157" t="s">
        <v>158</v>
      </c>
      <c r="H157">
        <f t="shared" si="9"/>
        <v>-1.8885675014943093E-2</v>
      </c>
      <c r="I157">
        <f t="shared" si="10"/>
        <v>-7.6011844081459445E-3</v>
      </c>
      <c r="J157">
        <f t="shared" si="11"/>
        <v>7.0323309454629612E-3</v>
      </c>
      <c r="K157">
        <f t="shared" si="8"/>
        <v>-7.7249260447821329E-3</v>
      </c>
    </row>
    <row r="158" spans="1:11" x14ac:dyDescent="0.3">
      <c r="A158" t="s">
        <v>159</v>
      </c>
      <c r="B158">
        <v>133.97999572753909</v>
      </c>
      <c r="C158">
        <v>304.06997680664063</v>
      </c>
      <c r="D158">
        <v>21.309999465942401</v>
      </c>
      <c r="G158" t="s">
        <v>159</v>
      </c>
      <c r="H158">
        <f t="shared" si="9"/>
        <v>-8.06997510604468E-3</v>
      </c>
      <c r="I158">
        <f t="shared" si="10"/>
        <v>-2.3361175319037475E-2</v>
      </c>
      <c r="J158">
        <f t="shared" si="11"/>
        <v>-7.9143426404468808E-3</v>
      </c>
      <c r="K158">
        <f t="shared" si="8"/>
        <v>-1.2610645430263179E-2</v>
      </c>
    </row>
    <row r="159" spans="1:11" x14ac:dyDescent="0.3">
      <c r="A159" t="s">
        <v>160</v>
      </c>
      <c r="B159">
        <v>133.2200012207031</v>
      </c>
      <c r="C159">
        <v>303.80169677734381</v>
      </c>
      <c r="D159">
        <v>20.590000152587901</v>
      </c>
      <c r="G159" t="s">
        <v>160</v>
      </c>
      <c r="H159">
        <f t="shared" si="9"/>
        <v>-5.6724476121160494E-3</v>
      </c>
      <c r="I159">
        <f t="shared" si="10"/>
        <v>-8.8229700319086835E-4</v>
      </c>
      <c r="J159">
        <f t="shared" si="11"/>
        <v>-3.3786923106460032E-2</v>
      </c>
      <c r="K159">
        <f t="shared" si="8"/>
        <v>-1.2669745077741689E-2</v>
      </c>
    </row>
    <row r="160" spans="1:11" x14ac:dyDescent="0.3">
      <c r="A160" t="s">
        <v>161</v>
      </c>
      <c r="B160">
        <v>134.67999267578131</v>
      </c>
      <c r="C160">
        <v>309.9820556640625</v>
      </c>
      <c r="D160">
        <v>20.030000686645501</v>
      </c>
      <c r="G160" t="s">
        <v>161</v>
      </c>
      <c r="H160">
        <f t="shared" si="9"/>
        <v>1.0959251176251517E-2</v>
      </c>
      <c r="I160">
        <f t="shared" si="10"/>
        <v>2.0343398184666128E-2</v>
      </c>
      <c r="J160">
        <f t="shared" si="11"/>
        <v>-2.7197642631975216E-2</v>
      </c>
      <c r="K160">
        <f t="shared" si="8"/>
        <v>2.3274271363078799E-3</v>
      </c>
    </row>
    <row r="161" spans="1:11" x14ac:dyDescent="0.3">
      <c r="A161" t="s">
        <v>162</v>
      </c>
      <c r="B161">
        <v>134.25</v>
      </c>
      <c r="C161">
        <v>308.5810546875</v>
      </c>
      <c r="D161">
        <v>18.790000915527301</v>
      </c>
      <c r="G161" t="s">
        <v>162</v>
      </c>
      <c r="H161">
        <f t="shared" si="9"/>
        <v>-3.1926989840015407E-3</v>
      </c>
      <c r="I161">
        <f t="shared" si="10"/>
        <v>-4.5196196068871819E-3</v>
      </c>
      <c r="J161">
        <f t="shared" si="11"/>
        <v>-6.1907125741884728E-2</v>
      </c>
      <c r="K161">
        <f t="shared" si="8"/>
        <v>-2.1205103198232187E-2</v>
      </c>
    </row>
    <row r="162" spans="1:11" x14ac:dyDescent="0.3">
      <c r="A162" t="s">
        <v>163</v>
      </c>
      <c r="B162">
        <v>135.52000427246091</v>
      </c>
      <c r="C162">
        <v>310.79684448242188</v>
      </c>
      <c r="D162">
        <v>18</v>
      </c>
      <c r="G162" t="s">
        <v>163</v>
      </c>
      <c r="H162">
        <f t="shared" si="9"/>
        <v>9.4599945807143371E-3</v>
      </c>
      <c r="I162">
        <f t="shared" si="10"/>
        <v>7.1805762578840415E-3</v>
      </c>
      <c r="J162">
        <f t="shared" si="11"/>
        <v>-4.204368690980087E-2</v>
      </c>
      <c r="K162">
        <f t="shared" si="8"/>
        <v>-6.6749353632893135E-3</v>
      </c>
    </row>
    <row r="163" spans="1:11" x14ac:dyDescent="0.3">
      <c r="A163" t="s">
        <v>164</v>
      </c>
      <c r="B163">
        <v>131.8399963378906</v>
      </c>
      <c r="C163">
        <v>305.57034301757813</v>
      </c>
      <c r="D163">
        <v>17.350000381469702</v>
      </c>
      <c r="G163" t="s">
        <v>164</v>
      </c>
      <c r="H163">
        <f t="shared" si="9"/>
        <v>-2.7154721211281152E-2</v>
      </c>
      <c r="I163">
        <f t="shared" si="10"/>
        <v>-1.6816456015013803E-2</v>
      </c>
      <c r="J163">
        <f t="shared" si="11"/>
        <v>-3.6111089918349881E-2</v>
      </c>
      <c r="K163">
        <f t="shared" si="8"/>
        <v>-2.6740152264521568E-2</v>
      </c>
    </row>
    <row r="164" spans="1:11" x14ac:dyDescent="0.3">
      <c r="A164" t="s">
        <v>165</v>
      </c>
      <c r="B164">
        <v>133.25999450683591</v>
      </c>
      <c r="C164">
        <v>309.27658081054688</v>
      </c>
      <c r="D164">
        <v>18.0200004577637</v>
      </c>
      <c r="G164" t="s">
        <v>165</v>
      </c>
      <c r="H164">
        <f t="shared" si="9"/>
        <v>1.0770617478674804E-2</v>
      </c>
      <c r="I164">
        <f t="shared" si="10"/>
        <v>1.212891852124387E-2</v>
      </c>
      <c r="J164">
        <f t="shared" si="11"/>
        <v>3.8616718245699788E-2</v>
      </c>
      <c r="K164">
        <f t="shared" si="8"/>
        <v>1.9531938021553018E-2</v>
      </c>
    </row>
    <row r="165" spans="1:11" x14ac:dyDescent="0.3">
      <c r="A165" t="s">
        <v>166</v>
      </c>
      <c r="B165">
        <v>133.13999938964841</v>
      </c>
      <c r="C165">
        <v>311.31350708007813</v>
      </c>
      <c r="D165">
        <v>17.549999237060501</v>
      </c>
      <c r="G165" t="s">
        <v>166</v>
      </c>
      <c r="H165">
        <f t="shared" si="9"/>
        <v>-9.004586682715976E-4</v>
      </c>
      <c r="I165">
        <f t="shared" si="10"/>
        <v>6.5860992907802451E-3</v>
      </c>
      <c r="J165">
        <f t="shared" si="11"/>
        <v>-2.6082198044601324E-2</v>
      </c>
      <c r="K165">
        <f t="shared" si="8"/>
        <v>-6.2090130934549627E-3</v>
      </c>
    </row>
    <row r="166" spans="1:11" x14ac:dyDescent="0.3">
      <c r="A166" t="s">
        <v>167</v>
      </c>
      <c r="B166">
        <v>134.9100036621094</v>
      </c>
      <c r="C166">
        <v>318.547119140625</v>
      </c>
      <c r="D166">
        <v>17.879999160766602</v>
      </c>
      <c r="G166" t="s">
        <v>167</v>
      </c>
      <c r="H166">
        <f t="shared" si="9"/>
        <v>1.329430885214955E-2</v>
      </c>
      <c r="I166">
        <f t="shared" si="10"/>
        <v>2.3235779675586654E-2</v>
      </c>
      <c r="J166">
        <f t="shared" si="11"/>
        <v>1.8803415273616508E-2</v>
      </c>
      <c r="K166">
        <f t="shared" si="8"/>
        <v>1.7929482025620769E-2</v>
      </c>
    </row>
    <row r="167" spans="1:11" x14ac:dyDescent="0.3">
      <c r="A167" t="s">
        <v>168</v>
      </c>
      <c r="B167">
        <v>135.07000732421881</v>
      </c>
      <c r="C167">
        <v>318.24905395507813</v>
      </c>
      <c r="D167">
        <v>17.940000534057599</v>
      </c>
      <c r="G167" t="s">
        <v>168</v>
      </c>
      <c r="H167">
        <f t="shared" si="9"/>
        <v>1.1860029483814483E-3</v>
      </c>
      <c r="I167">
        <f t="shared" si="10"/>
        <v>-9.357020284816997E-4</v>
      </c>
      <c r="J167">
        <f t="shared" si="11"/>
        <v>3.3557816614810942E-3</v>
      </c>
      <c r="K167">
        <f t="shared" si="8"/>
        <v>1.2004250692523976E-3</v>
      </c>
    </row>
    <row r="168" spans="1:11" x14ac:dyDescent="0.3">
      <c r="A168" t="s">
        <v>169</v>
      </c>
      <c r="B168">
        <v>138.00999450683591</v>
      </c>
      <c r="C168">
        <v>315.71527099609381</v>
      </c>
      <c r="D168">
        <v>19.180000305175799</v>
      </c>
      <c r="G168" t="s">
        <v>169</v>
      </c>
      <c r="H168">
        <f t="shared" si="9"/>
        <v>2.1766395374215319E-2</v>
      </c>
      <c r="I168">
        <f t="shared" si="10"/>
        <v>-7.9616354785518872E-3</v>
      </c>
      <c r="J168">
        <f t="shared" si="11"/>
        <v>6.9119271694789708E-2</v>
      </c>
      <c r="K168">
        <f t="shared" si="8"/>
        <v>2.7053849014557475E-2</v>
      </c>
    </row>
    <row r="169" spans="1:11" x14ac:dyDescent="0.3">
      <c r="A169" t="s">
        <v>170</v>
      </c>
      <c r="B169">
        <v>138.1199951171875</v>
      </c>
      <c r="C169">
        <v>306.35531616210938</v>
      </c>
      <c r="D169">
        <v>19.809999465942401</v>
      </c>
      <c r="G169" t="s">
        <v>170</v>
      </c>
      <c r="H169">
        <f t="shared" si="9"/>
        <v>7.970481467278745E-4</v>
      </c>
      <c r="I169">
        <f t="shared" si="10"/>
        <v>-2.9646823241883169E-2</v>
      </c>
      <c r="J169">
        <f t="shared" si="11"/>
        <v>3.2846671050187348E-2</v>
      </c>
      <c r="K169">
        <f t="shared" si="8"/>
        <v>1.2787736011824046E-3</v>
      </c>
    </row>
    <row r="170" spans="1:11" x14ac:dyDescent="0.3">
      <c r="A170" t="s">
        <v>171</v>
      </c>
      <c r="B170">
        <v>137.27000427246091</v>
      </c>
      <c r="C170">
        <v>303.22540283203131</v>
      </c>
      <c r="D170">
        <v>18.530000686645501</v>
      </c>
      <c r="G170" t="s">
        <v>171</v>
      </c>
      <c r="H170">
        <f t="shared" si="9"/>
        <v>-6.154002858206109E-3</v>
      </c>
      <c r="I170">
        <f t="shared" si="10"/>
        <v>-1.0216611773832818E-2</v>
      </c>
      <c r="J170">
        <f t="shared" si="11"/>
        <v>-6.4613771519655527E-2</v>
      </c>
      <c r="K170">
        <f t="shared" si="8"/>
        <v>-2.4910716131328947E-2</v>
      </c>
    </row>
    <row r="171" spans="1:11" x14ac:dyDescent="0.3">
      <c r="A171" t="s">
        <v>172</v>
      </c>
      <c r="B171">
        <v>135.36000061035159</v>
      </c>
      <c r="C171">
        <v>300.58233642578131</v>
      </c>
      <c r="D171">
        <v>18.069999694824201</v>
      </c>
      <c r="G171" t="s">
        <v>172</v>
      </c>
      <c r="H171">
        <f t="shared" si="9"/>
        <v>-1.3914209970579128E-2</v>
      </c>
      <c r="I171">
        <f t="shared" si="10"/>
        <v>-8.7165071974991681E-3</v>
      </c>
      <c r="J171">
        <f t="shared" si="11"/>
        <v>-2.4824661347844446E-2</v>
      </c>
      <c r="K171">
        <f t="shared" si="8"/>
        <v>-1.5628034551834737E-2</v>
      </c>
    </row>
    <row r="172" spans="1:11" x14ac:dyDescent="0.3">
      <c r="A172" t="s">
        <v>173</v>
      </c>
      <c r="B172">
        <v>137.8500061035156</v>
      </c>
      <c r="C172">
        <v>296.88604736328131</v>
      </c>
      <c r="D172">
        <v>18.030000686645501</v>
      </c>
      <c r="G172" t="s">
        <v>173</v>
      </c>
      <c r="H172">
        <f t="shared" si="9"/>
        <v>1.8395430569860594E-2</v>
      </c>
      <c r="I172">
        <f t="shared" si="10"/>
        <v>-1.2297093390291947E-2</v>
      </c>
      <c r="J172">
        <f t="shared" si="11"/>
        <v>-2.2135588740578305E-3</v>
      </c>
      <c r="K172">
        <f t="shared" si="8"/>
        <v>3.0049765486393049E-3</v>
      </c>
    </row>
    <row r="173" spans="1:11" x14ac:dyDescent="0.3">
      <c r="A173" t="s">
        <v>174</v>
      </c>
      <c r="B173">
        <v>138.22999572753909</v>
      </c>
      <c r="C173">
        <v>295.29623413085938</v>
      </c>
      <c r="D173">
        <v>16.559999465942401</v>
      </c>
      <c r="G173" t="s">
        <v>174</v>
      </c>
      <c r="H173">
        <f t="shared" si="9"/>
        <v>2.7565441218635467E-3</v>
      </c>
      <c r="I173">
        <f t="shared" si="10"/>
        <v>-5.3549610921141966E-3</v>
      </c>
      <c r="J173">
        <f t="shared" si="11"/>
        <v>-8.1530846628969034E-2</v>
      </c>
      <c r="K173">
        <f t="shared" si="8"/>
        <v>-2.496312466757955E-2</v>
      </c>
    </row>
    <row r="174" spans="1:11" x14ac:dyDescent="0.3">
      <c r="A174" t="s">
        <v>175</v>
      </c>
      <c r="B174">
        <v>143.1000061035156</v>
      </c>
      <c r="C174">
        <v>300.75125122070313</v>
      </c>
      <c r="D174">
        <v>17.299999237060501</v>
      </c>
      <c r="G174" t="s">
        <v>175</v>
      </c>
      <c r="H174">
        <f t="shared" si="9"/>
        <v>3.5231212663680012E-2</v>
      </c>
      <c r="I174">
        <f t="shared" si="10"/>
        <v>1.847303304053094E-2</v>
      </c>
      <c r="J174">
        <f t="shared" si="11"/>
        <v>4.468597795790985E-2</v>
      </c>
      <c r="K174">
        <f t="shared" si="8"/>
        <v>3.304018836500424E-2</v>
      </c>
    </row>
    <row r="175" spans="1:11" x14ac:dyDescent="0.3">
      <c r="A175" t="s">
        <v>176</v>
      </c>
      <c r="B175">
        <v>141.22999572753909</v>
      </c>
      <c r="C175">
        <v>296.22030639648438</v>
      </c>
      <c r="D175">
        <v>17.139999389648398</v>
      </c>
      <c r="G175" t="s">
        <v>176</v>
      </c>
      <c r="H175">
        <f t="shared" si="9"/>
        <v>-1.3067856717097426E-2</v>
      </c>
      <c r="I175">
        <f t="shared" si="10"/>
        <v>-1.5065423022608715E-2</v>
      </c>
      <c r="J175">
        <f t="shared" si="11"/>
        <v>-9.2485465010511136E-3</v>
      </c>
      <c r="K175">
        <f t="shared" si="8"/>
        <v>-1.2521333543936919E-2</v>
      </c>
    </row>
    <row r="176" spans="1:11" x14ac:dyDescent="0.3">
      <c r="A176" t="s">
        <v>177</v>
      </c>
      <c r="B176">
        <v>144.8500061035156</v>
      </c>
      <c r="C176">
        <v>297.14437866210938</v>
      </c>
      <c r="D176">
        <v>17.139999389648398</v>
      </c>
      <c r="G176" t="s">
        <v>177</v>
      </c>
      <c r="H176">
        <f t="shared" si="9"/>
        <v>2.5632022130484433E-2</v>
      </c>
      <c r="I176">
        <f t="shared" si="10"/>
        <v>3.119543953168824E-3</v>
      </c>
      <c r="J176">
        <f t="shared" si="11"/>
        <v>0</v>
      </c>
      <c r="K176">
        <f t="shared" si="8"/>
        <v>1.1188672038144422E-2</v>
      </c>
    </row>
    <row r="177" spans="1:11" x14ac:dyDescent="0.3">
      <c r="A177" t="s">
        <v>178</v>
      </c>
      <c r="B177">
        <v>144.7200012207031</v>
      </c>
      <c r="C177">
        <v>300.7413330078125</v>
      </c>
      <c r="D177">
        <v>17.809999465942401</v>
      </c>
      <c r="G177" t="s">
        <v>178</v>
      </c>
      <c r="H177">
        <f t="shared" si="9"/>
        <v>-8.9751382350367059E-4</v>
      </c>
      <c r="I177">
        <f t="shared" si="10"/>
        <v>1.2105072833275221E-2</v>
      </c>
      <c r="J177">
        <f t="shared" si="11"/>
        <v>3.9089854151257653E-2</v>
      </c>
      <c r="K177">
        <f t="shared" si="8"/>
        <v>1.4999472565958393E-2</v>
      </c>
    </row>
    <row r="178" spans="1:11" x14ac:dyDescent="0.3">
      <c r="A178" t="s">
        <v>179</v>
      </c>
      <c r="B178">
        <v>140.38999938964841</v>
      </c>
      <c r="C178">
        <v>299.04220581054688</v>
      </c>
      <c r="D178">
        <v>18.4899997711182</v>
      </c>
      <c r="G178" t="s">
        <v>179</v>
      </c>
      <c r="H178">
        <f t="shared" si="9"/>
        <v>-2.9919857618376344E-2</v>
      </c>
      <c r="I178">
        <f t="shared" si="10"/>
        <v>-5.6497960565383698E-3</v>
      </c>
      <c r="J178">
        <f t="shared" si="11"/>
        <v>3.8180815584871075E-2</v>
      </c>
      <c r="K178">
        <f t="shared" si="8"/>
        <v>-2.2086371888507261E-3</v>
      </c>
    </row>
    <row r="179" spans="1:11" x14ac:dyDescent="0.3">
      <c r="A179" t="s">
        <v>180</v>
      </c>
      <c r="B179">
        <v>139.97999572753909</v>
      </c>
      <c r="C179">
        <v>297.77035522460938</v>
      </c>
      <c r="D179">
        <v>17.7299995422363</v>
      </c>
      <c r="G179" t="s">
        <v>180</v>
      </c>
      <c r="H179">
        <f t="shared" si="9"/>
        <v>-2.9204620264393633E-3</v>
      </c>
      <c r="I179">
        <f t="shared" si="10"/>
        <v>-4.2530805392174686E-3</v>
      </c>
      <c r="J179">
        <f t="shared" si="11"/>
        <v>-4.1103311968074596E-2</v>
      </c>
      <c r="K179">
        <f t="shared" si="8"/>
        <v>-1.4775102562763364E-2</v>
      </c>
    </row>
    <row r="180" spans="1:11" x14ac:dyDescent="0.3">
      <c r="A180" t="s">
        <v>181</v>
      </c>
      <c r="B180">
        <v>137.6300048828125</v>
      </c>
      <c r="C180">
        <v>297.2039794921875</v>
      </c>
      <c r="D180">
        <v>17.5100002288818</v>
      </c>
      <c r="G180" t="s">
        <v>181</v>
      </c>
      <c r="H180">
        <f t="shared" si="9"/>
        <v>-1.6788047695762698E-2</v>
      </c>
      <c r="I180">
        <f t="shared" si="10"/>
        <v>-1.9020554681967727E-3</v>
      </c>
      <c r="J180">
        <f t="shared" si="11"/>
        <v>-1.2408309026202602E-2</v>
      </c>
      <c r="K180">
        <f t="shared" si="8"/>
        <v>-1.1008328426624891E-2</v>
      </c>
    </row>
    <row r="181" spans="1:11" x14ac:dyDescent="0.3">
      <c r="A181" t="s">
        <v>182</v>
      </c>
      <c r="B181">
        <v>135.28999328613281</v>
      </c>
      <c r="C181">
        <v>300.97979736328131</v>
      </c>
      <c r="D181">
        <v>17.180000305175799</v>
      </c>
      <c r="G181" t="s">
        <v>182</v>
      </c>
      <c r="H181">
        <f t="shared" si="9"/>
        <v>-1.700219075536713E-2</v>
      </c>
      <c r="I181">
        <f t="shared" si="10"/>
        <v>1.2704466062484432E-2</v>
      </c>
      <c r="J181">
        <f t="shared" si="11"/>
        <v>-1.8846368897339261E-2</v>
      </c>
      <c r="K181">
        <f t="shared" si="8"/>
        <v>-8.6434471526033018E-3</v>
      </c>
    </row>
    <row r="182" spans="1:11" x14ac:dyDescent="0.3">
      <c r="A182" t="s">
        <v>183</v>
      </c>
      <c r="B182">
        <v>129.33000183105469</v>
      </c>
      <c r="C182">
        <v>289.71206665039063</v>
      </c>
      <c r="D182">
        <v>17.5200004577637</v>
      </c>
      <c r="G182" t="s">
        <v>183</v>
      </c>
      <c r="H182">
        <f t="shared" si="9"/>
        <v>-4.4053453698330691E-2</v>
      </c>
      <c r="I182">
        <f t="shared" si="10"/>
        <v>-3.7436834005475039E-2</v>
      </c>
      <c r="J182">
        <f t="shared" si="11"/>
        <v>1.9790462546468657E-2</v>
      </c>
      <c r="K182">
        <f t="shared" si="8"/>
        <v>-2.2915292917034192E-2</v>
      </c>
    </row>
    <row r="183" spans="1:11" x14ac:dyDescent="0.3">
      <c r="A183" t="s">
        <v>184</v>
      </c>
      <c r="B183">
        <v>129.1199951171875</v>
      </c>
      <c r="C183">
        <v>286.4132080078125</v>
      </c>
      <c r="D183">
        <v>17.180000305175799</v>
      </c>
      <c r="G183" t="s">
        <v>184</v>
      </c>
      <c r="H183">
        <f t="shared" si="9"/>
        <v>-1.6238050792075631E-3</v>
      </c>
      <c r="I183">
        <f t="shared" si="10"/>
        <v>-1.138668016392641E-2</v>
      </c>
      <c r="J183">
        <f t="shared" si="11"/>
        <v>-1.940640089636736E-2</v>
      </c>
      <c r="K183">
        <f t="shared" si="8"/>
        <v>-9.8874463497711559E-3</v>
      </c>
    </row>
    <row r="184" spans="1:11" x14ac:dyDescent="0.3">
      <c r="A184" t="s">
        <v>185</v>
      </c>
      <c r="B184">
        <v>131.27000427246091</v>
      </c>
      <c r="C184">
        <v>286.27407836914063</v>
      </c>
      <c r="D184">
        <v>17.200000762939499</v>
      </c>
      <c r="G184" t="s">
        <v>185</v>
      </c>
      <c r="H184">
        <f t="shared" si="9"/>
        <v>1.665124873434265E-2</v>
      </c>
      <c r="I184">
        <f t="shared" si="10"/>
        <v>-4.8576544231182517E-4</v>
      </c>
      <c r="J184">
        <f t="shared" si="11"/>
        <v>1.1641709783716259E-3</v>
      </c>
      <c r="K184">
        <f t="shared" si="8"/>
        <v>6.8640211545550004E-3</v>
      </c>
    </row>
    <row r="185" spans="1:11" x14ac:dyDescent="0.3">
      <c r="A185" t="s">
        <v>186</v>
      </c>
      <c r="B185">
        <v>125.98000335693359</v>
      </c>
      <c r="C185">
        <v>283.919189453125</v>
      </c>
      <c r="D185">
        <v>16.870000839233398</v>
      </c>
      <c r="G185" t="s">
        <v>186</v>
      </c>
      <c r="H185">
        <f t="shared" si="9"/>
        <v>-4.0298626825268635E-2</v>
      </c>
      <c r="I185">
        <f t="shared" si="10"/>
        <v>-8.2259942270396236E-3</v>
      </c>
      <c r="J185">
        <f t="shared" si="11"/>
        <v>-1.9186041224901862E-2</v>
      </c>
      <c r="K185">
        <f t="shared" si="8"/>
        <v>-2.4343061365689901E-2</v>
      </c>
    </row>
    <row r="186" spans="1:11" x14ac:dyDescent="0.3">
      <c r="A186" t="s">
        <v>187</v>
      </c>
      <c r="B186">
        <v>125.98000335693359</v>
      </c>
      <c r="C186">
        <v>285.77728271484381</v>
      </c>
      <c r="D186">
        <v>16.370000839233398</v>
      </c>
      <c r="G186" t="s">
        <v>187</v>
      </c>
      <c r="H186">
        <f t="shared" si="9"/>
        <v>0</v>
      </c>
      <c r="I186">
        <f t="shared" si="10"/>
        <v>6.5444440909323554E-3</v>
      </c>
      <c r="J186">
        <f t="shared" si="11"/>
        <v>-2.9638409906725394E-2</v>
      </c>
      <c r="K186">
        <f t="shared" si="8"/>
        <v>-6.9281897447379115E-3</v>
      </c>
    </row>
    <row r="187" spans="1:11" x14ac:dyDescent="0.3">
      <c r="A187" t="s">
        <v>188</v>
      </c>
      <c r="B187">
        <v>125.98000335693359</v>
      </c>
      <c r="C187">
        <v>292.56378173828131</v>
      </c>
      <c r="D187">
        <v>16.309999465942401</v>
      </c>
      <c r="G187" t="s">
        <v>188</v>
      </c>
      <c r="H187">
        <f t="shared" si="9"/>
        <v>0</v>
      </c>
      <c r="I187">
        <f t="shared" si="10"/>
        <v>2.3747510505267355E-2</v>
      </c>
      <c r="J187">
        <f t="shared" si="11"/>
        <v>-3.6653249978579883E-3</v>
      </c>
      <c r="K187">
        <f t="shared" si="8"/>
        <v>6.0246556522228099E-3</v>
      </c>
    </row>
    <row r="188" spans="1:11" x14ac:dyDescent="0.3">
      <c r="A188" t="s">
        <v>189</v>
      </c>
      <c r="B188">
        <v>127.120002746582</v>
      </c>
      <c r="C188">
        <v>293.65676879882813</v>
      </c>
      <c r="D188">
        <v>16.680000305175799</v>
      </c>
      <c r="G188" t="s">
        <v>189</v>
      </c>
      <c r="H188">
        <f t="shared" si="9"/>
        <v>9.04905031966452E-3</v>
      </c>
      <c r="I188">
        <f t="shared" si="10"/>
        <v>3.735893260788492E-3</v>
      </c>
      <c r="J188">
        <f t="shared" si="11"/>
        <v>2.268552123536316E-2</v>
      </c>
      <c r="K188">
        <f t="shared" si="8"/>
        <v>1.1546044476711304E-2</v>
      </c>
    </row>
    <row r="189" spans="1:11" x14ac:dyDescent="0.3">
      <c r="A189" t="s">
        <v>190</v>
      </c>
      <c r="B189">
        <v>129.46000671386719</v>
      </c>
      <c r="C189">
        <v>294.7000732421875</v>
      </c>
      <c r="D189">
        <v>16.100000381469702</v>
      </c>
      <c r="G189" t="s">
        <v>190</v>
      </c>
      <c r="H189">
        <f t="shared" si="9"/>
        <v>1.8407834461348083E-2</v>
      </c>
      <c r="I189">
        <f t="shared" si="10"/>
        <v>3.5528022991837549E-3</v>
      </c>
      <c r="J189">
        <f t="shared" si="11"/>
        <v>-3.4772177044033015E-2</v>
      </c>
      <c r="K189">
        <f t="shared" si="8"/>
        <v>-2.0026786389155445E-3</v>
      </c>
    </row>
    <row r="190" spans="1:11" x14ac:dyDescent="0.3">
      <c r="A190" t="s">
        <v>191</v>
      </c>
      <c r="B190">
        <v>124.7200012207031</v>
      </c>
      <c r="C190">
        <v>292.67306518554688</v>
      </c>
      <c r="D190">
        <v>15.0299997329712</v>
      </c>
      <c r="G190" t="s">
        <v>191</v>
      </c>
      <c r="H190">
        <f t="shared" si="9"/>
        <v>-3.6613666362929065E-2</v>
      </c>
      <c r="I190">
        <f t="shared" si="10"/>
        <v>-6.8782068302195576E-3</v>
      </c>
      <c r="J190">
        <f t="shared" si="11"/>
        <v>-6.6459666033922504E-2</v>
      </c>
      <c r="K190">
        <f t="shared" si="8"/>
        <v>-3.6646828404414244E-2</v>
      </c>
    </row>
    <row r="191" spans="1:11" x14ac:dyDescent="0.3">
      <c r="A191" t="s">
        <v>192</v>
      </c>
      <c r="B191">
        <v>127</v>
      </c>
      <c r="C191">
        <v>297.68093872070313</v>
      </c>
      <c r="D191">
        <v>14.5100002288818</v>
      </c>
      <c r="G191" t="s">
        <v>192</v>
      </c>
      <c r="H191">
        <f t="shared" si="9"/>
        <v>1.8280939360016957E-2</v>
      </c>
      <c r="I191">
        <f t="shared" si="10"/>
        <v>1.7110811109253943E-2</v>
      </c>
      <c r="J191">
        <f t="shared" si="11"/>
        <v>-3.4597439343174496E-2</v>
      </c>
      <c r="K191">
        <f t="shared" si="8"/>
        <v>2.0663872738306173E-3</v>
      </c>
    </row>
    <row r="192" spans="1:11" x14ac:dyDescent="0.3">
      <c r="A192" t="s">
        <v>193</v>
      </c>
      <c r="B192">
        <v>125.9599990844727</v>
      </c>
      <c r="C192">
        <v>298.03866577148438</v>
      </c>
      <c r="D192">
        <v>14.300000190734901</v>
      </c>
      <c r="G192" t="s">
        <v>193</v>
      </c>
      <c r="H192">
        <f t="shared" si="9"/>
        <v>-8.1889835868291794E-3</v>
      </c>
      <c r="I192">
        <f t="shared" si="10"/>
        <v>1.2017129894799083E-3</v>
      </c>
      <c r="J192">
        <f t="shared" si="11"/>
        <v>-1.44727797956129E-2</v>
      </c>
      <c r="K192">
        <f t="shared" si="8"/>
        <v>-7.2569134765715689E-3</v>
      </c>
    </row>
    <row r="193" spans="1:11" x14ac:dyDescent="0.3">
      <c r="A193" t="s">
        <v>194</v>
      </c>
      <c r="B193">
        <v>127.9599990844727</v>
      </c>
      <c r="C193">
        <v>303.45391845703131</v>
      </c>
      <c r="D193">
        <v>14.579999923706101</v>
      </c>
      <c r="G193" t="s">
        <v>194</v>
      </c>
      <c r="H193">
        <f t="shared" si="9"/>
        <v>1.5878056641289273E-2</v>
      </c>
      <c r="I193">
        <f t="shared" si="10"/>
        <v>1.8169631351453441E-2</v>
      </c>
      <c r="J193">
        <f t="shared" si="11"/>
        <v>1.9580400645911489E-2</v>
      </c>
      <c r="K193">
        <f t="shared" si="8"/>
        <v>1.7676232255725188E-2</v>
      </c>
    </row>
    <row r="194" spans="1:11" x14ac:dyDescent="0.3">
      <c r="A194" t="s">
        <v>195</v>
      </c>
      <c r="B194">
        <v>128.25999450683591</v>
      </c>
      <c r="C194">
        <v>298.5950927734375</v>
      </c>
      <c r="D194">
        <v>15.539999961853001</v>
      </c>
      <c r="G194" t="s">
        <v>195</v>
      </c>
      <c r="H194">
        <f t="shared" si="9"/>
        <v>2.3444468936355545E-3</v>
      </c>
      <c r="I194">
        <f t="shared" si="10"/>
        <v>-1.6011741447595762E-2</v>
      </c>
      <c r="J194">
        <f t="shared" si="11"/>
        <v>6.5843624360107489E-2</v>
      </c>
      <c r="K194">
        <f t="shared" si="8"/>
        <v>1.5887343631207737E-2</v>
      </c>
    </row>
    <row r="195" spans="1:11" x14ac:dyDescent="0.3">
      <c r="A195" t="s">
        <v>196</v>
      </c>
      <c r="B195">
        <v>129.47999572753909</v>
      </c>
      <c r="C195">
        <v>303.26513671875</v>
      </c>
      <c r="D195">
        <v>16.350000381469702</v>
      </c>
      <c r="G195" t="s">
        <v>196</v>
      </c>
      <c r="H195">
        <f t="shared" si="9"/>
        <v>9.5119388192252963E-3</v>
      </c>
      <c r="I195">
        <f t="shared" si="10"/>
        <v>1.5640055909612594E-2</v>
      </c>
      <c r="J195">
        <f t="shared" si="11"/>
        <v>5.2123579253864794E-2</v>
      </c>
      <c r="K195">
        <f t="shared" ref="K195:K258" si="12">$O$12*H195+$O$13*I195+$O$14*J195</f>
        <v>2.4133866076733332E-2</v>
      </c>
    </row>
    <row r="196" spans="1:11" x14ac:dyDescent="0.3">
      <c r="A196" t="s">
        <v>197</v>
      </c>
      <c r="B196">
        <v>131.83000183105469</v>
      </c>
      <c r="C196">
        <v>307.84576416015631</v>
      </c>
      <c r="D196">
        <v>14.930000305175801</v>
      </c>
      <c r="G196" t="s">
        <v>197</v>
      </c>
      <c r="H196">
        <f t="shared" ref="H196:H251" si="13">B196/B195-1</f>
        <v>1.8149568899126667E-2</v>
      </c>
      <c r="I196">
        <f t="shared" ref="I196:I251" si="14">C196/C195-1</f>
        <v>1.5104365410965048E-2</v>
      </c>
      <c r="J196">
        <f t="shared" ref="J196:J251" si="15">D196/D195-1</f>
        <v>-8.6850155545149743E-2</v>
      </c>
      <c r="K196">
        <f t="shared" si="12"/>
        <v>-1.4263909480604742E-2</v>
      </c>
    </row>
    <row r="197" spans="1:11" x14ac:dyDescent="0.3">
      <c r="A197" t="s">
        <v>198</v>
      </c>
      <c r="B197">
        <v>132.33000183105469</v>
      </c>
      <c r="C197">
        <v>307.10055541992188</v>
      </c>
      <c r="D197">
        <v>15.2299995422363</v>
      </c>
      <c r="G197" t="s">
        <v>198</v>
      </c>
      <c r="H197">
        <f t="shared" si="13"/>
        <v>3.7927633547389927E-3</v>
      </c>
      <c r="I197">
        <f t="shared" si="14"/>
        <v>-2.4207211110000015E-3</v>
      </c>
      <c r="J197">
        <f t="shared" si="15"/>
        <v>2.0093719419181699E-2</v>
      </c>
      <c r="K197">
        <f t="shared" si="12"/>
        <v>6.8190048343501064E-3</v>
      </c>
    </row>
    <row r="198" spans="1:11" x14ac:dyDescent="0.3">
      <c r="A198" t="s">
        <v>199</v>
      </c>
      <c r="B198">
        <v>129.78999328613281</v>
      </c>
      <c r="C198">
        <v>310.03173828125</v>
      </c>
      <c r="D198">
        <v>15.449999809265099</v>
      </c>
      <c r="G198" t="s">
        <v>199</v>
      </c>
      <c r="H198">
        <f t="shared" si="13"/>
        <v>-1.9194502454286222E-2</v>
      </c>
      <c r="I198">
        <f t="shared" si="14"/>
        <v>9.5447006187276973E-3</v>
      </c>
      <c r="J198">
        <f t="shared" si="15"/>
        <v>1.4445191965941184E-2</v>
      </c>
      <c r="K198">
        <f t="shared" si="12"/>
        <v>-4.8083320631382535E-4</v>
      </c>
    </row>
    <row r="199" spans="1:11" x14ac:dyDescent="0.3">
      <c r="A199" t="s">
        <v>200</v>
      </c>
      <c r="B199">
        <v>132.55000305175781</v>
      </c>
      <c r="C199">
        <v>313.03250122070313</v>
      </c>
      <c r="D199">
        <v>16.360000610351602</v>
      </c>
      <c r="G199" t="s">
        <v>200</v>
      </c>
      <c r="H199">
        <f t="shared" si="13"/>
        <v>2.1265196921155027E-2</v>
      </c>
      <c r="I199">
        <f t="shared" si="14"/>
        <v>9.6788895101149741E-3</v>
      </c>
      <c r="J199">
        <f t="shared" si="15"/>
        <v>5.889972895279838E-2</v>
      </c>
      <c r="K199">
        <f t="shared" si="12"/>
        <v>2.9079664307336016E-2</v>
      </c>
    </row>
    <row r="200" spans="1:11" x14ac:dyDescent="0.3">
      <c r="A200" t="s">
        <v>201</v>
      </c>
      <c r="B200">
        <v>131.4700012207031</v>
      </c>
      <c r="C200">
        <v>307.59735107421881</v>
      </c>
      <c r="D200">
        <v>17.25</v>
      </c>
      <c r="G200" t="s">
        <v>201</v>
      </c>
      <c r="H200">
        <f t="shared" si="13"/>
        <v>-8.1478823552573187E-3</v>
      </c>
      <c r="I200">
        <f t="shared" si="14"/>
        <v>-1.7362894029499754E-2</v>
      </c>
      <c r="J200">
        <f t="shared" si="15"/>
        <v>5.4400938657988895E-2</v>
      </c>
      <c r="K200">
        <f t="shared" si="12"/>
        <v>7.8522604464438157E-3</v>
      </c>
    </row>
    <row r="201" spans="1:11" x14ac:dyDescent="0.3">
      <c r="A201" t="s">
        <v>202</v>
      </c>
      <c r="B201">
        <v>128.1300048828125</v>
      </c>
      <c r="C201">
        <v>301.55609130859381</v>
      </c>
      <c r="D201">
        <v>17.909999847412099</v>
      </c>
      <c r="G201" t="s">
        <v>202</v>
      </c>
      <c r="H201">
        <f t="shared" si="13"/>
        <v>-2.540500727830397E-2</v>
      </c>
      <c r="I201">
        <f t="shared" si="14"/>
        <v>-1.9640155367161571E-2</v>
      </c>
      <c r="J201">
        <f t="shared" si="15"/>
        <v>3.8260860719542045E-2</v>
      </c>
      <c r="K201">
        <f t="shared" si="12"/>
        <v>-4.57579130560745E-3</v>
      </c>
    </row>
    <row r="202" spans="1:11" x14ac:dyDescent="0.3">
      <c r="A202" t="s">
        <v>203</v>
      </c>
      <c r="B202">
        <v>128.3999938964844</v>
      </c>
      <c r="C202">
        <v>299.469482421875</v>
      </c>
      <c r="D202">
        <v>18</v>
      </c>
      <c r="G202" t="s">
        <v>203</v>
      </c>
      <c r="H202">
        <f t="shared" si="13"/>
        <v>2.107149015711407E-3</v>
      </c>
      <c r="I202">
        <f t="shared" si="14"/>
        <v>-6.9194718556804258E-3</v>
      </c>
      <c r="J202">
        <f t="shared" si="15"/>
        <v>5.025134190657532E-3</v>
      </c>
      <c r="K202">
        <f t="shared" si="12"/>
        <v>2.7455830677769466E-4</v>
      </c>
    </row>
    <row r="203" spans="1:11" x14ac:dyDescent="0.3">
      <c r="A203" t="s">
        <v>204</v>
      </c>
      <c r="B203">
        <v>125.1699981689453</v>
      </c>
      <c r="C203">
        <v>299.77752685546881</v>
      </c>
      <c r="D203">
        <v>19.450000762939499</v>
      </c>
      <c r="G203" t="s">
        <v>204</v>
      </c>
      <c r="H203">
        <f t="shared" si="13"/>
        <v>-2.5155731161039752E-2</v>
      </c>
      <c r="I203">
        <f t="shared" si="14"/>
        <v>1.0286338063651979E-3</v>
      </c>
      <c r="J203">
        <f t="shared" si="15"/>
        <v>8.0555597941083246E-2</v>
      </c>
      <c r="K203">
        <f t="shared" si="12"/>
        <v>1.4412977059818631E-2</v>
      </c>
    </row>
    <row r="204" spans="1:11" x14ac:dyDescent="0.3">
      <c r="A204" t="s">
        <v>205</v>
      </c>
      <c r="B204">
        <v>126.55999755859381</v>
      </c>
      <c r="C204">
        <v>301.42691040039063</v>
      </c>
      <c r="D204">
        <v>18.889999389648398</v>
      </c>
      <c r="G204" t="s">
        <v>205</v>
      </c>
      <c r="H204">
        <f t="shared" si="13"/>
        <v>1.1104892625886098E-2</v>
      </c>
      <c r="I204">
        <f t="shared" si="14"/>
        <v>5.5020253259912E-3</v>
      </c>
      <c r="J204">
        <f t="shared" si="15"/>
        <v>-2.8791843255766891E-2</v>
      </c>
      <c r="K204">
        <f t="shared" si="12"/>
        <v>-2.5449883285782668E-3</v>
      </c>
    </row>
    <row r="205" spans="1:11" x14ac:dyDescent="0.3">
      <c r="A205" t="s">
        <v>206</v>
      </c>
      <c r="B205">
        <v>128.55999755859381</v>
      </c>
      <c r="C205">
        <v>298.98260498046881</v>
      </c>
      <c r="D205">
        <v>18.309999465942401</v>
      </c>
      <c r="G205" t="s">
        <v>206</v>
      </c>
      <c r="H205">
        <f t="shared" si="13"/>
        <v>1.5802781594350668E-2</v>
      </c>
      <c r="I205">
        <f t="shared" si="14"/>
        <v>-8.1091147989242884E-3</v>
      </c>
      <c r="J205">
        <f t="shared" si="15"/>
        <v>-3.0704073184027458E-2</v>
      </c>
      <c r="K205">
        <f t="shared" si="12"/>
        <v>-5.3228437571452569E-3</v>
      </c>
    </row>
    <row r="206" spans="1:11" x14ac:dyDescent="0.3">
      <c r="A206" t="s">
        <v>207</v>
      </c>
      <c r="B206">
        <v>121.38999938964839</v>
      </c>
      <c r="C206">
        <v>297.40274047851563</v>
      </c>
      <c r="D206">
        <v>18.75</v>
      </c>
      <c r="G206" t="s">
        <v>207</v>
      </c>
      <c r="H206">
        <f t="shared" si="13"/>
        <v>-5.5771610960692053E-2</v>
      </c>
      <c r="I206">
        <f t="shared" si="14"/>
        <v>-5.2841351825682059E-3</v>
      </c>
      <c r="J206">
        <f t="shared" si="15"/>
        <v>2.4030614248570892E-2</v>
      </c>
      <c r="K206">
        <f t="shared" si="12"/>
        <v>-1.6684700664476013E-2</v>
      </c>
    </row>
    <row r="207" spans="1:11" x14ac:dyDescent="0.3">
      <c r="A207" t="s">
        <v>208</v>
      </c>
      <c r="B207">
        <v>119.5699996948242</v>
      </c>
      <c r="C207">
        <v>295.21673583984381</v>
      </c>
      <c r="D207">
        <v>18.620000839233398</v>
      </c>
      <c r="G207" t="s">
        <v>208</v>
      </c>
      <c r="H207">
        <f t="shared" si="13"/>
        <v>-1.4992995337138049E-2</v>
      </c>
      <c r="I207">
        <f t="shared" si="14"/>
        <v>-7.3503177380093154E-3</v>
      </c>
      <c r="J207">
        <f t="shared" si="15"/>
        <v>-6.93328857421871E-3</v>
      </c>
      <c r="K207">
        <f t="shared" si="12"/>
        <v>-1.0282280028523626E-2</v>
      </c>
    </row>
    <row r="208" spans="1:11" x14ac:dyDescent="0.3">
      <c r="A208" t="s">
        <v>209</v>
      </c>
      <c r="B208">
        <v>127.7399978637695</v>
      </c>
      <c r="C208">
        <v>296.33953857421881</v>
      </c>
      <c r="D208">
        <v>18.5200004577637</v>
      </c>
      <c r="G208" t="s">
        <v>209</v>
      </c>
      <c r="H208">
        <f t="shared" si="13"/>
        <v>6.8328160824599804E-2</v>
      </c>
      <c r="I208">
        <f t="shared" si="14"/>
        <v>3.8033166757325265E-3</v>
      </c>
      <c r="J208">
        <f t="shared" si="15"/>
        <v>-5.3705895253770564E-3</v>
      </c>
      <c r="K208">
        <f t="shared" si="12"/>
        <v>2.6861082474946563E-2</v>
      </c>
    </row>
    <row r="209" spans="1:11" x14ac:dyDescent="0.3">
      <c r="A209" t="s">
        <v>210</v>
      </c>
      <c r="B209">
        <v>132.71000671386719</v>
      </c>
      <c r="C209">
        <v>297.48223876953131</v>
      </c>
      <c r="D209">
        <v>17.319999694824201</v>
      </c>
      <c r="G209" t="s">
        <v>210</v>
      </c>
      <c r="H209">
        <f t="shared" si="13"/>
        <v>3.8907225091689979E-2</v>
      </c>
      <c r="I209">
        <f t="shared" si="14"/>
        <v>3.856050396819688E-3</v>
      </c>
      <c r="J209">
        <f t="shared" si="15"/>
        <v>-6.479485600857271E-2</v>
      </c>
      <c r="K209">
        <f t="shared" si="12"/>
        <v>-2.7187516468499123E-3</v>
      </c>
    </row>
    <row r="210" spans="1:11" x14ac:dyDescent="0.3">
      <c r="A210" t="s">
        <v>211</v>
      </c>
      <c r="B210">
        <v>133.0899963378906</v>
      </c>
      <c r="C210">
        <v>299.7178955078125</v>
      </c>
      <c r="D210">
        <v>17.879999160766602</v>
      </c>
      <c r="G210" t="s">
        <v>211</v>
      </c>
      <c r="H210">
        <f t="shared" si="13"/>
        <v>2.8633080009008438E-3</v>
      </c>
      <c r="I210">
        <f t="shared" si="14"/>
        <v>7.515261238884241E-3</v>
      </c>
      <c r="J210">
        <f t="shared" si="15"/>
        <v>3.2332533245352568E-2</v>
      </c>
      <c r="K210">
        <f t="shared" si="12"/>
        <v>1.3099661545631379E-2</v>
      </c>
    </row>
    <row r="211" spans="1:11" x14ac:dyDescent="0.3">
      <c r="A211" t="s">
        <v>212</v>
      </c>
      <c r="B211">
        <v>137</v>
      </c>
      <c r="C211">
        <v>303.03662109375</v>
      </c>
      <c r="D211">
        <v>17.579999923706101</v>
      </c>
      <c r="G211" t="s">
        <v>212</v>
      </c>
      <c r="H211">
        <f t="shared" si="13"/>
        <v>2.9378644298573953E-2</v>
      </c>
      <c r="I211">
        <f t="shared" si="14"/>
        <v>1.1072830937620681E-2</v>
      </c>
      <c r="J211">
        <f t="shared" si="15"/>
        <v>-1.6778481607469975E-2</v>
      </c>
      <c r="K211">
        <f t="shared" si="12"/>
        <v>1.0039762518474795E-2</v>
      </c>
    </row>
    <row r="212" spans="1:11" x14ac:dyDescent="0.3">
      <c r="A212" t="s">
        <v>213</v>
      </c>
      <c r="B212">
        <v>138.07000732421881</v>
      </c>
      <c r="C212">
        <v>321.35910034179688</v>
      </c>
      <c r="D212">
        <v>18.690000534057599</v>
      </c>
      <c r="G212" t="s">
        <v>213</v>
      </c>
      <c r="H212">
        <f t="shared" si="13"/>
        <v>7.8102724395532341E-3</v>
      </c>
      <c r="I212">
        <f t="shared" si="14"/>
        <v>6.0462920890272498E-2</v>
      </c>
      <c r="J212">
        <f t="shared" si="15"/>
        <v>6.3139966733145148E-2</v>
      </c>
      <c r="K212">
        <f t="shared" si="12"/>
        <v>4.0204975262846582E-2</v>
      </c>
    </row>
    <row r="213" spans="1:11" x14ac:dyDescent="0.3">
      <c r="A213" t="s">
        <v>214</v>
      </c>
      <c r="B213">
        <v>138.6000061035156</v>
      </c>
      <c r="C213">
        <v>329.29818725585938</v>
      </c>
      <c r="D213">
        <v>19.579999923706101</v>
      </c>
      <c r="G213" t="s">
        <v>214</v>
      </c>
      <c r="H213">
        <f t="shared" si="13"/>
        <v>3.8386235328591312E-3</v>
      </c>
      <c r="I213">
        <f t="shared" si="14"/>
        <v>2.470472099784482E-2</v>
      </c>
      <c r="J213">
        <f t="shared" si="15"/>
        <v>4.7619013601776672E-2</v>
      </c>
      <c r="K213">
        <f t="shared" si="12"/>
        <v>2.3232569793030098E-2</v>
      </c>
    </row>
    <row r="214" spans="1:11" x14ac:dyDescent="0.3">
      <c r="A214" t="s">
        <v>215</v>
      </c>
      <c r="B214">
        <v>139.74000549316409</v>
      </c>
      <c r="C214">
        <v>331.3748779296875</v>
      </c>
      <c r="D214">
        <v>19.530000686645501</v>
      </c>
      <c r="G214" t="s">
        <v>215</v>
      </c>
      <c r="H214">
        <f t="shared" si="13"/>
        <v>8.2251034592095706E-3</v>
      </c>
      <c r="I214">
        <f t="shared" si="14"/>
        <v>6.3064139257302809E-3</v>
      </c>
      <c r="J214">
        <f t="shared" si="15"/>
        <v>-2.5535871938417998E-3</v>
      </c>
      <c r="K214">
        <f t="shared" si="12"/>
        <v>4.4158894032503724E-3</v>
      </c>
    </row>
    <row r="215" spans="1:11" x14ac:dyDescent="0.3">
      <c r="A215" t="s">
        <v>216</v>
      </c>
      <c r="B215">
        <v>142.71000671386719</v>
      </c>
      <c r="C215">
        <v>331.24569702148438</v>
      </c>
      <c r="D215">
        <v>18.809999465942401</v>
      </c>
      <c r="G215" t="s">
        <v>216</v>
      </c>
      <c r="H215">
        <f t="shared" si="13"/>
        <v>2.1253764877291248E-2</v>
      </c>
      <c r="I215">
        <f t="shared" si="14"/>
        <v>-3.898331370506547E-4</v>
      </c>
      <c r="J215">
        <f t="shared" si="15"/>
        <v>-3.6866420654835586E-2</v>
      </c>
      <c r="K215">
        <f t="shared" si="12"/>
        <v>-2.6753701866493711E-3</v>
      </c>
    </row>
    <row r="216" spans="1:11" x14ac:dyDescent="0.3">
      <c r="A216" t="s">
        <v>217</v>
      </c>
      <c r="B216">
        <v>142.08000183105469</v>
      </c>
      <c r="C216">
        <v>335.0711669921875</v>
      </c>
      <c r="D216">
        <v>18.079999923706101</v>
      </c>
      <c r="G216" t="s">
        <v>217</v>
      </c>
      <c r="H216">
        <f t="shared" si="13"/>
        <v>-4.4145809906355193E-3</v>
      </c>
      <c r="I216">
        <f t="shared" si="14"/>
        <v>1.1548738610346332E-2</v>
      </c>
      <c r="J216">
        <f t="shared" si="15"/>
        <v>-3.8809120837990707E-2</v>
      </c>
      <c r="K216">
        <f t="shared" si="12"/>
        <v>-9.94394706454752E-3</v>
      </c>
    </row>
    <row r="217" spans="1:11" x14ac:dyDescent="0.3">
      <c r="A217" t="s">
        <v>218</v>
      </c>
      <c r="B217">
        <v>140.6000061035156</v>
      </c>
      <c r="C217">
        <v>333.74966430664063</v>
      </c>
      <c r="D217">
        <v>18.420000076293899</v>
      </c>
      <c r="G217" t="s">
        <v>218</v>
      </c>
      <c r="H217">
        <f t="shared" si="13"/>
        <v>-1.0416636461610729E-2</v>
      </c>
      <c r="I217">
        <f t="shared" si="14"/>
        <v>-3.9439462888123389E-3</v>
      </c>
      <c r="J217">
        <f t="shared" si="15"/>
        <v>1.8805318253458436E-2</v>
      </c>
      <c r="K217">
        <f t="shared" si="12"/>
        <v>2.9175700474953683E-4</v>
      </c>
    </row>
    <row r="218" spans="1:11" x14ac:dyDescent="0.3">
      <c r="A218" t="s">
        <v>219</v>
      </c>
      <c r="B218">
        <v>143.55999755859381</v>
      </c>
      <c r="C218">
        <v>337.396240234375</v>
      </c>
      <c r="D218">
        <v>19.569999694824201</v>
      </c>
      <c r="G218" t="s">
        <v>219</v>
      </c>
      <c r="H218">
        <f t="shared" si="13"/>
        <v>2.1052569890352313E-2</v>
      </c>
      <c r="I218">
        <f t="shared" si="14"/>
        <v>1.0926081185160363E-2</v>
      </c>
      <c r="J218">
        <f t="shared" si="15"/>
        <v>6.2432118011243931E-2</v>
      </c>
      <c r="K218">
        <f t="shared" si="12"/>
        <v>3.0428487715062215E-2</v>
      </c>
    </row>
    <row r="219" spans="1:11" x14ac:dyDescent="0.3">
      <c r="A219" t="s">
        <v>220</v>
      </c>
      <c r="B219">
        <v>142.5899963378906</v>
      </c>
      <c r="C219">
        <v>339.10528564453131</v>
      </c>
      <c r="D219">
        <v>18.780000686645501</v>
      </c>
      <c r="G219" t="s">
        <v>220</v>
      </c>
      <c r="H219">
        <f t="shared" si="13"/>
        <v>-6.7567653747507839E-3</v>
      </c>
      <c r="I219">
        <f t="shared" si="14"/>
        <v>5.0653955389932115E-3</v>
      </c>
      <c r="J219">
        <f t="shared" si="15"/>
        <v>-4.0367860015227075E-2</v>
      </c>
      <c r="K219">
        <f t="shared" si="12"/>
        <v>-1.3293445492770471E-2</v>
      </c>
    </row>
    <row r="220" spans="1:11" x14ac:dyDescent="0.3">
      <c r="A220" t="s">
        <v>221</v>
      </c>
      <c r="B220">
        <v>145.80000305175781</v>
      </c>
      <c r="C220">
        <v>351.49581909179688</v>
      </c>
      <c r="D220">
        <v>20.219999313354499</v>
      </c>
      <c r="G220" t="s">
        <v>221</v>
      </c>
      <c r="H220">
        <f t="shared" si="13"/>
        <v>2.251214528584855E-2</v>
      </c>
      <c r="I220">
        <f t="shared" si="14"/>
        <v>3.6538898011321486E-2</v>
      </c>
      <c r="J220">
        <f t="shared" si="15"/>
        <v>7.6677240365224497E-2</v>
      </c>
      <c r="K220">
        <f t="shared" si="12"/>
        <v>4.2969699627303209E-2</v>
      </c>
    </row>
    <row r="221" spans="1:11" x14ac:dyDescent="0.3">
      <c r="A221" t="s">
        <v>222</v>
      </c>
      <c r="B221">
        <v>143.19999694824219</v>
      </c>
      <c r="C221">
        <v>349.43902587890631</v>
      </c>
      <c r="D221">
        <v>20.920000076293899</v>
      </c>
      <c r="G221" t="s">
        <v>222</v>
      </c>
      <c r="H221">
        <f t="shared" si="13"/>
        <v>-1.7832688951265996E-2</v>
      </c>
      <c r="I221">
        <f t="shared" si="14"/>
        <v>-5.8515438909201301E-3</v>
      </c>
      <c r="J221">
        <f t="shared" si="15"/>
        <v>3.4619227829403298E-2</v>
      </c>
      <c r="K221">
        <f t="shared" si="12"/>
        <v>1.4972296010385515E-3</v>
      </c>
    </row>
    <row r="222" spans="1:11" x14ac:dyDescent="0.3">
      <c r="A222" t="s">
        <v>223</v>
      </c>
      <c r="B222">
        <v>142.83000183105469</v>
      </c>
      <c r="C222">
        <v>351.75418090820313</v>
      </c>
      <c r="D222">
        <v>20.340000152587901</v>
      </c>
      <c r="G222" t="s">
        <v>223</v>
      </c>
      <c r="H222">
        <f t="shared" si="13"/>
        <v>-2.5837648398919777E-3</v>
      </c>
      <c r="I222">
        <f t="shared" si="14"/>
        <v>6.6253476510638176E-3</v>
      </c>
      <c r="J222">
        <f t="shared" si="15"/>
        <v>-2.7724661643918513E-2</v>
      </c>
      <c r="K222">
        <f t="shared" si="12"/>
        <v>-7.3633001338132007E-3</v>
      </c>
    </row>
    <row r="223" spans="1:11" x14ac:dyDescent="0.3">
      <c r="A223" t="s">
        <v>224</v>
      </c>
      <c r="B223">
        <v>145.17999267578131</v>
      </c>
      <c r="C223">
        <v>357.05020141601563</v>
      </c>
      <c r="D223">
        <v>21.469999313354499</v>
      </c>
      <c r="G223" t="s">
        <v>224</v>
      </c>
      <c r="H223">
        <f t="shared" si="13"/>
        <v>1.6453061783940015E-2</v>
      </c>
      <c r="I223">
        <f t="shared" si="14"/>
        <v>1.5056027178237175E-2</v>
      </c>
      <c r="J223">
        <f t="shared" si="15"/>
        <v>5.5555513878539742E-2</v>
      </c>
      <c r="K223">
        <f t="shared" si="12"/>
        <v>2.7764687030609081E-2</v>
      </c>
    </row>
    <row r="224" spans="1:11" x14ac:dyDescent="0.3">
      <c r="A224" t="s">
        <v>225</v>
      </c>
      <c r="B224">
        <v>146.1300048828125</v>
      </c>
      <c r="C224">
        <v>361.99847412109381</v>
      </c>
      <c r="D224">
        <v>20.909999847412099</v>
      </c>
      <c r="G224" t="s">
        <v>225</v>
      </c>
      <c r="H224">
        <f t="shared" si="13"/>
        <v>6.5436854591442994E-3</v>
      </c>
      <c r="I224">
        <f t="shared" si="14"/>
        <v>1.3858759035715318E-2</v>
      </c>
      <c r="J224">
        <f t="shared" si="15"/>
        <v>-2.6082882340572655E-2</v>
      </c>
      <c r="K224">
        <f t="shared" si="12"/>
        <v>-1.0497628077994802E-3</v>
      </c>
    </row>
    <row r="225" spans="1:11" x14ac:dyDescent="0.3">
      <c r="A225" t="s">
        <v>226</v>
      </c>
      <c r="B225">
        <v>143.8999938964844</v>
      </c>
      <c r="C225">
        <v>358.7890625</v>
      </c>
      <c r="D225">
        <v>21.120000839233398</v>
      </c>
      <c r="G225" t="s">
        <v>226</v>
      </c>
      <c r="H225">
        <f t="shared" si="13"/>
        <v>-1.5260459261028814E-2</v>
      </c>
      <c r="I225">
        <f t="shared" si="14"/>
        <v>-8.8658153294320918E-3</v>
      </c>
      <c r="J225">
        <f t="shared" si="15"/>
        <v>1.0043089113044079E-2</v>
      </c>
      <c r="K225">
        <f t="shared" si="12"/>
        <v>-5.7510015693279298E-3</v>
      </c>
    </row>
    <row r="226" spans="1:11" x14ac:dyDescent="0.3">
      <c r="A226" t="s">
        <v>227</v>
      </c>
      <c r="B226">
        <v>146.71000671386719</v>
      </c>
      <c r="C226">
        <v>361.92892456054688</v>
      </c>
      <c r="D226">
        <v>21.069999694824201</v>
      </c>
      <c r="G226" t="s">
        <v>227</v>
      </c>
      <c r="H226">
        <f t="shared" si="13"/>
        <v>1.9527539517508075E-2</v>
      </c>
      <c r="I226">
        <f t="shared" si="14"/>
        <v>8.7512758573762284E-3</v>
      </c>
      <c r="J226">
        <f t="shared" si="15"/>
        <v>-2.3674783343906602E-3</v>
      </c>
      <c r="K226">
        <f t="shared" si="12"/>
        <v>9.7261550638989003E-3</v>
      </c>
    </row>
    <row r="227" spans="1:11" x14ac:dyDescent="0.3">
      <c r="A227" t="s">
        <v>228</v>
      </c>
      <c r="B227">
        <v>146.74000549316409</v>
      </c>
      <c r="C227">
        <v>365.09860229492188</v>
      </c>
      <c r="D227">
        <v>21.209999084472699</v>
      </c>
      <c r="G227" t="s">
        <v>228</v>
      </c>
      <c r="H227">
        <f t="shared" si="13"/>
        <v>2.0447670863665834E-4</v>
      </c>
      <c r="I227">
        <f t="shared" si="14"/>
        <v>8.7577353432684024E-3</v>
      </c>
      <c r="J227">
        <f t="shared" si="15"/>
        <v>6.6444894008654831E-3</v>
      </c>
      <c r="K227">
        <f t="shared" si="12"/>
        <v>4.7024581066948297E-3</v>
      </c>
    </row>
    <row r="228" spans="1:11" x14ac:dyDescent="0.3">
      <c r="A228" t="s">
        <v>229</v>
      </c>
      <c r="B228">
        <v>147.72999572753909</v>
      </c>
      <c r="C228">
        <v>367.304443359375</v>
      </c>
      <c r="D228">
        <v>21.4899997711182</v>
      </c>
      <c r="G228" t="s">
        <v>229</v>
      </c>
      <c r="H228">
        <f t="shared" si="13"/>
        <v>6.7465598835698692E-3</v>
      </c>
      <c r="I228">
        <f t="shared" si="14"/>
        <v>6.0417680335880242E-3</v>
      </c>
      <c r="J228">
        <f t="shared" si="15"/>
        <v>1.3201353075516176E-2</v>
      </c>
      <c r="K228">
        <f t="shared" si="12"/>
        <v>8.4715602861592069E-3</v>
      </c>
    </row>
    <row r="229" spans="1:11" x14ac:dyDescent="0.3">
      <c r="A229" t="s">
        <v>230</v>
      </c>
      <c r="B229">
        <v>147.0299987792969</v>
      </c>
      <c r="C229">
        <v>365.92330932617188</v>
      </c>
      <c r="D229">
        <v>22.329999923706101</v>
      </c>
      <c r="G229" t="s">
        <v>230</v>
      </c>
      <c r="H229">
        <f t="shared" si="13"/>
        <v>-4.7383535401517296E-3</v>
      </c>
      <c r="I229">
        <f t="shared" si="14"/>
        <v>-3.7601887430798175E-3</v>
      </c>
      <c r="J229">
        <f t="shared" si="15"/>
        <v>3.9087955399461194E-2</v>
      </c>
      <c r="K229">
        <f t="shared" si="12"/>
        <v>8.7029885808537211E-3</v>
      </c>
    </row>
    <row r="230" spans="1:11" x14ac:dyDescent="0.3">
      <c r="A230" t="s">
        <v>231</v>
      </c>
      <c r="B230">
        <v>146.32000732421881</v>
      </c>
      <c r="C230">
        <v>364.08511352539063</v>
      </c>
      <c r="D230">
        <v>23.579999923706101</v>
      </c>
      <c r="G230" t="s">
        <v>231</v>
      </c>
      <c r="H230">
        <f t="shared" si="13"/>
        <v>-4.8288883967403384E-3</v>
      </c>
      <c r="I230">
        <f t="shared" si="14"/>
        <v>-5.0234454978180798E-3</v>
      </c>
      <c r="J230">
        <f t="shared" si="15"/>
        <v>5.5978504445625576E-2</v>
      </c>
      <c r="K230">
        <f t="shared" si="12"/>
        <v>1.3354962325646112E-2</v>
      </c>
    </row>
    <row r="231" spans="1:11" x14ac:dyDescent="0.3">
      <c r="A231" t="s">
        <v>232</v>
      </c>
      <c r="B231">
        <v>146.0899963378906</v>
      </c>
      <c r="C231">
        <v>356.672607421875</v>
      </c>
      <c r="D231">
        <v>26.950000762939499</v>
      </c>
      <c r="G231" t="s">
        <v>232</v>
      </c>
      <c r="H231">
        <f t="shared" si="13"/>
        <v>-1.5719722171592121E-3</v>
      </c>
      <c r="I231">
        <f t="shared" si="14"/>
        <v>-2.0359267182723406E-2</v>
      </c>
      <c r="J231">
        <f t="shared" si="15"/>
        <v>0.14291776294050695</v>
      </c>
      <c r="K231">
        <f t="shared" si="12"/>
        <v>3.6138759840471379E-2</v>
      </c>
    </row>
    <row r="232" spans="1:11" x14ac:dyDescent="0.3">
      <c r="A232" t="s">
        <v>233</v>
      </c>
      <c r="B232">
        <v>147.0299987792969</v>
      </c>
      <c r="C232">
        <v>354.71517944335938</v>
      </c>
      <c r="D232">
        <v>28.530000686645501</v>
      </c>
      <c r="G232" t="s">
        <v>233</v>
      </c>
      <c r="H232">
        <f t="shared" si="13"/>
        <v>6.4344066326909033E-3</v>
      </c>
      <c r="I232">
        <f t="shared" si="14"/>
        <v>-5.4880244173064474E-3</v>
      </c>
      <c r="J232">
        <f t="shared" si="15"/>
        <v>5.8627082707869649E-2</v>
      </c>
      <c r="K232">
        <f t="shared" si="12"/>
        <v>1.851548014024532E-2</v>
      </c>
    </row>
    <row r="233" spans="1:11" x14ac:dyDescent="0.3">
      <c r="A233" t="s">
        <v>234</v>
      </c>
      <c r="B233">
        <v>144.8399963378906</v>
      </c>
      <c r="C233">
        <v>351.38653564453131</v>
      </c>
      <c r="D233">
        <v>27.170000076293899</v>
      </c>
      <c r="G233" t="s">
        <v>234</v>
      </c>
      <c r="H233">
        <f t="shared" si="13"/>
        <v>-1.4894936132684444E-2</v>
      </c>
      <c r="I233">
        <f t="shared" si="14"/>
        <v>-9.3839902877896897E-3</v>
      </c>
      <c r="J233">
        <f t="shared" si="15"/>
        <v>-4.7669140470375071E-2</v>
      </c>
      <c r="K233">
        <f t="shared" si="12"/>
        <v>-2.3073913680523205E-2</v>
      </c>
    </row>
    <row r="234" spans="1:11" x14ac:dyDescent="0.3">
      <c r="A234" t="s">
        <v>235</v>
      </c>
      <c r="B234">
        <v>146.8800048828125</v>
      </c>
      <c r="C234">
        <v>359.93173217773438</v>
      </c>
      <c r="D234">
        <v>26</v>
      </c>
      <c r="G234" t="s">
        <v>235</v>
      </c>
      <c r="H234">
        <f t="shared" si="13"/>
        <v>1.4084566393959719E-2</v>
      </c>
      <c r="I234">
        <f t="shared" si="14"/>
        <v>2.4318508725808208E-2</v>
      </c>
      <c r="J234">
        <f t="shared" si="15"/>
        <v>-4.3062203644038122E-2</v>
      </c>
      <c r="K234">
        <f t="shared" si="12"/>
        <v>1.0718082114911931E-5</v>
      </c>
    </row>
    <row r="235" spans="1:11" x14ac:dyDescent="0.3">
      <c r="A235" t="s">
        <v>236</v>
      </c>
      <c r="B235">
        <v>144.52000427246091</v>
      </c>
      <c r="C235">
        <v>359.37530517578131</v>
      </c>
      <c r="D235">
        <v>26.159999847412099</v>
      </c>
      <c r="G235" t="s">
        <v>236</v>
      </c>
      <c r="H235">
        <f t="shared" si="13"/>
        <v>-1.6067541747663339E-2</v>
      </c>
      <c r="I235">
        <f t="shared" si="14"/>
        <v>-1.5459237188854003E-3</v>
      </c>
      <c r="J235">
        <f t="shared" si="15"/>
        <v>6.1538402850807028E-3</v>
      </c>
      <c r="K235">
        <f t="shared" si="12"/>
        <v>-5.0446417292067443E-3</v>
      </c>
    </row>
    <row r="236" spans="1:11" x14ac:dyDescent="0.3">
      <c r="A236" t="s">
        <v>237</v>
      </c>
      <c r="B236">
        <v>146.8800048828125</v>
      </c>
      <c r="C236">
        <v>361.43209838867188</v>
      </c>
      <c r="D236">
        <v>26.7399997711182</v>
      </c>
      <c r="G236" t="s">
        <v>237</v>
      </c>
      <c r="H236">
        <f t="shared" si="13"/>
        <v>1.6329923474831309E-2</v>
      </c>
      <c r="I236">
        <f t="shared" si="14"/>
        <v>5.72324581925443E-3</v>
      </c>
      <c r="J236">
        <f t="shared" si="15"/>
        <v>2.2171251035518535E-2</v>
      </c>
      <c r="K236">
        <f t="shared" si="12"/>
        <v>1.4900318446364413E-2</v>
      </c>
    </row>
    <row r="237" spans="1:11" x14ac:dyDescent="0.3">
      <c r="A237" t="s">
        <v>238</v>
      </c>
      <c r="B237">
        <v>147.41999816894531</v>
      </c>
      <c r="C237">
        <v>364.41299438476563</v>
      </c>
      <c r="D237">
        <v>26.25</v>
      </c>
      <c r="G237" t="s">
        <v>238</v>
      </c>
      <c r="H237">
        <f t="shared" si="13"/>
        <v>3.6764247561378305E-3</v>
      </c>
      <c r="I237">
        <f t="shared" si="14"/>
        <v>8.2474578472224724E-3</v>
      </c>
      <c r="J237">
        <f t="shared" si="15"/>
        <v>-1.8324598927164093E-2</v>
      </c>
      <c r="K237">
        <f t="shared" si="12"/>
        <v>-1.5525724215273541E-3</v>
      </c>
    </row>
    <row r="238" spans="1:11" x14ac:dyDescent="0.3">
      <c r="A238" t="s">
        <v>239</v>
      </c>
      <c r="B238">
        <v>145.88999938964841</v>
      </c>
      <c r="C238">
        <v>369.58978271484381</v>
      </c>
      <c r="D238">
        <v>26.360000610351602</v>
      </c>
      <c r="G238" t="s">
        <v>239</v>
      </c>
      <c r="H238">
        <f t="shared" si="13"/>
        <v>-1.0378502226974007E-2</v>
      </c>
      <c r="I238">
        <f t="shared" si="14"/>
        <v>1.4205828029865142E-2</v>
      </c>
      <c r="J238">
        <f t="shared" si="15"/>
        <v>4.1904994419657005E-3</v>
      </c>
      <c r="K238">
        <f t="shared" si="12"/>
        <v>1.3674973507596495E-3</v>
      </c>
    </row>
    <row r="239" spans="1:11" x14ac:dyDescent="0.3">
      <c r="A239" t="s">
        <v>240</v>
      </c>
      <c r="B239">
        <v>147.47999572753909</v>
      </c>
      <c r="C239">
        <v>368.98367309570313</v>
      </c>
      <c r="D239">
        <v>25.4899997711182</v>
      </c>
      <c r="G239" t="s">
        <v>240</v>
      </c>
      <c r="H239">
        <f t="shared" si="13"/>
        <v>1.0898597193383042E-2</v>
      </c>
      <c r="I239">
        <f t="shared" si="14"/>
        <v>-1.6399523133147076E-3</v>
      </c>
      <c r="J239">
        <f t="shared" si="15"/>
        <v>-3.3004583425227718E-2</v>
      </c>
      <c r="K239">
        <f t="shared" si="12"/>
        <v>-6.033921844209509E-3</v>
      </c>
    </row>
    <row r="240" spans="1:11" x14ac:dyDescent="0.3">
      <c r="A240" t="s">
        <v>241</v>
      </c>
      <c r="B240">
        <v>148.8399963378906</v>
      </c>
      <c r="C240">
        <v>367.54290771484381</v>
      </c>
      <c r="D240">
        <v>26.639999389648398</v>
      </c>
      <c r="G240" t="s">
        <v>241</v>
      </c>
      <c r="H240">
        <f t="shared" si="13"/>
        <v>9.2215937737347708E-3</v>
      </c>
      <c r="I240">
        <f t="shared" si="14"/>
        <v>-3.9046859953763002E-3</v>
      </c>
      <c r="J240">
        <f t="shared" si="15"/>
        <v>4.5115717099112107E-2</v>
      </c>
      <c r="K240">
        <f t="shared" si="12"/>
        <v>1.6051946840614652E-2</v>
      </c>
    </row>
    <row r="241" spans="1:11" x14ac:dyDescent="0.3">
      <c r="A241" t="s">
        <v>242</v>
      </c>
      <c r="B241">
        <v>147.41999816894531</v>
      </c>
      <c r="C241">
        <v>361.53146362304688</v>
      </c>
      <c r="D241">
        <v>26.840000152587901</v>
      </c>
      <c r="G241" t="s">
        <v>242</v>
      </c>
      <c r="H241">
        <f t="shared" si="13"/>
        <v>-9.5404340492031281E-3</v>
      </c>
      <c r="I241">
        <f t="shared" si="14"/>
        <v>-1.6355761369937438E-2</v>
      </c>
      <c r="J241">
        <f t="shared" si="15"/>
        <v>7.5075363183836341E-3</v>
      </c>
      <c r="K241">
        <f t="shared" si="12"/>
        <v>-6.4706411351473942E-3</v>
      </c>
    </row>
    <row r="242" spans="1:11" x14ac:dyDescent="0.3">
      <c r="A242" t="s">
        <v>243</v>
      </c>
      <c r="B242">
        <v>149.9700012207031</v>
      </c>
      <c r="C242">
        <v>352.24105834960938</v>
      </c>
      <c r="D242">
        <v>25.889999389648398</v>
      </c>
      <c r="G242" t="s">
        <v>243</v>
      </c>
      <c r="H242">
        <f t="shared" si="13"/>
        <v>1.7297538213475239E-2</v>
      </c>
      <c r="I242">
        <f t="shared" si="14"/>
        <v>-2.5697363046454536E-2</v>
      </c>
      <c r="J242">
        <f t="shared" si="15"/>
        <v>-3.5394961160158722E-2</v>
      </c>
      <c r="K242">
        <f t="shared" si="12"/>
        <v>-1.1408681976593879E-2</v>
      </c>
    </row>
    <row r="243" spans="1:11" x14ac:dyDescent="0.3">
      <c r="A243" t="s">
        <v>244</v>
      </c>
      <c r="B243">
        <v>154.07000732421881</v>
      </c>
      <c r="C243">
        <v>344.69943237304688</v>
      </c>
      <c r="D243">
        <v>25.200000762939499</v>
      </c>
      <c r="G243" t="s">
        <v>244</v>
      </c>
      <c r="H243">
        <f t="shared" si="13"/>
        <v>2.7338841569267913E-2</v>
      </c>
      <c r="I243">
        <f t="shared" si="14"/>
        <v>-2.1410411415120234E-2</v>
      </c>
      <c r="J243">
        <f t="shared" si="15"/>
        <v>-2.6651164270972583E-2</v>
      </c>
      <c r="K243">
        <f t="shared" si="12"/>
        <v>-3.4829360781206782E-3</v>
      </c>
    </row>
    <row r="244" spans="1:11" x14ac:dyDescent="0.3">
      <c r="A244" t="s">
        <v>245</v>
      </c>
      <c r="B244">
        <v>153.78999328613281</v>
      </c>
      <c r="C244">
        <v>346.43826293945313</v>
      </c>
      <c r="D244">
        <v>27.100000381469702</v>
      </c>
      <c r="G244" t="s">
        <v>245</v>
      </c>
      <c r="H244">
        <f t="shared" si="13"/>
        <v>-1.8174467759759505E-3</v>
      </c>
      <c r="I244">
        <f t="shared" si="14"/>
        <v>5.0444834052538745E-3</v>
      </c>
      <c r="J244">
        <f t="shared" si="15"/>
        <v>7.5396807976468194E-2</v>
      </c>
      <c r="K244">
        <f t="shared" si="12"/>
        <v>2.3405408704126239E-2</v>
      </c>
    </row>
    <row r="245" spans="1:11" x14ac:dyDescent="0.3">
      <c r="A245" t="s">
        <v>246</v>
      </c>
      <c r="B245">
        <v>152.1199951171875</v>
      </c>
      <c r="C245">
        <v>336.90939331054688</v>
      </c>
      <c r="D245">
        <v>26.149999618530298</v>
      </c>
      <c r="G245" t="s">
        <v>246</v>
      </c>
      <c r="H245">
        <f t="shared" si="13"/>
        <v>-1.085895208954335E-2</v>
      </c>
      <c r="I245">
        <f t="shared" si="14"/>
        <v>-2.750524595076731E-2</v>
      </c>
      <c r="J245">
        <f t="shared" si="15"/>
        <v>-3.5055378212798471E-2</v>
      </c>
      <c r="K245">
        <f t="shared" si="12"/>
        <v>-2.3111768084887074E-2</v>
      </c>
    </row>
    <row r="246" spans="1:11" x14ac:dyDescent="0.3">
      <c r="A246" t="s">
        <v>247</v>
      </c>
      <c r="B246">
        <v>153.8399963378906</v>
      </c>
      <c r="C246">
        <v>333.90859985351563</v>
      </c>
      <c r="D246">
        <v>27.909999847412099</v>
      </c>
      <c r="G246" t="s">
        <v>247</v>
      </c>
      <c r="H246">
        <f t="shared" si="13"/>
        <v>1.1306871390431406E-2</v>
      </c>
      <c r="I246">
        <f t="shared" si="14"/>
        <v>-8.9068263355461808E-3</v>
      </c>
      <c r="J246">
        <f t="shared" si="15"/>
        <v>6.730402503083166E-2</v>
      </c>
      <c r="K246">
        <f t="shared" si="12"/>
        <v>2.2041908164758203E-2</v>
      </c>
    </row>
    <row r="247" spans="1:11" x14ac:dyDescent="0.3">
      <c r="A247" t="s">
        <v>248</v>
      </c>
      <c r="B247">
        <v>153.41999816894531</v>
      </c>
      <c r="C247">
        <v>332.48773193359381</v>
      </c>
      <c r="D247">
        <v>27.950000762939499</v>
      </c>
      <c r="G247" t="s">
        <v>248</v>
      </c>
      <c r="H247">
        <f t="shared" si="13"/>
        <v>-2.7300973670254525E-3</v>
      </c>
      <c r="I247">
        <f t="shared" si="14"/>
        <v>-4.2552600338690016E-3</v>
      </c>
      <c r="J247">
        <f t="shared" si="15"/>
        <v>1.4332108830559243E-3</v>
      </c>
      <c r="K247">
        <f t="shared" si="12"/>
        <v>-1.9386536920541042E-3</v>
      </c>
    </row>
    <row r="248" spans="1:11" x14ac:dyDescent="0.3">
      <c r="A248" t="s">
        <v>249</v>
      </c>
      <c r="B248">
        <v>153.4100036621094</v>
      </c>
      <c r="C248">
        <v>333.74966430664063</v>
      </c>
      <c r="D248">
        <v>28.819999694824201</v>
      </c>
      <c r="G248" t="s">
        <v>249</v>
      </c>
      <c r="H248">
        <f t="shared" si="13"/>
        <v>-6.5144746155598732E-5</v>
      </c>
      <c r="I248">
        <f t="shared" si="14"/>
        <v>3.7954253701573126E-3</v>
      </c>
      <c r="J248">
        <f t="shared" si="15"/>
        <v>3.1126973457485052E-2</v>
      </c>
      <c r="K248">
        <f t="shared" si="12"/>
        <v>1.0450661749830469E-2</v>
      </c>
    </row>
    <row r="249" spans="1:11" x14ac:dyDescent="0.3">
      <c r="A249" t="s">
        <v>250</v>
      </c>
      <c r="B249">
        <v>153.3399963378906</v>
      </c>
      <c r="C249">
        <v>336.18402099609381</v>
      </c>
      <c r="D249">
        <v>27.610000610351602</v>
      </c>
      <c r="G249" t="s">
        <v>250</v>
      </c>
      <c r="H249">
        <f t="shared" si="13"/>
        <v>-4.563413242137937E-4</v>
      </c>
      <c r="I249">
        <f t="shared" si="14"/>
        <v>7.2939599640062802E-3</v>
      </c>
      <c r="J249">
        <f t="shared" si="15"/>
        <v>-4.1984701501919353E-2</v>
      </c>
      <c r="K249">
        <f t="shared" si="12"/>
        <v>-1.0589758991059439E-2</v>
      </c>
    </row>
    <row r="250" spans="1:11" x14ac:dyDescent="0.3">
      <c r="A250" t="s">
        <v>251</v>
      </c>
      <c r="B250">
        <v>153.3800048828125</v>
      </c>
      <c r="C250">
        <v>334.80288696289063</v>
      </c>
      <c r="D250">
        <v>27.0200004577637</v>
      </c>
      <c r="G250" t="s">
        <v>251</v>
      </c>
      <c r="H250">
        <f t="shared" si="13"/>
        <v>2.6091395511551596E-4</v>
      </c>
      <c r="I250">
        <f t="shared" si="14"/>
        <v>-4.1082679334697447E-3</v>
      </c>
      <c r="J250">
        <f t="shared" si="15"/>
        <v>-2.1369074231990304E-2</v>
      </c>
      <c r="K250">
        <f t="shared" si="12"/>
        <v>-7.5388370675918085E-3</v>
      </c>
    </row>
    <row r="251" spans="1:11" x14ac:dyDescent="0.3">
      <c r="A251" t="s">
        <v>252</v>
      </c>
      <c r="B251">
        <v>151.94000244140631</v>
      </c>
      <c r="C251">
        <v>336.2734375</v>
      </c>
      <c r="D251">
        <v>26.540000915527301</v>
      </c>
      <c r="G251" t="s">
        <v>252</v>
      </c>
      <c r="H251">
        <f t="shared" si="13"/>
        <v>-9.3884626128836191E-3</v>
      </c>
      <c r="I251">
        <f t="shared" si="14"/>
        <v>4.3922875051922716E-3</v>
      </c>
      <c r="J251">
        <f t="shared" si="15"/>
        <v>-1.7764601558268311E-2</v>
      </c>
      <c r="K251">
        <f t="shared" si="12"/>
        <v>-7.7670792610762601E-3</v>
      </c>
    </row>
  </sheetData>
  <mergeCells count="2">
    <mergeCell ref="E2:F2"/>
    <mergeCell ref="M16:P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 stock portfolio</vt:lpstr>
      <vt:lpstr>3 stock portfolio</vt:lpstr>
      <vt:lpstr>3 stock portfolio, matrix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Serrão Macoris</cp:lastModifiedBy>
  <dcterms:created xsi:type="dcterms:W3CDTF">2024-08-20T18:47:12Z</dcterms:created>
  <dcterms:modified xsi:type="dcterms:W3CDTF">2024-08-20T22:30:40Z</dcterms:modified>
</cp:coreProperties>
</file>