
<file path=[Content_Types].xml><?xml version="1.0" encoding="utf-8"?>
<Types xmlns="http://schemas.openxmlformats.org/package/2006/content-types">
  <Default Extension="vml" ContentType="application/vnd.openxmlformats-officedocument.vmlDrawing"/>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0.bin" ContentType="application/vnd.ms-office.activeX"/>
  <Override PartName="/xl/activeX/activeX10.xml" ContentType="application/vnd.ms-office.activeX+xml"/>
  <Override PartName="/xl/activeX/activeX11.bin" ContentType="application/vnd.ms-office.activeX"/>
  <Override PartName="/xl/activeX/activeX11.xml" ContentType="application/vnd.ms-office.activeX+xml"/>
  <Override PartName="/xl/activeX/activeX12.bin" ContentType="application/vnd.ms-office.activeX"/>
  <Override PartName="/xl/activeX/activeX12.xml" ContentType="application/vnd.ms-office.activeX+xml"/>
  <Override PartName="/xl/activeX/activeX13.bin" ContentType="application/vnd.ms-office.activeX"/>
  <Override PartName="/xl/activeX/activeX13.xml" ContentType="application/vnd.ms-office.activeX+xml"/>
  <Override PartName="/xl/activeX/activeX14.bin" ContentType="application/vnd.ms-office.activeX"/>
  <Override PartName="/xl/activeX/activeX14.xml" ContentType="application/vnd.ms-office.activeX+xml"/>
  <Override PartName="/xl/activeX/activeX15.bin" ContentType="application/vnd.ms-office.activeX"/>
  <Override PartName="/xl/activeX/activeX15.xml" ContentType="application/vnd.ms-office.activeX+xml"/>
  <Override PartName="/xl/activeX/activeX16.bin" ContentType="application/vnd.ms-office.activeX"/>
  <Override PartName="/xl/activeX/activeX16.xml" ContentType="application/vnd.ms-office.activeX+xml"/>
  <Override PartName="/xl/activeX/activeX17.bin" ContentType="application/vnd.ms-office.activeX"/>
  <Override PartName="/xl/activeX/activeX17.xml" ContentType="application/vnd.ms-office.activeX+xml"/>
  <Override PartName="/xl/activeX/activeX18.bin" ContentType="application/vnd.ms-office.activeX"/>
  <Override PartName="/xl/activeX/activeX18.xml" ContentType="application/vnd.ms-office.activeX+xml"/>
  <Override PartName="/xl/activeX/activeX19.bin" ContentType="application/vnd.ms-office.activeX"/>
  <Override PartName="/xl/activeX/activeX19.xml" ContentType="application/vnd.ms-office.activeX+xml"/>
  <Override PartName="/xl/activeX/activeX2.bin" ContentType="application/vnd.ms-office.activeX"/>
  <Override PartName="/xl/activeX/activeX20.bin" ContentType="application/vnd.ms-office.activeX"/>
  <Override PartName="/xl/activeX/activeX20.xml" ContentType="application/vnd.ms-office.activeX+xml"/>
  <Override PartName="/xl/activeX/activeX21.bin" ContentType="application/vnd.ms-office.activeX"/>
  <Override PartName="/xl/activeX/activeX21.xml" ContentType="application/vnd.ms-office.activeX+xml"/>
  <Override PartName="/xl/activeX/activeX22.bin" ContentType="application/vnd.ms-office.activeX"/>
  <Override PartName="/xl/activeX/activeX22.xml" ContentType="application/vnd.ms-office.activeX+xml"/>
  <Override PartName="/xl/activeX/activeX23.bin" ContentType="application/vnd.ms-office.activeX"/>
  <Override PartName="/xl/activeX/activeX23.xml" ContentType="application/vnd.ms-office.activeX+xml"/>
  <Override PartName="/xl/activeX/activeX24.bin" ContentType="application/vnd.ms-office.activeX"/>
  <Override PartName="/xl/activeX/activeX24.xml" ContentType="application/vnd.ms-office.activeX+xml"/>
  <Override PartName="/xl/activeX/activeX25.bin" ContentType="application/vnd.ms-office.activeX"/>
  <Override PartName="/xl/activeX/activeX25.xml" ContentType="application/vnd.ms-office.activeX+xml"/>
  <Override PartName="/xl/activeX/activeX26.bin" ContentType="application/vnd.ms-office.activeX"/>
  <Override PartName="/xl/activeX/activeX26.xml" ContentType="application/vnd.ms-office.activeX+xml"/>
  <Override PartName="/xl/activeX/activeX27.bin" ContentType="application/vnd.ms-office.activeX"/>
  <Override PartName="/xl/activeX/activeX27.xml" ContentType="application/vnd.ms-office.activeX+xml"/>
  <Override PartName="/xl/activeX/activeX28.bin" ContentType="application/vnd.ms-office.activeX"/>
  <Override PartName="/xl/activeX/activeX28.xml" ContentType="application/vnd.ms-office.activeX+xml"/>
  <Override PartName="/xl/activeX/activeX29.bin" ContentType="application/vnd.ms-office.activeX"/>
  <Override PartName="/xl/activeX/activeX29.xml" ContentType="application/vnd.ms-office.activeX+xml"/>
  <Override PartName="/xl/activeX/activeX3.bin" ContentType="application/vnd.ms-office.activeX"/>
  <Override PartName="/xl/activeX/activeX30.bin" ContentType="application/vnd.ms-office.activeX"/>
  <Override PartName="/xl/activeX/activeX30.xml" ContentType="application/vnd.ms-office.activeX+xml"/>
  <Override PartName="/xl/activeX/activeX31.bin" ContentType="application/vnd.ms-office.activeX"/>
  <Override PartName="/xl/activeX/activeX31.xml" ContentType="application/vnd.ms-office.activeX+xml"/>
  <Override PartName="/xl/activeX/activeX32.bin" ContentType="application/vnd.ms-office.activeX"/>
  <Override PartName="/xl/activeX/activeX32.xml" ContentType="application/vnd.ms-office.activeX+xml"/>
  <Override PartName="/xl/activeX/activeX33.xml" ContentType="application/vnd.ms-office.activeX+xml"/>
  <Override PartName="/xl/activeX/activeX34.xml" ContentType="application/vnd.ms-office.activeX+xml"/>
  <Override PartName="/xl/activeX/activeX35.xml" ContentType="application/vnd.ms-office.activeX+xml"/>
  <Override PartName="/xl/activeX/activeX36.xml" ContentType="application/vnd.ms-office.activeX+xml"/>
  <Override PartName="/xl/activeX/activeX4.bin" ContentType="application/vnd.ms-office.activeX"/>
  <Override PartName="/xl/activeX/activeX5.bin" ContentType="application/vnd.ms-office.activeX"/>
  <Override PartName="/xl/activeX/activeX5.xml" ContentType="application/vnd.ms-office.activeX+xml"/>
  <Override PartName="/xl/activeX/activeX6.bin" ContentType="application/vnd.ms-office.activeX"/>
  <Override PartName="/xl/activeX/activeX6.xml" ContentType="application/vnd.ms-office.activeX+xml"/>
  <Override PartName="/xl/activeX/activeX7.bin" ContentType="application/vnd.ms-office.activeX"/>
  <Override PartName="/xl/activeX/activeX7.xml" ContentType="application/vnd.ms-office.activeX+xml"/>
  <Override PartName="/xl/activeX/activeX8.bin" ContentType="application/vnd.ms-office.activeX"/>
  <Override PartName="/xl/activeX/activeX8.xml" ContentType="application/vnd.ms-office.activeX+xml"/>
  <Override PartName="/xl/activeX/activeX9.bin" ContentType="application/vnd.ms-office.activeX"/>
  <Override PartName="/xl/activeX/activeX9.xml" ContentType="application/vnd.ms-office.activeX+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4460" tabRatio="964" firstSheet="7" activeTab="8"/>
  </bookViews>
  <sheets>
    <sheet name="表紙" sheetId="13" r:id="rId1"/>
    <sheet name="変更内容" sheetId="10" r:id="rId2"/>
    <sheet name="部品一覧表" sheetId="8" r:id="rId3"/>
    <sheet name="データ説明" sheetId="25" r:id="rId4"/>
    <sheet name="気づきシート" sheetId="26" r:id="rId5"/>
    <sheet name="ChangeList" sheetId="4" r:id="rId6"/>
    <sheet name="FunctionList" sheetId="1" r:id="rId7"/>
    <sheet name="Matrix" sheetId="5" r:id="rId8"/>
    <sheet name="DRBFMSheet" sheetId="2" r:id="rId9"/>
    <sheet name="BackupArea" sheetId="14" state="hidden" r:id="rId10"/>
    <sheet name="ソフトウェア心配点抽出のための着眼点リスト" sheetId="22" r:id="rId11"/>
    <sheet name="判定基準(変更点、変化点一覧)" sheetId="3" r:id="rId12"/>
    <sheet name="判定基準(DRBFM)" sheetId="9" r:id="rId13"/>
    <sheet name="LVCK設定" sheetId="17" state="hidden" r:id="rId14"/>
    <sheet name="レベルチェック" sheetId="16" r:id="rId15"/>
    <sheet name="レベルチェック表(Toyota版)" sheetId="18" r:id="rId16"/>
    <sheet name="レベルチェック表(Pioneer版)" sheetId="24" r:id="rId17"/>
    <sheet name="NGワード検出" sheetId="15" r:id="rId18"/>
  </sheets>
  <externalReferences>
    <externalReference r:id="rId19"/>
    <externalReference r:id="rId20"/>
  </externalReferences>
  <definedNames>
    <definedName name="_Fill" localSheetId="16" hidden="1">#REF!</definedName>
    <definedName name="_Fill" localSheetId="15" hidden="1">#REF!</definedName>
    <definedName name="_Fill" localSheetId="0" hidden="1">#REF!</definedName>
    <definedName name="_Fill" localSheetId="2" hidden="1">#REF!</definedName>
    <definedName name="_Fill" hidden="1">#REF!</definedName>
    <definedName name="_Key1" hidden="1">#REF!</definedName>
    <definedName name="_Key2" hidden="1">#REF!</definedName>
    <definedName name="_Order1" hidden="1">255</definedName>
    <definedName name="_Order2" hidden="1">255</definedName>
    <definedName name="aaa" localSheetId="9" hidden="1">{"'CPU内部接続'!$A$1:$T$624"}</definedName>
    <definedName name="aaa" localSheetId="17" hidden="1">{"'CPU内部接続'!$A$1:$T$624"}</definedName>
    <definedName name="aaa" localSheetId="10" hidden="1">{"'CPU内部接続'!$A$1:$T$624"}</definedName>
    <definedName name="aaa" localSheetId="16" hidden="1">{"'CPU内部接続'!$A$1:$T$624"}</definedName>
    <definedName name="aaa" localSheetId="15" hidden="1">{"'CPU内部接続'!$A$1:$T$624"}</definedName>
    <definedName name="aaa" localSheetId="0" hidden="1">{"'CPU内部接続'!$A$1:$T$624"}</definedName>
    <definedName name="aaa" localSheetId="2" hidden="1">{"'CPU内部接続'!$A$1:$T$624"}</definedName>
    <definedName name="aaa" hidden="1">{"'CPU内部接続'!$A$1:$T$624"}</definedName>
    <definedName name="HTML_CodePage" hidden="1">932</definedName>
    <definedName name="HTML_Control" localSheetId="9" hidden="1">{"'CPU内部接続'!$A$1:$T$624"}</definedName>
    <definedName name="HTML_Control" localSheetId="17" hidden="1">{"'CPU内部接続'!$A$1:$T$624"}</definedName>
    <definedName name="HTML_Control" localSheetId="10" hidden="1">{"'CPU内部接続'!$A$1:$T$624"}</definedName>
    <definedName name="HTML_Control" localSheetId="16" hidden="1">{"'CPU内部接続'!$A$1:$T$624"}</definedName>
    <definedName name="HTML_Control" localSheetId="15" hidden="1">{"'CPU内部接続'!$A$1:$T$624"}</definedName>
    <definedName name="HTML_Control" localSheetId="0" hidden="1">{"'CPU内部接続'!$A$1:$T$624"}</definedName>
    <definedName name="HTML_Control" localSheetId="2" hidden="1">{"'CPU内部接続'!$A$1:$T$624"}</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"[pe5173a端子配置図.xls]uPD784038!$A$1:$R$43"</definedName>
    <definedName name="HTML1_10" hidden="1">""</definedName>
    <definedName name="HTML1_11" hidden="1">1</definedName>
    <definedName name="HTML1_12" hidden="1">"I:\group\moduleG\cd_group\s-cd\h2\kinou\k4\MyHTML.htm"</definedName>
    <definedName name="HTML1_2" hidden="1">1</definedName>
    <definedName name="HTML1_3" hidden="1">"pe5173a端子配置図.xls"</definedName>
    <definedName name="HTML1_4" hidden="1">"uPD784038"</definedName>
    <definedName name="HTML1_5" hidden="1">""</definedName>
    <definedName name="HTML1_6" hidden="1">-4146</definedName>
    <definedName name="HTML1_7" hidden="1">-4146</definedName>
    <definedName name="HTML1_8" hidden="1">"99/09/06"</definedName>
    <definedName name="HTML1_9" hidden="1">"ﾕｰｻﾞｰ名不明"</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"[Port真理値表.xls]Port真理値表!$A$1:$R$40"</definedName>
    <definedName name="HTML2_10" hidden="1">""</definedName>
    <definedName name="HTML2_11" hidden="1">1</definedName>
    <definedName name="HTML2_12" hidden="1">"I:\group\moduleG\cd_group\s-cd\h2\sekkei\sekkei11-78k4.htm"</definedName>
    <definedName name="HTML2_2" hidden="1">1</definedName>
    <definedName name="HTML2_3" hidden="1">"Port真理値表.xls"</definedName>
    <definedName name="HTML2_4" hidden="1">"Port真理値表"</definedName>
    <definedName name="HTML2_5" hidden="1">""</definedName>
    <definedName name="HTML2_6" hidden="1">-4146</definedName>
    <definedName name="HTML2_7" hidden="1">-4146</definedName>
    <definedName name="HTML2_8" hidden="1">"99/09/14"</definedName>
    <definedName name="HTML2_9" hidden="1">"ﾕｰｻﾞｰ名不明"</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1</definedName>
    <definedName name="LVCK_10C_AFT">レベルチェック!$E$256</definedName>
    <definedName name="LVCK_11C_AFT">レベルチェック!$E$273</definedName>
    <definedName name="LVCK_1C_AFT">レベルチェック!$E$132</definedName>
    <definedName name="LVCK_1C_BFR">レベルチェック!$E$31</definedName>
    <definedName name="LVCK_2C_AFT">レベルチェック!$E$145</definedName>
    <definedName name="LVCK_2C_BFR">レベルチェック!$E$45</definedName>
    <definedName name="LVCK_3C_AFT">レベルチェック!$E$158</definedName>
    <definedName name="LVCK_3C_BFR">レベルチェック!$E$58</definedName>
    <definedName name="LVCK_4C_AFT">レベルチェック!$E$171</definedName>
    <definedName name="LVCK_4C_BFR">レベルチェック!$E$71</definedName>
    <definedName name="LVCK_5C_AFT">レベルチェック!$E$184</definedName>
    <definedName name="LVCK_5C_BFR">レベルチェック!$E$84</definedName>
    <definedName name="LVCK_6C_AFT">レベルチェック!$E$197</definedName>
    <definedName name="LVCK_6C_BFR">レベルチェック!$E$97</definedName>
    <definedName name="LVCK_7C_AFT">レベルチェック!$E$210</definedName>
    <definedName name="LVCK_7C_BFR">レベルチェック!$E$110</definedName>
    <definedName name="LVCK_8C_AFT">レベルチェック!$E$223</definedName>
    <definedName name="LVCK_9C_AFT">レベルチェック!$E$236</definedName>
    <definedName name="LVCK_DR参加者">レベルチェック!$M$242:$N$247</definedName>
    <definedName name="LVCK_FILE">LVCK設定!$D$5</definedName>
    <definedName name="LVCK_No_1">レベルチェック!$W$22</definedName>
    <definedName name="LVCK_No_1_1">レベルチェック!$W$23</definedName>
    <definedName name="LVCK_No_1_2" localSheetId="16">レベルチェック!$W$138</definedName>
    <definedName name="LVCK_No_1_2">レベルチェック!$W$138</definedName>
    <definedName name="LVCK_No_10">レベルチェック!$AF$137</definedName>
    <definedName name="LVCK_No_10_2" localSheetId="16">レベルチェック!$AF$138</definedName>
    <definedName name="LVCK_No_10_2">レベルチェック!$AF$138</definedName>
    <definedName name="LVCK_No_11_1">レベルチェック!$W$273</definedName>
    <definedName name="LVCK_No_11_2">レベルチェック!$X$273</definedName>
    <definedName name="LVCK_No_11_3">レベルチェック!$Y$273</definedName>
    <definedName name="LVCK_No_11_4">レベルチェック!$Z$273</definedName>
    <definedName name="LVCK_No_11_5">レベルチェック!$AA$273</definedName>
    <definedName name="LVCK_No_11_6">レベルチェック!$AB$273</definedName>
    <definedName name="LVCK_No_11_7">レベルチェック!$AC$273</definedName>
    <definedName name="LVCK_No_11_8">レベルチェック!$AD$273</definedName>
    <definedName name="LVCK_No_2_1">レベルチェック!$X$23</definedName>
    <definedName name="LVCK_No_2_2" localSheetId="16">レベルチェック!$X$138</definedName>
    <definedName name="LVCK_No_2_2">レベルチェック!$X$138</definedName>
    <definedName name="LVCK_No_3_1">レベルチェック!$Y$23</definedName>
    <definedName name="LVCK_No_3_2" localSheetId="16">レベルチェック!$Y$138</definedName>
    <definedName name="LVCK_No_3_2">レベルチェック!$Y$138</definedName>
    <definedName name="LVCK_No_4_1">レベルチェック!$Z$23</definedName>
    <definedName name="LVCK_No_4_2" localSheetId="16">レベルチェック!$Z$138</definedName>
    <definedName name="LVCK_No_4_2">レベルチェック!$Z$138</definedName>
    <definedName name="LVCK_No_5_1">レベルチェック!$AA$23</definedName>
    <definedName name="LVCK_No_5_2" localSheetId="16">レベルチェック!$AA$138</definedName>
    <definedName name="LVCK_No_5_2">レベルチェック!$AA$138</definedName>
    <definedName name="LVCK_No_6_1">レベルチェック!$AB$23</definedName>
    <definedName name="LVCK_No_6_2" localSheetId="16">レベルチェック!$AB$138</definedName>
    <definedName name="LVCK_No_6_2">レベルチェック!$AB$138</definedName>
    <definedName name="LVCK_No_7_1">レベルチェック!$AC$23</definedName>
    <definedName name="LVCK_No_7_2" localSheetId="16">レベルチェック!$AC$138</definedName>
    <definedName name="LVCK_No_7_2">レベルチェック!$AC$138</definedName>
    <definedName name="LVCK_No_8_2" localSheetId="16">レベルチェック!$AD$138</definedName>
    <definedName name="LVCK_No_8_2">レベルチェック!$AD$138</definedName>
    <definedName name="LVCK_No_9_2" localSheetId="16">レベルチェック!$AE$138</definedName>
    <definedName name="LVCK_No_9_2">レベルチェック!$AE$138</definedName>
    <definedName name="LVCK_P10C_AFT">'レベルチェック表(Pioneer版)'!$K$45</definedName>
    <definedName name="LVCK_P11_AFT">'レベルチェック表(Pioneer版)'!$D$46</definedName>
    <definedName name="LVCK_P11_BFR">'レベルチェック表(Pioneer版)'!$D$17</definedName>
    <definedName name="LVCK_P11C_AFT">'レベルチェック表(Pioneer版)'!$K$46</definedName>
    <definedName name="LVCK_P1C_AFT">'レベルチェック表(Pioneer版)'!$K$36</definedName>
    <definedName name="LVCK_P1C_BFR">'レベルチェック表(Pioneer版)'!$K$7</definedName>
    <definedName name="LVCK_P2C_AFT">'レベルチェック表(Pioneer版)'!$K$37</definedName>
    <definedName name="LVCK_P2C_BFR">'レベルチェック表(Pioneer版)'!$K$8</definedName>
    <definedName name="LVCK_P3C_AFT">'レベルチェック表(Pioneer版)'!$K$38</definedName>
    <definedName name="LVCK_P3C_BFR">'レベルチェック表(Pioneer版)'!$K$9</definedName>
    <definedName name="LVCK_P4C_AFT">'レベルチェック表(Pioneer版)'!$K$39</definedName>
    <definedName name="LVCK_P4C_BFR">'レベルチェック表(Pioneer版)'!$K$10</definedName>
    <definedName name="LVCK_P5C_AFT">'レベルチェック表(Pioneer版)'!$K$40</definedName>
    <definedName name="LVCK_P5C_BFR">'レベルチェック表(Pioneer版)'!$K$11</definedName>
    <definedName name="LVCK_P6C_AFT">'レベルチェック表(Pioneer版)'!$K$41</definedName>
    <definedName name="LVCK_P6C_BFR">'レベルチェック表(Pioneer版)'!$K$12</definedName>
    <definedName name="LVCK_P7C_AFT">'レベルチェック表(Pioneer版)'!$K$42</definedName>
    <definedName name="LVCK_P7C_BFR">'レベルチェック表(Pioneer版)'!$K$13</definedName>
    <definedName name="LVCK_P8C_AFT">'レベルチェック表(Pioneer版)'!$K$43</definedName>
    <definedName name="LVCK_P9C_AFT">'レベルチェック表(Pioneer版)'!$K$44</definedName>
    <definedName name="LVCK_T1_AFT">'レベルチェック表(Toyota版)'!$AG$69</definedName>
    <definedName name="LVCK_T1_BFR">'レベルチェック表(Toyota版)'!$AG$13</definedName>
    <definedName name="LVCK_T1C_AFT">'レベルチェック表(Toyota版)'!$AI$64</definedName>
    <definedName name="LVCK_T1C_BFR">'レベルチェック表(Toyota版)'!$AI$8</definedName>
    <definedName name="LVCK_T2_AFT">'レベルチェック表(Toyota版)'!$AG$74</definedName>
    <definedName name="LVCK_T2_BFR">'レベルチェック表(Toyota版)'!$AG$18</definedName>
    <definedName name="LVCK_T2C_AFT">'レベルチェック表(Toyota版)'!$AI$70</definedName>
    <definedName name="LVCK_T2C_BFR">'レベルチェック表(Toyota版)'!$AI$14</definedName>
    <definedName name="LVCK_T3_AFT">'レベルチェック表(Toyota版)'!$AG$80</definedName>
    <definedName name="LVCK_T3_BFR">'レベルチェック表(Toyota版)'!$AG$24</definedName>
    <definedName name="LVCK_T3C_AFT">'レベルチェック表(Toyota版)'!$AI$75</definedName>
    <definedName name="LVCK_T3C_BFR">'レベルチェック表(Toyota版)'!$AI$19</definedName>
    <definedName name="LVCK_T4_AFT">'レベルチェック表(Toyota版)'!$AG$87</definedName>
    <definedName name="LVCK_T4_BFR">'レベルチェック表(Toyota版)'!$AG$31</definedName>
    <definedName name="LVCK_T4C_AFT">'レベルチェック表(Toyota版)'!$AI$81</definedName>
    <definedName name="LVCK_T4C_BFR">'レベルチェック表(Toyota版)'!$AI$25</definedName>
    <definedName name="LVCK_T5_AFT">'レベルチェック表(Toyota版)'!$AG$92</definedName>
    <definedName name="LVCK_T5_BFR">'レベルチェック表(Toyota版)'!$AG$36</definedName>
    <definedName name="LVCK_T5C_AFT">'レベルチェック表(Toyota版)'!$AI$88</definedName>
    <definedName name="LVCK_T5C_BFR">'レベルチェック表(Toyota版)'!$AI$32</definedName>
    <definedName name="LVCK_T6_AFT">'レベルチェック表(Toyota版)'!$AG$97</definedName>
    <definedName name="LVCK_T6_BFR">'レベルチェック表(Toyota版)'!$AG$41</definedName>
    <definedName name="LVCK_T6C_AFT">'レベルチェック表(Toyota版)'!$AI$93</definedName>
    <definedName name="LVCK_T6C_BFR">'レベルチェック表(Toyota版)'!$AI$37</definedName>
    <definedName name="LVCK_T7_BFR">'レベルチェック表(Toyota版)'!$H$42</definedName>
    <definedName name="LVCK_T7C_AFT">'レベルチェック表(Toyota版)'!$AI$98</definedName>
    <definedName name="LVCK_T7C_BFR">'レベルチェック表(Toyota版)'!$AI$42</definedName>
    <definedName name="LVCK_変更点">LVCK設定!$C$25:$E$28</definedName>
    <definedName name="LVCK_部品">LVCK設定!$C$20:$E$23</definedName>
    <definedName name="LVCK_参加者">LVCK設定!$C$68:$D$73</definedName>
    <definedName name="LVCK_機能">LVCK設定!$C$30:$E$35</definedName>
    <definedName name="LVCK_評価">LVCK設定!$C$57:$E$62</definedName>
    <definedName name="LVCK_設計">LVCK設定!$C$51:$E$55</definedName>
    <definedName name="LVCK_心配点">LVCK設定!$C$37:$E$42</definedName>
    <definedName name="LVCK_原因">LVCK設定!$C$44:$E$49</definedName>
    <definedName name="LVCK_指摘">LVCK設定!$C$64:$E$66</definedName>
    <definedName name="LVCK_資料">LVCK設定!$C$10:$D$18</definedName>
    <definedName name="LVCK_作成資料">レベルチェック!$M$15:$N$23</definedName>
    <definedName name="NGワードテーブル">NGワード検出!$B$9</definedName>
    <definedName name="_xlnm.Print_Area" localSheetId="5">ChangeList!$A$1:$M$14</definedName>
    <definedName name="_xlnm.Print_Area" localSheetId="16">'レベルチェック表(Pioneer版)'!$A$4:$O$27,'レベルチェック表(Pioneer版)'!$B$33:$O$56</definedName>
    <definedName name="_xlnm.Print_Area" localSheetId="15">'レベルチェック表(Toyota版)'!$A$4:$AN$54,'レベルチェック表(Toyota版)'!$A$60:$AN$110</definedName>
    <definedName name="standard_sh5">ChangeList!$B$4</definedName>
    <definedName name="standard_sh6">FunctionList!$B$15</definedName>
    <definedName name="standard_sh7">Matrix!$G$8</definedName>
    <definedName name="standard_sh7x" localSheetId="10">[1]相互影響マトリクス!#REF!</definedName>
    <definedName name="standard_sh7x">Matrix!#REF!</definedName>
    <definedName name="standard_sh7y" localSheetId="10">[1]相互影響マトリクス!#REF!</definedName>
    <definedName name="standard_sh7y">Matrix!#REF!</definedName>
    <definedName name="standard_sh8">DRBFMSheet!$A$6</definedName>
    <definedName name="キーパーソン部署">レベルチェック!$F$120</definedName>
    <definedName name="キーパーソン氏名">レベルチェック!$F$121</definedName>
    <definedName name="システム">表紙!$N$32</definedName>
    <definedName name="ベースモデル">表紙!$N$33</definedName>
    <definedName name="マイコン資源" localSheetId="9" hidden="1">{"'CPU内部接続'!$A$1:$T$624"}</definedName>
    <definedName name="マイコン資源" localSheetId="17" hidden="1">{"'CPU内部接続'!$A$1:$T$624"}</definedName>
    <definedName name="マイコン資源" localSheetId="10" hidden="1">{"'CPU内部接続'!$A$1:$T$624"}</definedName>
    <definedName name="マイコン資源" localSheetId="16" hidden="1">{"'CPU内部接続'!$A$1:$T$624"}</definedName>
    <definedName name="マイコン資源" localSheetId="15" hidden="1">{"'CPU内部接続'!$A$1:$T$624"}</definedName>
    <definedName name="マイコン資源" localSheetId="0" hidden="1">{"'CPU内部接続'!$A$1:$T$624"}</definedName>
    <definedName name="マイコン資源" localSheetId="2" hidden="1">{"'CPU内部接続'!$A$1:$T$624"}</definedName>
    <definedName name="マイコン資源" hidden="1">{"'CPU内部接続'!$A$1:$T$624"}</definedName>
    <definedName name="モデル">表紙!$N$31</definedName>
    <definedName name="変更要件">レベルチェック!$F$8</definedName>
    <definedName name="機種">レベルチェック!$F$7</definedName>
    <definedName name="開発モデル">表紙!$N$34</definedName>
    <definedName name="実施部署">レベルチェック!$F$9</definedName>
    <definedName name="実施担当">レベルチェック!$F$10</definedName>
    <definedName name="所属">レベルチェック!$F$9</definedName>
    <definedName name="所属_担当">レベルチェック!$F$9</definedName>
    <definedName name="提出日" localSheetId="10">[1]レベルチェック!#REF!</definedName>
    <definedName name="提出日" localSheetId="16">[2]レベルチェック!#REF!</definedName>
    <definedName name="提出日" localSheetId="15">レベルチェック!#REF!</definedName>
    <definedName name="提出日">レベルチェック!#REF!</definedName>
    <definedName name="作成日">表紙!$N$29</definedName>
    <definedName name="作成者">表紙!$N$30</definedName>
  </definedNames>
  <calcPr calcId="144525"/>
</workbook>
</file>

<file path=xl/comments1.xml><?xml version="1.0" encoding="utf-8"?>
<comments xmlns="http://schemas.openxmlformats.org/spreadsheetml/2006/main">
  <authors>
    <author>morihiro_okamoto</author>
  </authors>
  <commentList>
    <comment ref="F11" authorId="0">
      <text>
        <r>
          <rPr>
            <b/>
            <sz val="9"/>
            <rFont val="MS PGothic"/>
            <charset val="134"/>
          </rPr>
          <t>変更が行われたユニットに○をつけてください。</t>
        </r>
      </text>
    </comment>
  </commentList>
</comments>
</file>

<file path=xl/comments2.xml><?xml version="1.0" encoding="utf-8"?>
<comments xmlns="http://schemas.openxmlformats.org/spreadsheetml/2006/main">
  <authors>
    <author>情報システム部</author>
  </authors>
  <commentList>
    <comment ref="H4" authorId="0">
      <text>
        <r>
          <rPr>
            <b/>
            <sz val="9"/>
            <rFont val="MS PGothic"/>
            <charset val="134"/>
          </rPr>
          <t>大：新規開発、ソフト構成変更
中：基本構成が同じで処理の中身を変更した
小：単純な定数変更等</t>
        </r>
      </text>
    </comment>
    <comment ref="I4" authorId="0">
      <text>
        <r>
          <rPr>
            <b/>
            <sz val="9"/>
            <rFont val="MS PGothic"/>
            <charset val="134"/>
          </rPr>
          <t>A：安全を脅かす事項
   (FS、怪我する、大音量、暗電流大、バッテリー上がり)
   機能欠如
B：品質、質感が下がる
C：表面上異常にならない
   異常だと気がつかない(ちらつき)</t>
        </r>
      </text>
    </comment>
  </commentList>
</comments>
</file>

<file path=xl/comments3.xml><?xml version="1.0" encoding="utf-8"?>
<comments xmlns="http://schemas.openxmlformats.org/spreadsheetml/2006/main">
  <authors>
    <author>川越事業所</author>
    <author>morihiro_okamoto</author>
  </authors>
  <commentList>
    <comment ref="B15" authorId="0">
      <text>
        <r>
          <rPr>
            <sz val="9"/>
            <rFont val="MS PGothic"/>
            <charset val="134"/>
          </rPr>
          <t>基本設計時：変更要因を記載し、機能に要求仕様を挙げてください
詳細設計時：部品一覧表で挙げた最下層のユニット名（関数）を記載し、
               機能にそのユニットが持つ機能を挙げてください</t>
        </r>
      </text>
    </comment>
    <comment ref="C16" authorId="1">
      <text>
        <r>
          <rPr>
            <sz val="9"/>
            <rFont val="MS PGothic"/>
            <charset val="134"/>
          </rPr>
          <t>対象製品の目的を果たす為の本来の働きを表す機能</t>
        </r>
      </text>
    </comment>
    <comment ref="D16" authorId="1">
      <text>
        <r>
          <rPr>
            <sz val="9"/>
            <rFont val="MS PGothic"/>
            <charset val="134"/>
          </rPr>
          <t>対象製品の目的を果たす為の本来の働きを表す機能商品力向上、
又は法規制等の各種条件から要求される付加すべき機能</t>
        </r>
      </text>
    </comment>
    <comment ref="E16" authorId="1">
      <text>
        <r>
          <rPr>
            <sz val="9"/>
            <rFont val="MS PGothic"/>
            <charset val="134"/>
          </rPr>
          <t>対象製品を使用したことによる使用者への
弊害(振動、異音、臭いなど)を防止する機能</t>
        </r>
      </text>
    </comment>
    <comment ref="F16" authorId="1">
      <text>
        <r>
          <rPr>
            <sz val="9"/>
            <rFont val="MS PGothic"/>
            <charset val="134"/>
          </rPr>
          <t>対象製品の使用過程で発生する弊害や、
製造・組付過程で受ける弊害から守る為の機能</t>
        </r>
      </text>
    </comment>
  </commentList>
</comments>
</file>

<file path=xl/comments4.xml><?xml version="1.0" encoding="utf-8"?>
<comments xmlns="http://schemas.openxmlformats.org/spreadsheetml/2006/main">
  <authors>
    <author>パイオニア（株）</author>
  </authors>
  <commentList>
    <comment ref="M8" authorId="0">
      <text>
        <r>
          <rPr>
            <b/>
            <sz val="9"/>
            <rFont val="MS PGothic"/>
            <charset val="134"/>
          </rPr>
          <t>△：未着手
▲：継続中
○：継続中(OK見込み)
◎：目処付け完了
●：解決済
×：NG</t>
        </r>
      </text>
    </comment>
    <comment ref="O8" authorId="0">
      <text>
        <r>
          <rPr>
            <b/>
            <sz val="9"/>
            <rFont val="MS PGothic"/>
            <charset val="134"/>
          </rPr>
          <t>△：未着手
▲：継続中
○：継続中(OK見込み)
◎：目処付け完了
●：解決済
×：NG</t>
        </r>
      </text>
    </comment>
    <comment ref="Q8" authorId="0">
      <text>
        <r>
          <rPr>
            <b/>
            <sz val="9"/>
            <rFont val="MS PGothic"/>
            <charset val="134"/>
          </rPr>
          <t>△：未着手
▲：継続中
○：継続中(OK見込み)
◎：目処付け完了
●：解決済
×：NG</t>
        </r>
      </text>
    </comment>
  </commentList>
</comments>
</file>

<file path=xl/comments5.xml><?xml version="1.0" encoding="utf-8"?>
<comments xmlns="http://schemas.openxmlformats.org/spreadsheetml/2006/main">
  <authors>
    <author>toshiyuki_fukami</author>
  </authors>
  <commentList>
    <comment ref="B9" authorId="0">
      <text>
        <r>
          <rPr>
            <sz val="9"/>
            <rFont val="MS PGothic"/>
            <charset val="134"/>
          </rPr>
          <t>過去に指摘を受けた語句等を登録する。
(空白セルで登録されている語句の終わりを判断しているので、
 追加する場合は空白セルを間に入れないようにする。)</t>
        </r>
      </text>
    </comment>
    <comment ref="C9" authorId="0">
      <text>
        <r>
          <rPr>
            <sz val="9"/>
            <rFont val="MS PGothic"/>
            <charset val="134"/>
          </rPr>
          <t>その語句を使用する場合の注意事項をここへ記入する。
(使用注意語句が検出された時には、ここの記載内容が
 表示されます。)</t>
        </r>
      </text>
    </comment>
  </commentList>
</comments>
</file>

<file path=xl/sharedStrings.xml><?xml version="1.0" encoding="utf-8"?>
<sst xmlns="http://schemas.openxmlformats.org/spreadsheetml/2006/main" count="587">
  <si>
    <t>DRBFM</t>
  </si>
  <si>
    <t>◆作成資料</t>
  </si>
  <si>
    <t>変更内容</t>
  </si>
  <si>
    <t>部品一覧表</t>
  </si>
  <si>
    <t>データ説明</t>
  </si>
  <si>
    <t>気づきシート</t>
  </si>
  <si>
    <t>変更点・変化点比較一覧表</t>
  </si>
  <si>
    <t>機能の着眼点一覧</t>
  </si>
  <si>
    <t>相互影響マトリクス</t>
  </si>
  <si>
    <t>レベルチェック表(Toyota版)</t>
  </si>
  <si>
    <t>レベルチェック表(Pioneer版)</t>
  </si>
  <si>
    <t>◆参考資料</t>
  </si>
  <si>
    <t>ソフトウェア心配点抽出のための着眼点リスト</t>
  </si>
  <si>
    <t>判定基準（変更点、変化点一覧）</t>
  </si>
  <si>
    <t>判定基準（DRBFM）</t>
  </si>
  <si>
    <t>作成日</t>
  </si>
  <si>
    <t>作成者</t>
  </si>
  <si>
    <t>モデル</t>
  </si>
  <si>
    <t>17CY</t>
  </si>
  <si>
    <t>システム</t>
  </si>
  <si>
    <t>ベースモデル</t>
  </si>
  <si>
    <t>14TMAP</t>
  </si>
  <si>
    <t>開発モデル</t>
  </si>
  <si>
    <t>■目的</t>
  </si>
  <si>
    <t>変更を行ったユニットを整理し、議論の対象を明確にすることが目的です。</t>
  </si>
  <si>
    <t>■使用方法</t>
  </si>
  <si>
    <t>変更を行うユニットがどのコンポーネントに属するかを記入してください。</t>
  </si>
  <si>
    <t>変更が行われないものに関しては細分化する必要はありません。</t>
  </si>
  <si>
    <t>ユニットのレベルを更に細分化したい場合は列を追加して使用してください。</t>
  </si>
  <si>
    <t>コンポーネント</t>
  </si>
  <si>
    <t>ユニット（第一階層）</t>
  </si>
  <si>
    <t>ユニット（第二階層）</t>
  </si>
  <si>
    <t>変更</t>
  </si>
  <si>
    <r>
      <rPr>
        <sz val="10"/>
        <rFont val="ＭＳ Ｐゴシック"/>
        <charset val="134"/>
      </rPr>
      <t>D</t>
    </r>
    <r>
      <rPr>
        <sz val="10"/>
        <rFont val="ＭＳ Ｐゴシック"/>
        <charset val="134"/>
      </rPr>
      <t>ata</t>
    </r>
  </si>
  <si>
    <t>経路データ</t>
  </si>
  <si>
    <t>道路データ</t>
  </si>
  <si>
    <t>誘導データ</t>
  </si>
  <si>
    <t>Highwayデータ</t>
  </si>
  <si>
    <t>Trafficデータ</t>
  </si>
  <si>
    <t>描画データ</t>
  </si>
  <si>
    <t>検索データ</t>
  </si>
  <si>
    <t>その他</t>
  </si>
  <si>
    <t>データの説明</t>
  </si>
  <si>
    <t>オーサリング後のデータは以下の通りです。</t>
  </si>
  <si>
    <t>NO.</t>
  </si>
  <si>
    <t>項目</t>
  </si>
  <si>
    <t>概要説明</t>
  </si>
  <si>
    <t>リージョン関連データ、経路基本データ、規制情報など</t>
  </si>
  <si>
    <t>リンク、ノード情報、規制情報、道路名称、道路番号など</t>
  </si>
  <si>
    <t>イラストデータ、車線情報、方面名称など</t>
  </si>
  <si>
    <t>高速Link Mapping、高速路線、高速施設、店舗・SA、高速ノード付加情報</t>
  </si>
  <si>
    <t>RDS-TMCデータ、RTICデータ、TPEGデータ</t>
  </si>
  <si>
    <t>地図背景、注記、道路、建物、ランドマークなど</t>
  </si>
  <si>
    <t>POI情報、道路データなど</t>
  </si>
  <si>
    <t>タイムゾーン、サマータイムなど</t>
  </si>
  <si>
    <t>気づきシート（ナビ）</t>
  </si>
  <si>
    <t>Ver.1.01</t>
  </si>
  <si>
    <t>更新日：</t>
  </si>
  <si>
    <t>開発モデル　： 17CY</t>
  </si>
  <si>
    <t>作成日：</t>
  </si>
  <si>
    <t>観点：</t>
  </si>
  <si>
    <t>部品名：経路データ</t>
  </si>
  <si>
    <t>部品名： 道路データ</t>
  </si>
  <si>
    <t>部品名： 誘導データ</t>
  </si>
  <si>
    <t>部品名：Highwayデータ</t>
  </si>
  <si>
    <t>部品名： Trafficデータ</t>
  </si>
  <si>
    <t>部品名： 描画データ</t>
  </si>
  <si>
    <t>部品名： 検索データ</t>
  </si>
  <si>
    <t>部品名： その他</t>
  </si>
  <si>
    <t>切り口（～は変更しましたか？）</t>
  </si>
  <si>
    <t>変えたところ</t>
  </si>
  <si>
    <t>変わってしまったところ</t>
  </si>
  <si>
    <t>ソフト</t>
  </si>
  <si>
    <t>アーキテクチャ</t>
  </si>
  <si>
    <t>メモリ管理</t>
  </si>
  <si>
    <t>バッファ管理</t>
  </si>
  <si>
    <t xml:space="preserve">スレッド
</t>
  </si>
  <si>
    <t>割り込み処理</t>
  </si>
  <si>
    <t>文字操作</t>
  </si>
  <si>
    <t>ファイル操作/ファイルシステム</t>
  </si>
  <si>
    <t>イベントシステム</t>
  </si>
  <si>
    <t>レイヤ構成</t>
  </si>
  <si>
    <t>モジュール構成</t>
  </si>
  <si>
    <t>起動・終了</t>
  </si>
  <si>
    <t>瞬断</t>
  </si>
  <si>
    <t>仕向け</t>
  </si>
  <si>
    <t>OSS(オープンソースソフトウェア）</t>
  </si>
  <si>
    <t>表示　</t>
  </si>
  <si>
    <t>OS</t>
  </si>
  <si>
    <t>浮動小数点計算</t>
  </si>
  <si>
    <t>エンディアン</t>
  </si>
  <si>
    <t>アライメント</t>
  </si>
  <si>
    <t>仕様</t>
  </si>
  <si>
    <t>インターフェース、機能、他</t>
  </si>
  <si>
    <t>規格</t>
  </si>
  <si>
    <r>
      <rPr>
        <sz val="11"/>
        <rFont val="HG創英角ｺﾞｼｯｸUB"/>
        <charset val="134"/>
      </rPr>
      <t xml:space="preserve">アルゴリズム
（ロジック）
</t>
    </r>
    <r>
      <rPr>
        <sz val="9"/>
        <rFont val="HG創英角ｺﾞｼｯｸUB"/>
        <charset val="134"/>
      </rPr>
      <t>※担当機能毎に使用するアルゴリズムを記入してください。</t>
    </r>
  </si>
  <si>
    <t>状態遷移</t>
  </si>
  <si>
    <t>データ（ユーザーデータ,地図データ以外）</t>
  </si>
  <si>
    <t>フォーマット</t>
  </si>
  <si>
    <t>データベース</t>
  </si>
  <si>
    <t>サイズ</t>
  </si>
  <si>
    <t>アクセス速度</t>
  </si>
  <si>
    <t>メディア</t>
  </si>
  <si>
    <t>ユーザーデータ</t>
  </si>
  <si>
    <t>初期ファイル</t>
  </si>
  <si>
    <t>取得タイミング</t>
  </si>
  <si>
    <t>書き込みタイミング</t>
  </si>
  <si>
    <t>排他処理</t>
  </si>
  <si>
    <t>地図データ</t>
  </si>
  <si>
    <t>データフォーマット</t>
  </si>
  <si>
    <t>データ数追加</t>
  </si>
  <si>
    <t>データ削除</t>
  </si>
  <si>
    <t>オーサリングツール</t>
  </si>
  <si>
    <r>
      <rPr>
        <sz val="11"/>
        <rFont val="宋体"/>
        <charset val="134"/>
      </rPr>
      <t>検索</t>
    </r>
    <r>
      <rPr>
        <sz val="11"/>
        <rFont val="HG創英角ｺﾞｼｯｸUB"/>
        <charset val="134"/>
      </rPr>
      <t>データ</t>
    </r>
  </si>
  <si>
    <t>メモリ</t>
  </si>
  <si>
    <t xml:space="preserve">確保タイミング、領域
</t>
  </si>
  <si>
    <t xml:space="preserve">開放タイミング、領域
</t>
  </si>
  <si>
    <t>I/F</t>
  </si>
  <si>
    <t>下回り（下回りから取得してくるIF）</t>
  </si>
  <si>
    <t>pcore</t>
  </si>
  <si>
    <t>Entity（入出力）</t>
  </si>
  <si>
    <t>Service（入出力）</t>
  </si>
  <si>
    <t>UI（提供）</t>
  </si>
  <si>
    <t>データ</t>
  </si>
  <si>
    <t>関連するモジュール
（イベントでやりとりするものも含む）</t>
  </si>
  <si>
    <t>下回り</t>
  </si>
  <si>
    <t>他プロセス</t>
  </si>
  <si>
    <t>Entity</t>
  </si>
  <si>
    <t>Service</t>
  </si>
  <si>
    <t>UI</t>
  </si>
  <si>
    <t>動作タイミング</t>
  </si>
  <si>
    <t>周期</t>
  </si>
  <si>
    <t>起床タイミング</t>
  </si>
  <si>
    <t>設定値関係</t>
  </si>
  <si>
    <t>レジストリ</t>
  </si>
  <si>
    <t>テーブル</t>
  </si>
  <si>
    <t>ハード
（マイコン、ポート、メモリ
外部接続機器）</t>
  </si>
  <si>
    <t>デバイス</t>
  </si>
  <si>
    <t>マイコン</t>
  </si>
  <si>
    <t>通信仕様</t>
  </si>
  <si>
    <t>通信ポート</t>
  </si>
  <si>
    <t>メモリ構成</t>
  </si>
  <si>
    <t>RAM</t>
  </si>
  <si>
    <t>GPIO（汎用入出力）</t>
  </si>
  <si>
    <t>メインメディア</t>
  </si>
  <si>
    <t>サブメディア</t>
  </si>
  <si>
    <t>CPU</t>
  </si>
  <si>
    <t>流用</t>
  </si>
  <si>
    <t>評価環境</t>
  </si>
  <si>
    <t>責務</t>
  </si>
  <si>
    <t>ライブラリ</t>
  </si>
  <si>
    <t>部品名
/機構名</t>
  </si>
  <si>
    <t>（参考機種）
ある場合のみ記載</t>
  </si>
  <si>
    <t>理由</t>
  </si>
  <si>
    <t>変更規模</t>
  </si>
  <si>
    <t>重要度</t>
  </si>
  <si>
    <t>優先度</t>
  </si>
  <si>
    <t>DRBFMｼｰﾄ</t>
  </si>
  <si>
    <t>実績</t>
  </si>
  <si>
    <t>備考
(DRBFM対象としない理由等）</t>
  </si>
  <si>
    <t>基本設計時：要求仕様を実現するために、システムとして必要な機能を明確にすることが目的です</t>
  </si>
  <si>
    <t>詳細設計時：ユニットの機能を明確にすることが目的です</t>
  </si>
  <si>
    <t>基本設計時：部品の欄に変更要因を記載し、機能に要求仕様を挙げてください</t>
  </si>
  <si>
    <t>詳細設計時：部品の欄に部品一覧表で挙げた最下層のユニット名（関数）を記載し、機能にそのユニットが持つ機能を挙げてください</t>
  </si>
  <si>
    <t>機能は定量的且つ具体的にそれぞれの着眼点から漏れないように挙げてください。</t>
  </si>
  <si>
    <t>部品</t>
  </si>
  <si>
    <t>機能の着眼点</t>
  </si>
  <si>
    <t>基本機能</t>
  </si>
  <si>
    <t>付加機能</t>
  </si>
  <si>
    <t>弊害防止機能</t>
  </si>
  <si>
    <t>自己防衛機能</t>
  </si>
  <si>
    <t>通常状態で行われる本来の機能</t>
  </si>
  <si>
    <t>特殊な条件下で行われる機能</t>
  </si>
  <si>
    <t>機能が実行される際に、弊害を及ぼす可能性がある場合、それを防止する機能、ガード処理等</t>
  </si>
  <si>
    <t>リトライ、エラー処理等</t>
  </si>
  <si>
    <t>Data</t>
  </si>
  <si>
    <t>1. 経路データ</t>
  </si>
  <si>
    <t>2. 道路データ</t>
  </si>
  <si>
    <t>3. 誘導データ</t>
  </si>
  <si>
    <t>4. Highwayデータ</t>
  </si>
  <si>
    <t>5. Trafficデータ</t>
  </si>
  <si>
    <t>6. 描画データ</t>
  </si>
  <si>
    <t>7. 検索データ</t>
  </si>
  <si>
    <t>8. その他</t>
  </si>
  <si>
    <t>相互影響Matrix(変更点・変化点 × 機能)</t>
  </si>
  <si>
    <r>
      <rPr>
        <b/>
        <sz val="14"/>
        <rFont val="Times New Roman"/>
        <charset val="134"/>
      </rPr>
      <t>DRBFM</t>
    </r>
    <r>
      <rPr>
        <b/>
        <sz val="14"/>
        <rFont val="ＭＳ Ｐゴシック"/>
        <charset val="134"/>
      </rPr>
      <t>用紙（新規設計及び設計変更用）</t>
    </r>
  </si>
  <si>
    <r>
      <rPr>
        <b/>
        <sz val="10"/>
        <rFont val="Times New Roman"/>
        <charset val="134"/>
      </rPr>
      <t>Design</t>
    </r>
    <r>
      <rPr>
        <b/>
        <sz val="10"/>
        <rFont val="ＭＳ Ｐゴシック"/>
        <charset val="134"/>
      </rPr>
      <t>　</t>
    </r>
    <r>
      <rPr>
        <b/>
        <sz val="10"/>
        <rFont val="Times New Roman"/>
        <charset val="134"/>
      </rPr>
      <t>Review</t>
    </r>
    <r>
      <rPr>
        <b/>
        <sz val="10"/>
        <rFont val="ＭＳ Ｐゴシック"/>
        <charset val="134"/>
      </rPr>
      <t>　</t>
    </r>
    <r>
      <rPr>
        <b/>
        <sz val="10"/>
        <rFont val="Times New Roman"/>
        <charset val="134"/>
      </rPr>
      <t>Based</t>
    </r>
    <r>
      <rPr>
        <b/>
        <sz val="10"/>
        <rFont val="ＭＳ Ｐゴシック"/>
        <charset val="134"/>
      </rPr>
      <t>　</t>
    </r>
    <r>
      <rPr>
        <b/>
        <sz val="10"/>
        <rFont val="Times New Roman"/>
        <charset val="134"/>
      </rPr>
      <t>on</t>
    </r>
    <r>
      <rPr>
        <b/>
        <sz val="10"/>
        <rFont val="ＭＳ Ｐゴシック"/>
        <charset val="134"/>
      </rPr>
      <t>　</t>
    </r>
    <r>
      <rPr>
        <b/>
        <sz val="10"/>
        <rFont val="Times New Roman"/>
        <charset val="134"/>
      </rPr>
      <t>Failure</t>
    </r>
    <r>
      <rPr>
        <b/>
        <sz val="10"/>
        <rFont val="ＭＳ Ｐゴシック"/>
        <charset val="134"/>
      </rPr>
      <t>　</t>
    </r>
    <r>
      <rPr>
        <b/>
        <sz val="10"/>
        <rFont val="Times New Roman"/>
        <charset val="134"/>
      </rPr>
      <t>Mode</t>
    </r>
  </si>
  <si>
    <r>
      <rPr>
        <sz val="10"/>
        <rFont val="Times New Roman"/>
        <charset val="134"/>
      </rPr>
      <t>DR</t>
    </r>
    <r>
      <rPr>
        <sz val="10"/>
        <rFont val="ＭＳ Ｐ明朝"/>
        <charset val="134"/>
      </rPr>
      <t>メンバー：</t>
    </r>
  </si>
  <si>
    <r>
      <rPr>
        <sz val="10"/>
        <rFont val="Times New Roman"/>
        <charset val="134"/>
      </rPr>
      <t>DR</t>
    </r>
    <r>
      <rPr>
        <sz val="10"/>
        <rFont val="ＭＳ Ｐ明朝"/>
        <charset val="134"/>
      </rPr>
      <t>実施日：</t>
    </r>
  </si>
  <si>
    <t>部品名
／変更点
／理由</t>
  </si>
  <si>
    <t>機　　能</t>
  </si>
  <si>
    <t>変更に関わる心配点（故障ﾓｰﾄﾞ）</t>
  </si>
  <si>
    <t>心配点はどんな場合に生じるか</t>
  </si>
  <si>
    <t>　お客様への影響</t>
  </si>
  <si>
    <t>心配点を除くために
どんな設計をしたか</t>
  </si>
  <si>
    <r>
      <rPr>
        <b/>
        <sz val="12"/>
        <rFont val="ＭＳ Ｐゴシック"/>
        <charset val="134"/>
      </rPr>
      <t>推奨する対応（</t>
    </r>
    <r>
      <rPr>
        <b/>
        <sz val="12"/>
        <rFont val="Times New Roman"/>
        <charset val="134"/>
      </rPr>
      <t>DRBFM</t>
    </r>
    <r>
      <rPr>
        <b/>
        <sz val="12"/>
        <rFont val="ＭＳ Ｐゴシック"/>
        <charset val="134"/>
      </rPr>
      <t>の結果）</t>
    </r>
  </si>
  <si>
    <t>変更がもたらす
機能の喪失、
商品性の欠如　</t>
  </si>
  <si>
    <t>他に心配点はないか</t>
  </si>
  <si>
    <t>頻度</t>
  </si>
  <si>
    <t>原因・要因</t>
  </si>
  <si>
    <t>他に考えるべき要因はないか</t>
  </si>
  <si>
    <t>（設計遵守事項、設計　標準、ﾁｪｯｸ項目等含む）</t>
  </si>
  <si>
    <r>
      <rPr>
        <b/>
        <sz val="10"/>
        <rFont val="Times New Roman"/>
        <charset val="134"/>
      </rPr>
      <t>DRBFM</t>
    </r>
    <r>
      <rPr>
        <b/>
        <sz val="10"/>
        <rFont val="ＭＳ Ｐゴシック"/>
        <charset val="134"/>
      </rPr>
      <t>で示された
設計へ反映すべき項目</t>
    </r>
  </si>
  <si>
    <t>担当
期限
状況</t>
  </si>
  <si>
    <r>
      <rPr>
        <b/>
        <sz val="10"/>
        <rFont val="Times New Roman"/>
        <charset val="134"/>
      </rPr>
      <t>DRBFM</t>
    </r>
    <r>
      <rPr>
        <b/>
        <sz val="10"/>
        <rFont val="ＭＳ Ｐゴシック"/>
        <charset val="134"/>
      </rPr>
      <t>で示された
評価へ反映すべき項目</t>
    </r>
  </si>
  <si>
    <r>
      <rPr>
        <b/>
        <sz val="10"/>
        <rFont val="Times New Roman"/>
        <charset val="134"/>
      </rPr>
      <t>DRBFM</t>
    </r>
    <r>
      <rPr>
        <b/>
        <sz val="10"/>
        <rFont val="ＭＳ Ｐゴシック"/>
        <charset val="134"/>
      </rPr>
      <t>で示された
製造へ反映すべき項目</t>
    </r>
  </si>
  <si>
    <t>対応の結果
実施した活動</t>
  </si>
  <si>
    <r>
      <rPr>
        <b/>
        <sz val="10"/>
        <rFont val="ＭＳ Ｐゴシック"/>
        <charset val="134"/>
      </rPr>
      <t>（</t>
    </r>
    <r>
      <rPr>
        <b/>
        <sz val="10"/>
        <rFont val="Times New Roman"/>
        <charset val="134"/>
      </rPr>
      <t>DRBFM</t>
    </r>
    <r>
      <rPr>
        <b/>
        <sz val="10"/>
        <rFont val="ＭＳ Ｐゴシック"/>
        <charset val="134"/>
      </rPr>
      <t>）</t>
    </r>
  </si>
  <si>
    <t>変化点・変更点</t>
  </si>
  <si>
    <t>心配点を抽出する観点</t>
  </si>
  <si>
    <t>ノイズ発生時の処理</t>
  </si>
  <si>
    <t>・</t>
  </si>
  <si>
    <t>静電気等の外部ノイズが載った時の処理に影響を与えないか？</t>
  </si>
  <si>
    <t>電源変動時の処理</t>
  </si>
  <si>
    <t>アクセサリ・バックアップ・イルミ電源の立下り・立上り検出のタイミングに影響を与えないか？</t>
  </si>
  <si>
    <t>アクセサリ・バックアップ・イルミ電源の立下り・立上り検出によって起動される処理に影響を与えないか？</t>
  </si>
  <si>
    <t>各ユニット間のGNDの電位差が起きたときに働く処理（ユニット間通信異常検出、他ユニットの電圧値異常検出など）に影響を与えないか？</t>
  </si>
  <si>
    <t>接続システム上の別ユニットの電源の立上り、立下りの時間差が起きた時の処理に影響を与えないか？</t>
  </si>
  <si>
    <t>IC制御処理</t>
  </si>
  <si>
    <t>IC制御のタイミングに影響を与えないか？ウェイト時間の減少、応答時間の遅れ、など。</t>
  </si>
  <si>
    <t>ハード制御・検出処理</t>
  </si>
  <si>
    <t>電子制御ユニット間、IC間の電源、または、リセットの立上り、立下りの時間差</t>
  </si>
  <si>
    <t>公差ばらつき（温度、製造）が最悪の場合の処理に影響を与えないか？</t>
  </si>
  <si>
    <t>処理全般</t>
  </si>
  <si>
    <t>処理のタイミングに影響を与えて問題とならないか？</t>
  </si>
  <si>
    <t>処理時間が長くなる、あるいは、短くなることで、問題にならないか？</t>
  </si>
  <si>
    <t>処理順序が変わることで、問題にならないか？</t>
  </si>
  <si>
    <t>処理の配置場所が変わることで問題にならないか？(関数の使用条件が満たされているか?)</t>
  </si>
  <si>
    <t>変更していない関数が、変更した関数の出力（戻り値、グローバル変数）によって不整合を生じないか？</t>
  </si>
  <si>
    <t>変更した関数が、変更していない関数を呼ぶ際に、変更したことによる引数の変化によって不整合を生じないか？</t>
  </si>
  <si>
    <t>既存のフェイルセーフ （ガード） の処理に影響を与えないか？</t>
  </si>
  <si>
    <t>ウォッチドッグの処理に影響を与えないか？</t>
  </si>
  <si>
    <t>状態の遷移に影響を与え、問題にならないか？</t>
  </si>
  <si>
    <t>仕向け違い、オプション設定の設定違いのもので問題にならないか？</t>
  </si>
  <si>
    <t>条件分岐の追加や分岐条件の変更により問題にならないか？</t>
  </si>
  <si>
    <t>データ取り扱い処理</t>
  </si>
  <si>
    <t>データの初期化の条件に不足は無いか？</t>
  </si>
  <si>
    <t>データのオーバーフロー＆異常値（RAM化けも含）のガード処理に不足はないか？</t>
  </si>
  <si>
    <t>データの上限／下限を超える値にならないか？</t>
  </si>
  <si>
    <t>データの算出タイミングが遅れたり、算出時間が長くなって問題とならないか？</t>
  </si>
  <si>
    <t>共有領域（ワーク領域）を使用する場合、データが上書きされることは無いか？</t>
  </si>
  <si>
    <t>配列やポインタを使用してR/Wを行う場合、アドレスの境界判断が不正となることは無いか？</t>
  </si>
  <si>
    <t>データを変更する場合、従来の参照箇所への影響や、新たに設定、参照すべき箇所に過不足は無いか？</t>
  </si>
  <si>
    <t>タスク処理</t>
  </si>
  <si>
    <t>別タスクのメモリを書換えたり、読み出すことで問題とならないか？</t>
  </si>
  <si>
    <t>タスクの優先順位が変わることで問題にならないか？</t>
  </si>
  <si>
    <t>タスク処理時間、あるいは、他のタスク処理が出来なくなる時間が 長くなることで問題にならないか？</t>
  </si>
  <si>
    <t>複数のタスクで同じシーケンスを走らせる場合、それぞれの処理、および2つが重なったときに処理に問題ないか？</t>
  </si>
  <si>
    <t>割込処理</t>
  </si>
  <si>
    <t>割り込み処理で変更に関係するメモリ、レジスタを書換えたり、読み出したりして問題にならないか？</t>
  </si>
  <si>
    <t>割り込み禁止区間で行ってはならない処理を行っていないか?</t>
  </si>
  <si>
    <t>割込処理時間が長い、或いは割り込みが頻発に発生するなどにより、割り込み以外の処理が処理できなくなる時間が長くなることで問題にならないか?</t>
  </si>
  <si>
    <t>割込処理時間が長い、或いは割り込みが頻発に発生するなどにより、他の割込み処理が出来なくなる時間が長くなることで問題にならないか？</t>
  </si>
  <si>
    <t>マイコン間通信処理</t>
  </si>
  <si>
    <t>各ユニット間のGNDの電位差、電源立ち上がり・立下りの時間差が起きた時に問題にならないか？</t>
  </si>
  <si>
    <t>配線間のノイズが発生して問題にならないか？</t>
  </si>
  <si>
    <t>通信途絶等の異常処理に影響を与えて問題にならないか？デッドロックしないか？</t>
  </si>
  <si>
    <t>通信データの上限／下限、授受タイミング（遅れ）に影響を与えて、問題にならないか？</t>
  </si>
  <si>
    <t>規定外の通信データ数またはデータ値を発信、または、受信した時の処理に影響を与えて、問題にならないか？</t>
  </si>
  <si>
    <t>全般</t>
  </si>
  <si>
    <t>意地悪モード（スイッチ入力の連続動作、イグニッション ON&lt;-&gt;OFF連続動作等）時の処理に影響を与えて、問題にならないか？</t>
  </si>
  <si>
    <t>仕様削除をする場合、削除せずに残ってしまう処理がないか？</t>
  </si>
  <si>
    <t>仕様削除をする場合、必要な処理も削除してしまっていないか?</t>
  </si>
  <si>
    <t>判定基準(変更点、変化点一覧表)</t>
  </si>
  <si>
    <t>変更点・変化点比較一覧表　優先度判定基準</t>
  </si>
  <si>
    <t>優先度は、
・各変更点変化点の重要性を示す。
・DRBFMを行うときの優先項目の指標。</t>
  </si>
  <si>
    <t>大</t>
  </si>
  <si>
    <t>中</t>
  </si>
  <si>
    <t>小</t>
  </si>
  <si>
    <t>A</t>
  </si>
  <si>
    <t>B</t>
  </si>
  <si>
    <t>C</t>
  </si>
  <si>
    <t>・新規構造、新規回路、新規ソフト。
・金型大変更、パターン大変更。
・構成変更。</t>
  </si>
  <si>
    <t>・基本となる構造、回路、ソフトを同じとしたもの。
例）同じ回路でトランジスタと抵抗を変更し、設計を変えた。</t>
  </si>
  <si>
    <t>・単純な定数変更、パターンを少し動かした等きわめて小さな変更。</t>
  </si>
  <si>
    <t>重要度（そこの設計をミスると）</t>
  </si>
  <si>
    <t>・安全を脅かす事項
　（FS、怪我する、大音量、暗電流大：バッテリー上がり等）
・機能欠如</t>
  </si>
  <si>
    <t>･品質、質感が下がる</t>
  </si>
  <si>
    <t>・表面上異常にならない
・異常だと気が付かない（ちらつき）</t>
  </si>
  <si>
    <t>判定基準(DRBFM)</t>
  </si>
  <si>
    <t>ＤＲＢＦＭ　頻度、重要度、優先度判定基準</t>
  </si>
  <si>
    <t>優先度は、
・設計としての重要性を示す。
・心配点への対応の優先項目の指標。</t>
  </si>
  <si>
    <t>・通常のお客様の使用方法で容易に発生する</t>
  </si>
  <si>
    <t>・お客様によっては発生する</t>
  </si>
  <si>
    <t>・通常のお客様の使用方法では、まず発生しない</t>
  </si>
  <si>
    <t>レベルチェック表の集計先ファイル名を以下の枠内にフルパスで指定して下さい</t>
  </si>
  <si>
    <t>（例：M:\!部共通\27 DRBFM(島村)\65期\ソフトDRBFM推進\検討中\65期ソフトレベルチェック実績記録.xls）</t>
  </si>
  <si>
    <t>M:\!部共通\27 DRBFM(島村)\65期\ソフトDRBFM推進\検討中\レベルチェック表\ソフトレベルチェック実績記録101222.xls</t>
  </si>
  <si>
    <t>名前の定義</t>
  </si>
  <si>
    <t>点数</t>
  </si>
  <si>
    <t>説明</t>
  </si>
  <si>
    <t>LVCK_資料</t>
  </si>
  <si>
    <t>ブロック図</t>
  </si>
  <si>
    <t>変更内容説明資料</t>
  </si>
  <si>
    <t>相互影響Matrix or 観点シート</t>
  </si>
  <si>
    <t>FTA</t>
  </si>
  <si>
    <t>ワークシート</t>
  </si>
  <si>
    <t>LVCK_部品</t>
  </si>
  <si>
    <t>変更内容説明資料が無い</t>
  </si>
  <si>
    <t>-</t>
  </si>
  <si>
    <t>書いてあるがどこまでを含むのか曖昧である</t>
  </si>
  <si>
    <t>変更内容を説明する資料はあるが、DRの対象となる部品が明確になっていない</t>
  </si>
  <si>
    <t>内容が把握でき、イメージできる</t>
  </si>
  <si>
    <t>変更内容を説明する資料があり、DRの対象となる部品が明確になっている</t>
  </si>
  <si>
    <t>階層構造図（構造説明図）やブロック図等から、範囲、構成、他との関連も含め明確である</t>
  </si>
  <si>
    <t>ブロック図やその他の補助資料により、DRの対象以外の部品との関連も明確になっている</t>
  </si>
  <si>
    <t>LVCK_変更点</t>
  </si>
  <si>
    <t>変更点・変化点比較一覧表が無い</t>
  </si>
  <si>
    <t>変更点、変化点が不明瞭。図や絵が貼られているのにその説明がない</t>
  </si>
  <si>
    <t>変更点・変化点比較一覧表はあるが、チーム内の技術者にしか内容が分からない</t>
  </si>
  <si>
    <t>変更点、変化点が定量的、具体的で、変更の理由が各変化点ごとに明記されている</t>
  </si>
  <si>
    <t>変更点、変化点が具体的に数値化され、チーム外の技術者でも内容と変更理由が具体的に把握できるようになっている</t>
  </si>
  <si>
    <t>変更点、変化点に漏れが無く、変更点、変化点を説明する補助資料がある</t>
  </si>
  <si>
    <t>変更点、変化点が具体的に漏れなく整理され、図、表、写真等により、他部署の人でも分かりやすくなっている</t>
  </si>
  <si>
    <t>LVCK_機能</t>
  </si>
  <si>
    <t>ワークシートに機能の記載がない。</t>
  </si>
  <si>
    <t>機能の記載はあるが、部品との関連性が分からない</t>
  </si>
  <si>
    <t>部品の基本機能が記載されている</t>
  </si>
  <si>
    <t>基本機能が定量的、具体的に記載されている</t>
  </si>
  <si>
    <t>基本機能が数値化され、具体的に記載されている</t>
  </si>
  <si>
    <t>付加機能、弊害防止機能、自己防衛機能が定量的、具体的に記載されている</t>
  </si>
  <si>
    <t>部品に要求される性能、特性を総て数値化しており、更に使用条件、環境についても考慮されている</t>
  </si>
  <si>
    <t>機能の漏れ防止のための補助資料がある</t>
  </si>
  <si>
    <t>議論する対象の機能が総て挙げられており、同時に機能の漏れが無い事を示す補助資料がある</t>
  </si>
  <si>
    <t>LVCK_心配点</t>
  </si>
  <si>
    <t>ワークシートに心配点の記載が無い</t>
  </si>
  <si>
    <t>心配点は記載されているが、機能との関連性が分からない</t>
  </si>
  <si>
    <t>機能の反対事象が心配点として挙げられている</t>
  </si>
  <si>
    <t>機能の反対事象が考慮されている
例）機能：動作する⇒心配：動作しない</t>
  </si>
  <si>
    <t>機能の誤動作、遅延等を考慮した事象が心配点として挙げられている</t>
  </si>
  <si>
    <t>機能の反対事象だけでなく、その他の機能の損失も考慮されている
例）機能：動作する⇒心配：動作しない、誤動作する、動作が遅れる</t>
  </si>
  <si>
    <t>心配点抽出のためのツールを使用して心配点を挙げている</t>
  </si>
  <si>
    <t>議論する対象に特有の問題がでている。普遍的な問題に関してはチェックリストを使用している</t>
  </si>
  <si>
    <t>相互影響Matrixで検討した心配点が記載されている</t>
  </si>
  <si>
    <t>議論する対象に特有な問題の抽出、"ソフトウェア心配点抽出のための着眼点リスト"の使用による普遍的な問題の抽出、更に相互影響Matrixによる全ての心配点が抽出されている</t>
  </si>
  <si>
    <t>LVCK_原因</t>
  </si>
  <si>
    <t>ワークシートに原因・要因の記載が無い</t>
  </si>
  <si>
    <t>原因・要因は記載されているが、機能との関連性が分からない</t>
  </si>
  <si>
    <t>機能との関連性は分かるが、なぜなぜ不足で真の要因にたどり着いていない</t>
  </si>
  <si>
    <t>機能との関連性があり、真の要因にたどり着いている</t>
  </si>
  <si>
    <t>原因要因の掘り下げが十分行われ、数値化もできている</t>
  </si>
  <si>
    <t>種々のばらつき要因（製造、環境、経時変化ｅｔｃ）まで考慮している。</t>
  </si>
  <si>
    <t>ソフト・メカ・電気にまたがった要因についても考慮されている</t>
  </si>
  <si>
    <t>心配事象をトップとしたＦＴＡ解析により、原因要因の深堀が漏れなくできている</t>
  </si>
  <si>
    <t>FTAやなぜなぜなど原因要因の深堀に漏れが無い事を示す資料が用意されている</t>
  </si>
  <si>
    <t>LVCK_設計</t>
  </si>
  <si>
    <t>ワークシートにどんな設計をしたかの記載が無い</t>
  </si>
  <si>
    <t>設計は記載されているが、心配点を取り除く設計になっていない</t>
  </si>
  <si>
    <t>心配点を取り除く設計となっており、数値化できている</t>
  </si>
  <si>
    <t>過去の市場実績、ベンチマーク結果も考慮した設計となっている</t>
  </si>
  <si>
    <t>余裕度がどれだけあるのか明確で、ベースモデルとの比較も出来ている</t>
  </si>
  <si>
    <t>メカのばらつき、温度、ノイズ等の条件に対する余裕度に対しても考慮され、ベースモデルとの比較も出来ている</t>
  </si>
  <si>
    <t>LVCK_評価</t>
  </si>
  <si>
    <t>ワークシートに評価、製造への反映の記載が無い</t>
  </si>
  <si>
    <t>何を行なうが書かれているが、その判断基準、期限等不明確である</t>
  </si>
  <si>
    <t>DRBFMのワークシートに評価、製造への反映の記載はあるが、判断基準、期限等が不明確である</t>
  </si>
  <si>
    <t>責任部署、担当者、実施期限が明確である</t>
  </si>
  <si>
    <t>DRBFMのワークシートに評価、製造への反映の項目に対し責任部署、担当者、実施期限が明確である</t>
  </si>
  <si>
    <t>どういう設計をしたかとの結びつきが明らかである。また、判断基準が明確である</t>
  </si>
  <si>
    <t>どういう設計をしたかに対して適切な評価項目となっている。また、判断基準も明確である</t>
  </si>
  <si>
    <t>全ての項目に対し、確実に心配点が取り除ける対応方法、担当期限が記載されている</t>
  </si>
  <si>
    <t>DRBFMで挙げられた全ての心配点に対し、評価、製造への反映に対し記載があり、判断基準、責任部署、担当者、実施期限が明確である</t>
  </si>
  <si>
    <t>各担当者がすぐに行動できるまで項目が具体的に明記されている</t>
  </si>
  <si>
    <t>どのステップやバージョンのどういったもの（バラツキ最大？、通常生産品？など）を何台どういった見方で見て、どう判断するかが書かれている。</t>
  </si>
  <si>
    <t>LVCK_指摘</t>
  </si>
  <si>
    <t>DRでの指摘項目が全くない（指摘発言がない）</t>
  </si>
  <si>
    <t>DRBFMとして、明らかに抜けている部分が補完されている</t>
  </si>
  <si>
    <t>設計者が気づきにくい部分を専門家の視点から、細かい補完がされている</t>
  </si>
  <si>
    <t>LVCK_参加者</t>
  </si>
  <si>
    <t>本人</t>
  </si>
  <si>
    <t>設計グループメンバー</t>
  </si>
  <si>
    <t>キーパーソン</t>
  </si>
  <si>
    <t>品管</t>
  </si>
  <si>
    <t>生技</t>
  </si>
  <si>
    <t>その他必要メンバー（評価、部技等）</t>
  </si>
  <si>
    <t>DRBFM・ワークシートレベルチェック</t>
  </si>
  <si>
    <t>■事前確認（設計者もしくはGLがDR実施前に確認してください）</t>
  </si>
  <si>
    <t>必要事項を記入してください</t>
  </si>
  <si>
    <t>機種</t>
  </si>
  <si>
    <t>変更要件</t>
  </si>
  <si>
    <t>実施部署</t>
  </si>
  <si>
    <t>実施担当</t>
  </si>
  <si>
    <t>DRBFMで作成した資料を選択し"選択"ボタンを押し、コメントを記入してください</t>
  </si>
  <si>
    <t>作成資料（消去する場合は"削除"ボタンを押してください）</t>
  </si>
  <si>
    <t>◆作成した資料</t>
  </si>
  <si>
    <t>・「Ctrl」+「クリック」などで複数選択できます。</t>
  </si>
  <si>
    <t>・「選択解除」は「Ctrl」+「クリック」で出来ます。</t>
  </si>
  <si>
    <t>（参考）</t>
  </si>
  <si>
    <t>資料の充実は、自身の気づきや心配点の漏れ防止とともに、皆さんに内容を理解いただき、穴の発見をしてもらうために有効である。
3点未満は、合意の上行なわれたもの以外、規定に達していないので要注意。</t>
  </si>
  <si>
    <t>コメント</t>
  </si>
  <si>
    <t>チェック項目（リストから該当する項目を選択し、コメントを記入してください）</t>
  </si>
  <si>
    <t>補足説明</t>
  </si>
  <si>
    <t>◆DR対象の明確性</t>
  </si>
  <si>
    <t>部品、対象の内容が明確になっていないとあいまいとなり、論議も明確にならない。</t>
  </si>
  <si>
    <t>◆変更点、変化点の内容</t>
  </si>
  <si>
    <t>変更点変化点の見逃しは、未然防止不足となり、問題につながる。また、変更内容が理解されないと、関連部署視点の指摘がなくなる。</t>
  </si>
  <si>
    <t>◆機能の洗い出し</t>
  </si>
  <si>
    <t>機能が成り立たないのが心配点となる。よって機能の見逃しは心配点の見逃しにつながる。</t>
  </si>
  <si>
    <t>◆心配点の洗い出し</t>
  </si>
  <si>
    <t>心配点の見逃しは、未然防止不足となり、問題につながる。機能や原因とのつながりが見えないと話として通らず良いDRBFMといえない。</t>
  </si>
  <si>
    <t>◆原因、要因の深堀</t>
  </si>
  <si>
    <t>原因要因の掘り下げ不足は、見逃しにつながる。また十分に掘り下げることにより、設計に要求されることが明確になる。</t>
  </si>
  <si>
    <t>◆どんな設計をしたか</t>
  </si>
  <si>
    <t>心配を取り除く設計になっているか？条件（バラツキ、温度等）も踏まえ設計妥当性を数値的に示す必要がある。これを踏まえ評価、製造への反映となる。</t>
  </si>
  <si>
    <t>■事後確認（キーパーソンがDR実施後に確認してください）</t>
  </si>
  <si>
    <t>キーパーソン部署</t>
  </si>
  <si>
    <t>キーパーソン名</t>
  </si>
  <si>
    <t>作成した資料の確認は事前確認と共用ですので
コメントがある場合のみ左記に記入してください</t>
  </si>
  <si>
    <t>◆評価、製造への反映</t>
  </si>
  <si>
    <t>適切な評価が行なわれないと設計が正しいかが不明確となる。
製造へ反映されないと変更点のチェックがされないまま生産される。
誰がいつなにをするかが明確でないと動けない。</t>
  </si>
  <si>
    <t>◆DRの指摘について（他の心配、他の要因、設計への反映）</t>
  </si>
  <si>
    <t>様々な人との活発なDRが行なわれないと気づき不足や抜けになる。</t>
  </si>
  <si>
    <t>DRBFMの参加者を選択し"選択"ボタンを押し、コメントを記入してください</t>
  </si>
  <si>
    <t>DR参加者（消去する場合は"削除"ボタンを押してください）</t>
  </si>
  <si>
    <t>◆DR参加者</t>
  </si>
  <si>
    <t>参加者を充実させることは、いろいろな人の立場からあらゆる角度での発見をしてもらうために有効である。</t>
  </si>
  <si>
    <t>レベルアップのための検討項目として、該当する項目を選択し、コメントを記入してください</t>
  </si>
  <si>
    <t>■レベルチェック表の提出（事前、事後確認完了後に提出してください）</t>
  </si>
  <si>
    <t>■事前確認結果（設計者/GL)</t>
  </si>
  <si>
    <r>
      <rPr>
        <b/>
        <sz val="16"/>
        <rFont val="ＭＳ Ｐゴシック"/>
        <charset val="134"/>
      </rPr>
      <t>　　</t>
    </r>
    <r>
      <rPr>
        <b/>
        <sz val="16"/>
        <rFont val="Times New Roman"/>
        <charset val="134"/>
      </rPr>
      <t>DRBFM</t>
    </r>
    <r>
      <rPr>
        <b/>
        <sz val="16"/>
        <rFont val="ＭＳ Ｐゴシック"/>
        <charset val="134"/>
      </rPr>
      <t>・ワークシートレベルチェック表</t>
    </r>
  </si>
  <si>
    <t>部　品　名
（車種）</t>
  </si>
  <si>
    <t>チェック部署</t>
  </si>
  <si>
    <t>チェック担当</t>
  </si>
  <si>
    <t>チェック日</t>
  </si>
  <si>
    <t>チェック項目</t>
  </si>
  <si>
    <t>着  眼  点</t>
  </si>
  <si>
    <r>
      <rPr>
        <b/>
        <sz val="10"/>
        <color indexed="12"/>
        <rFont val="ＭＳ Ｐゴシック"/>
        <charset val="134"/>
      </rPr>
      <t>評 価 結 果</t>
    </r>
    <r>
      <rPr>
        <b/>
        <sz val="12"/>
        <color indexed="12"/>
        <rFont val="ＭＳ Ｐゴシック"/>
        <charset val="134"/>
      </rPr>
      <t xml:space="preserve">
(</t>
    </r>
    <r>
      <rPr>
        <b/>
        <sz val="8"/>
        <color indexed="12"/>
        <rFont val="ＭＳ Ｐゴシック"/>
        <charset val="134"/>
      </rPr>
      <t>問題発見～問題解決のｽﾃｯﾌﾟがまわっているかを確認</t>
    </r>
    <r>
      <rPr>
        <b/>
        <sz val="12"/>
        <color indexed="12"/>
        <rFont val="ＭＳ Ｐゴシック"/>
        <charset val="134"/>
      </rPr>
      <t>）</t>
    </r>
  </si>
  <si>
    <t>問題（問題の芽）の見える化</t>
  </si>
  <si>
    <r>
      <rPr>
        <sz val="10"/>
        <rFont val="ＭＳ Ｐゴシック"/>
        <charset val="134"/>
      </rPr>
      <t>部品名</t>
    </r>
    <r>
      <rPr>
        <sz val="9"/>
        <rFont val="ＭＳ Ｐゴシック"/>
        <charset val="134"/>
      </rPr>
      <t xml:space="preserve">
（議論の対象）と
変更点・変化点</t>
    </r>
  </si>
  <si>
    <r>
      <rPr>
        <sz val="9"/>
        <rFont val="ＭＳ Ｐゴシック"/>
        <charset val="134"/>
      </rPr>
      <t>＊全体の構成が明確になると、議論すべき焦点を絞り込める。
・ｻﾌﾞ・ｼｽﾃﾑ～部品～構成部品（要素）
　～部位（締結、ｼｰﾙ、嵌合部</t>
    </r>
    <r>
      <rPr>
        <sz val="9"/>
        <rFont val="Times New Roman"/>
        <charset val="134"/>
      </rPr>
      <t xml:space="preserve"> etc</t>
    </r>
    <r>
      <rPr>
        <sz val="9"/>
        <rFont val="ＭＳ Ｐゴシック"/>
        <charset val="134"/>
      </rPr>
      <t>）～材料
＊変更点・変化点に着目、比較対象を明確にすれば、問題の芽が見えてくる。</t>
    </r>
  </si>
  <si>
    <t>□</t>
  </si>
  <si>
    <t>；全体構成を見える化（製品階層図、Block図ｅｔｃ）している。</t>
  </si>
  <si>
    <t xml:space="preserve">
</t>
  </si>
  <si>
    <t xml:space="preserve">；変更点・変化点の比較対象（現、旧モデル）が明確になっている。                              </t>
  </si>
  <si>
    <t>；変更点・変化点が定量的に整理されている。</t>
  </si>
  <si>
    <t>；議論する対象が構成部品（要素）、部位まで掘り下げてある。</t>
  </si>
  <si>
    <t>/1.0</t>
  </si>
  <si>
    <t>機能
（設計の狙い）</t>
  </si>
  <si>
    <t>＊機能、要求特性が整理されていないと、どのような問題（新規問題）が隠れているか予想できない。</t>
  </si>
  <si>
    <t>；ｼｽﾃﾑ(ｻﾌﾞｼｽﾃﾑ)、部品、要素、部位の機能/要求特性を整理している。</t>
  </si>
  <si>
    <t>；議論する対象について、機能/要求特性がもれなく挙げられいる。</t>
  </si>
  <si>
    <t>；機能/要求特性が定量的（見栄え；段差0.3mm以下etc）になっている。</t>
  </si>
  <si>
    <t>；部品の使用条件、環境条件についても考慮されている。</t>
  </si>
  <si>
    <t>問題発見</t>
  </si>
  <si>
    <t>心配点
(故障ﾓｰﾄﾞ)</t>
  </si>
  <si>
    <t>＊機能を損なう心配点（故障ﾓｰﾄﾞ）をｸﾞﾙｰﾌﾟ化して整理すれば、変更点・変化点に潜む問題に「気づき」やすい。</t>
  </si>
  <si>
    <t>；変更点・変化点×機能・要求特性のﾏﾄﾘｸｽから問題点を議論している。</t>
  </si>
  <si>
    <t xml:space="preserve">
</t>
  </si>
  <si>
    <t>；心配点（故障ﾓｰﾄﾞ）と、その原因は、層別・ｸﾞﾙｰﾌﾟ化して整理できており真因まで</t>
  </si>
  <si>
    <t>真の原因</t>
  </si>
  <si>
    <t>＊機能を損なう現象が頭の中にｲﾒｰｼﾞできるまで掘り下げないと、真の原因は見えてこない。
　　（問題発生のｼﾐｭﾚｰｼｮﾝを行う）</t>
  </si>
  <si>
    <t>おとしてある。（なぜなぜを5回繰り返すetc）</t>
  </si>
  <si>
    <t>；議論する対象に特有の問題が出ている。（普遍的問題はﾁｪｯｸｼｰﾄ利用）</t>
  </si>
  <si>
    <t>；種々のばらつき要因（製造、環境、経時変化ｅｔｃ）まで考慮している。</t>
  </si>
  <si>
    <t>お客様への影響</t>
  </si>
  <si>
    <t>＊自らがお客様になったつもりで考える。</t>
  </si>
  <si>
    <t>問題解決</t>
  </si>
  <si>
    <t>＊新規問題の未然防止は、過去の知見が織り込まれている事が前提。
・設計思想・設計根拠が明確になっている。
・設計標準、ﾁｪｯｸｼｰﾄ（再発防止）は確認している。</t>
  </si>
  <si>
    <r>
      <rPr>
        <sz val="9"/>
        <color indexed="10"/>
        <rFont val="ＭＳ Ｐゴシック"/>
        <charset val="134"/>
      </rPr>
      <t>；心配点（故障ﾓｰﾄﾞ）の原因と、対応の関係が明確になっている。</t>
    </r>
    <r>
      <rPr>
        <sz val="9"/>
        <color indexed="12"/>
        <rFont val="ＭＳ Ｐゴシック"/>
        <charset val="134"/>
      </rPr>
      <t xml:space="preserve">
　</t>
    </r>
  </si>
  <si>
    <t>；議論の結果が、図面（仕様書）、評価方法（条件、基準）、工程管理</t>
  </si>
  <si>
    <t>　　　（条件管理、傾向管理）につながっている。</t>
  </si>
  <si>
    <t>；設計、評価、製造の各担当者がすぐに行動を起こす事ができるまで、</t>
  </si>
  <si>
    <r>
      <rPr>
        <sz val="10"/>
        <rFont val="Times New Roman"/>
        <charset val="134"/>
      </rPr>
      <t>DR</t>
    </r>
    <r>
      <rPr>
        <sz val="10"/>
        <rFont val="ＭＳ Ｐゴシック"/>
        <charset val="134"/>
      </rPr>
      <t>の結果</t>
    </r>
  </si>
  <si>
    <t>＊実施担当者がただちに行動を起こすことをｲﾒｰｼﾞできるまで、具体化する。
＊設計～評価～製造（仕入先）が協力して問題解決を行う。</t>
  </si>
  <si>
    <t>具体化されている。</t>
  </si>
  <si>
    <t>；過去の市場実績、ﾍﾞﾝﾁﾏｰｸ結果等を有効活用している。</t>
  </si>
  <si>
    <t>英知を集める</t>
  </si>
  <si>
    <t>参加者</t>
  </si>
  <si>
    <r>
      <rPr>
        <sz val="9"/>
        <rFont val="ＭＳ Ｐゴシック"/>
        <charset val="134"/>
      </rPr>
      <t>＊開発関係者の英知をあつめた</t>
    </r>
    <r>
      <rPr>
        <sz val="9"/>
        <rFont val="Times New Roman"/>
        <charset val="134"/>
      </rPr>
      <t>Design Review</t>
    </r>
    <r>
      <rPr>
        <sz val="9"/>
        <rFont val="ＭＳ Ｐゴシック"/>
        <charset val="134"/>
      </rPr>
      <t>により、問題に気づき、問題解決につなげる。</t>
    </r>
  </si>
  <si>
    <t>；DRBFMに参加したﾒﾝﾊﾞｰが記載されている。</t>
  </si>
  <si>
    <t>；設計部署以外、分野の専門家やｴｷｽﾊﾟｰﾄが議論に参加している</t>
  </si>
  <si>
    <t>；設計部署以外、評価部署や部技が議論に参加している。</t>
  </si>
  <si>
    <t>；設計部署以外、生技や品管が議論に参加している。</t>
  </si>
  <si>
    <t>管　理</t>
  </si>
  <si>
    <t>担当・期限</t>
  </si>
  <si>
    <r>
      <rPr>
        <sz val="9"/>
        <rFont val="ＭＳ Ｐゴシック"/>
        <charset val="134"/>
      </rPr>
      <t>＊開発</t>
    </r>
    <r>
      <rPr>
        <sz val="9"/>
        <rFont val="Times New Roman"/>
        <charset val="134"/>
      </rPr>
      <t>Process</t>
    </r>
    <r>
      <rPr>
        <sz val="9"/>
        <rFont val="ＭＳ Ｐゴシック"/>
        <charset val="134"/>
      </rPr>
      <t>を常に意識する。</t>
    </r>
  </si>
  <si>
    <t>；各々の対応項目について責任部署が決まっている。</t>
  </si>
  <si>
    <r>
      <rPr>
        <sz val="9"/>
        <rFont val="ＭＳ Ｐゴシック"/>
        <charset val="134"/>
      </rPr>
      <t>＊</t>
    </r>
    <r>
      <rPr>
        <sz val="9"/>
        <rFont val="Times New Roman"/>
        <charset val="134"/>
      </rPr>
      <t>L/O</t>
    </r>
    <r>
      <rPr>
        <sz val="9"/>
        <rFont val="ＭＳ Ｐゴシック"/>
        <charset val="134"/>
      </rPr>
      <t>まで</t>
    </r>
    <r>
      <rPr>
        <sz val="9"/>
        <rFont val="Times New Roman"/>
        <charset val="134"/>
      </rPr>
      <t>Design Review</t>
    </r>
    <r>
      <rPr>
        <sz val="9"/>
        <rFont val="ＭＳ Ｐゴシック"/>
        <charset val="134"/>
      </rPr>
      <t>の結果をつなげる。</t>
    </r>
  </si>
  <si>
    <t>；各々の対応項目について担当者が決まっている。</t>
  </si>
  <si>
    <t>；各々の対応項目について実施期限が決まっている。</t>
  </si>
  <si>
    <t>；問題原因の全ての項目が消しこまれるように、対応方法～担当・期限が決まっ</t>
  </si>
  <si>
    <t>ている。</t>
  </si>
  <si>
    <t>総
括</t>
  </si>
  <si>
    <r>
      <rPr>
        <sz val="10"/>
        <color indexed="12"/>
        <rFont val="Times New Roman"/>
        <charset val="134"/>
      </rPr>
      <t>DRBFM</t>
    </r>
    <r>
      <rPr>
        <sz val="10"/>
        <color indexed="12"/>
        <rFont val="ＭＳ Ｐゴシック"/>
        <charset val="134"/>
      </rPr>
      <t>最終評価結果</t>
    </r>
  </si>
  <si>
    <t>ﾚﾍﾞﾙｱｯﾌﾟのための
検討項目</t>
  </si>
  <si>
    <t>；製品（ｼｽﾃﾑ）の構成を整理して、議論すべき対象を明確にして下さい。</t>
  </si>
  <si>
    <t>採点履歴</t>
  </si>
  <si>
    <t>（ｼｽﾃﾑ～ｻﾌﾞｼｽﾃﾑ～部品～構成部品；要素～部位～材料まで整理）</t>
  </si>
  <si>
    <t>；議論の対象について各々の機能/要求特性を整理、隠れた問題がないか見直して下さい。</t>
  </si>
  <si>
    <t>（機能/要求特性を整理しないと隠れた問題に気づかない）</t>
  </si>
  <si>
    <t>初回</t>
  </si>
  <si>
    <t>；構成部品、部位まで掘り下げ、具体的な問題解決策につなげてください。</t>
  </si>
  <si>
    <t>；真の原因が見えるまで議論を掘り下げて下さい。</t>
  </si>
  <si>
    <t>見直し</t>
  </si>
  <si>
    <t>（具体的ｲﾒｰｼﾞが浮かぶまで、なぜなぜを繰り返す、FTAをﾄﾗｲしてください）</t>
  </si>
  <si>
    <t>；開発関係者、専門家、DRBFMｴｷｽﾊﾟｰﾄの協力のもと、再度DRを行い、</t>
  </si>
  <si>
    <t>3回目</t>
  </si>
  <si>
    <t>他に問題が隠れていないか議論して下さい。</t>
  </si>
  <si>
    <t>；DRBFMの結果を、評価結果DR、工程監査まで確実につなげてください。</t>
  </si>
  <si>
    <t>4回目</t>
  </si>
  <si>
    <t>；対応結果について確実に実施されるかL/Oまで確実にﾌｫﾛｰして下さい。</t>
  </si>
  <si>
    <t>；その他</t>
  </si>
  <si>
    <t>■事後確認結果（キーパーソン）</t>
  </si>
  <si>
    <r>
      <rPr>
        <b/>
        <sz val="18"/>
        <rFont val="ＭＳ Ｐゴシック"/>
        <charset val="134"/>
      </rPr>
      <t>DRBFM・ワークシートレベルチェック表（Pioneer版）　</t>
    </r>
    <r>
      <rPr>
        <b/>
        <sz val="14"/>
        <color indexed="10"/>
        <rFont val="ＭＳ Ｐゴシック"/>
        <charset val="134"/>
      </rPr>
      <t>＊トヨタルート、ホンダルートは別書式使用のこと　　　</t>
    </r>
    <r>
      <rPr>
        <b/>
        <sz val="18"/>
        <color indexed="10"/>
        <rFont val="ＭＳ Ｐゴシック"/>
        <charset val="134"/>
      </rPr>
      <t>*OEM先提出不可</t>
    </r>
  </si>
  <si>
    <t>対象製品、部品</t>
  </si>
  <si>
    <t>DRBFM作成部署</t>
  </si>
  <si>
    <t>No.</t>
  </si>
  <si>
    <t>評 価 基準</t>
  </si>
  <si>
    <t>採点</t>
  </si>
  <si>
    <t>採点者コメント</t>
  </si>
  <si>
    <t>参考</t>
  </si>
  <si>
    <t>資料
（充実度）</t>
  </si>
  <si>
    <t>1点：ワークシートのみ
2点：ワークシート、他資料あり
3点：ワークシート、気付きシート、変更点変化点比較一覧表
4点：ワークシート、気付きシート、変更点変化点比較一覧表、論議対象や変更変化を分かり易くする補足資料
5点：ワークシート、階層構造図（または詳細ブロック図）、気づきシート、変更点変化点比較一覧表、相互影響Matrix、FTA、論議対象や変更変化を分かり易くする補足資料
　注）階層構造図⇒DR対象の部品構成を、ユニット--ブロック--部品、等階層ごとに分岐し要素（部品等）一つ一つまで明確にする図</t>
  </si>
  <si>
    <t>部品、DR対象
（明確性）</t>
  </si>
  <si>
    <t xml:space="preserve">0点：記載なし
1点：書いてあるがどこまでを含むのか曖昧である。
3点：内容が把握でき、イメージできる
5点：階層構造図やブロック図等から、範囲、構成、他との関連も含め明確である。
</t>
  </si>
  <si>
    <t>変更点、変化点
（内容）</t>
  </si>
  <si>
    <t>0点：記載なし
1点：他の設計者、技術者が見ても内容が分からない。説明で初めて分かる。
3点：変更点変化点が具体的に数値化され、設計者、技術者は内容が具体的に把握できる。専門的知識を全く持たない人は、詳細がつかみ辛い。また漏れがないかが分かりにくい。
5点：変更点、変化点が具体的に漏れなく整理され、内容が分かりにくい点は図、表、写真等により、誰がみてもわかるようになっている。
　　　例）現行部品と対象部品の材料、形状、性能等の全項目比較表が作成され、変更のある項目とない項目が分かり、漏れがないのが分かる形</t>
  </si>
  <si>
    <t>機能
(項目洗い出し)</t>
  </si>
  <si>
    <t>0点：記載なし
1点：記載されているが、部品との関連性が分からない
2点：部品の基本機能が書かれている。
3点：数値も含め、基本機能に具体性がある。
4点：部品に要求される性能、特性を総て数値化し、挙げられている。
5点：総て挙げられていると同時に、機能の漏れ防止のための補助資料がある。</t>
  </si>
  <si>
    <t>心配点
(心配の洗い出し)</t>
  </si>
  <si>
    <t>0点：記載なし
1点：記載されているが、機能との関連性が分からない
2点：機能の反対事象が心配点として書かれている。
　　　例）機能：動作する⇒心配：動作しない
3点：機能の及ぶ範囲を考え、その成立しない項目が心配事象として挙げられている。
　　　例）機能：動作する⇒心配：動作しない、誤動作する、動作が遅れる
5点：相互影響Matrixが作成され、心配の及ぶ事象が総てピックアップされ心配点に記載されている。</t>
  </si>
  <si>
    <t>原因要因
（深堀されているか）</t>
  </si>
  <si>
    <t xml:space="preserve">0点：記載なし
1点：記載されているが、機能との関連性が分からない
2点：機能との関連性は分かるが、なぜなぜ不足で真の要因にたどりついていない。
3点：真の要因にたどり着き、数値化できている。
5点：心配事象をトップとしたＦＴＡ解析により、原因要因の深堀と漏れなく挙げられている。
</t>
  </si>
  <si>
    <t>どんな設計をしたか
（基準と数値による具体性）</t>
  </si>
  <si>
    <t>0点：記載なし
1点：記載されているが、心配点を取り除く設計になっていない。
3点：心配点を取り除く設計となっている。数値化できている。
5点：その部品がどうあれば良いのかに対して、どう設計したかが総てのバラツキも含め数値として明確化されている。余裕度がどれだけあるのか明確でベースモデルとの比較も出来ている。</t>
  </si>
  <si>
    <t>評価、製造への反映
（具体性）</t>
  </si>
  <si>
    <t xml:space="preserve">0点：記載なし
1点：何を行なうが書かれているが、その判断基準、期限等不明確である。
3点：どういう設計をしたかとの結びつきが明らかである。何を、誰が、いつまでに行ない、判断基準が書かれている。
5点：どのステップのどういったもの（バラツキ最大？、通常生産品）を何台どういった見方で見て、どう判断するかが書かれている。
　例）確試**改造品N=1、抵抗バラツキ最大、Hfe最大、最小品で温度-30～85℃にて、Audio8Vの電源電圧を測定。設計バラツキ範囲の8.04～8.38Vに入っていることを確認する。
</t>
  </si>
  <si>
    <t>DR指摘
他の心配、他の要因、設計へ反映
（活発なDR）</t>
  </si>
  <si>
    <t>0点：DRでの指摘項目が全くない。（指摘発言がない）
3点：DRBFMとして、明らかに抜けている部分が補完されている。
5点：設計者が気づきにくい部分を専門家の視点から、細かい補完がされている。</t>
  </si>
  <si>
    <t>DR参加者
（関係者、専門家の意見）</t>
  </si>
  <si>
    <t>0点：記載なし
1点：本人のみ
2点：設計グループメンバーのみ。部署名が書いていない。
3点：設計、キーパーソンを含む3名以上
4点：設計、キーパーソン、品管、生技
5点：設計、キーパーソン、品管、生技、部技、評価、要素開発、専門家、必要な総てがそろっている</t>
  </si>
  <si>
    <t>DRBFM
最終評価結果</t>
  </si>
  <si>
    <t>ﾚﾍﾞﾙｱｯﾌﾟのための検討項目</t>
  </si>
  <si>
    <t>；議論の対象について各々の機能/要求特性を整理、隠れた問題がないか見直して下さい。（機能/要求特性を整理しないと</t>
  </si>
  <si>
    <t>隠れた問題に気づかない）</t>
  </si>
  <si>
    <t>（具体的ｲﾒｰｼﾞが浮かぶまで、なぜなぜを繰り返す）</t>
  </si>
  <si>
    <t>；開発関係者、専門家、DRBFMｴｷｽﾊﾟｰﾄの協力のもと、再度DRを行い、他に問題が隠れていないか議論して下さい</t>
  </si>
  <si>
    <t>；対応結果について確実に実施されるかMPまで確実にﾌｫﾛｰして下さい。</t>
  </si>
  <si>
    <t>使用注意語句検索機能</t>
  </si>
  <si>
    <t>ファイル中の全シートを対象に、登録されている"使用注意語句"を順次検索します。</t>
  </si>
  <si>
    <t>"使用注意語句"には、過去に、「具体的ではない」「あいまい」等の指摘を受けた語句とその解説を下表に登録しておきます。</t>
  </si>
  <si>
    <t>該当語句が検出された場合は、表示される解説を確認し、必要に応じてその場で修正します。(引き続き検索することができます。)</t>
  </si>
  <si>
    <t>図形の中のテキストは検索しません。(Excelの検索機能の制限)</t>
  </si>
  <si>
    <t>使用注意語句</t>
  </si>
  <si>
    <t>解説</t>
  </si>
  <si>
    <t>意図しない</t>
  </si>
  <si>
    <t>意図していることを示し、そうならないことを表現する方が良い。
"意図しないタイミング" などの使い方に注意。</t>
  </si>
  <si>
    <t>確認した</t>
  </si>
  <si>
    <t>"・・・が---になっていることを確認した"の様になっていれば良いが、単に"確認した"だけだと何をどう確認したのか分からないので駄目。</t>
  </si>
  <si>
    <t>規格外</t>
  </si>
  <si>
    <t>数値でスペックを示し、それを超える/達しないのように表現する。</t>
  </si>
  <si>
    <t>ギリギリ</t>
  </si>
  <si>
    <t>数値で示す。</t>
  </si>
  <si>
    <t>最適</t>
  </si>
  <si>
    <t>どういう状態が最適なのかも示しておく必要がある。</t>
  </si>
  <si>
    <t>実機評価で問題なし</t>
  </si>
  <si>
    <t>なぜそれで問題が無いのか、論理的に説明できていれば良い。</t>
  </si>
  <si>
    <t>実績のある前モデルと同じなので</t>
  </si>
  <si>
    <t>それが単なる思い込みでないことを説明できてれば良い。</t>
  </si>
  <si>
    <t>修正が正しく行なわれていない</t>
  </si>
  <si>
    <t>具体的に表現する。</t>
  </si>
  <si>
    <t>修正が正しく反映されていない</t>
  </si>
  <si>
    <t>修正漏れ</t>
  </si>
  <si>
    <t>仕様に合っていない</t>
  </si>
  <si>
    <t>何がどのように合っていないのかも示す必要がある。単に"仕様が合っていない"だけではダメ。</t>
  </si>
  <si>
    <t>情報展開不足</t>
  </si>
  <si>
    <t>何のことやら良く分からん。</t>
  </si>
  <si>
    <t>生産性欠如</t>
  </si>
  <si>
    <t>何がどうなるのか具体的に。</t>
  </si>
  <si>
    <t>同等</t>
  </si>
  <si>
    <t>何が同じで何が異なるのか明確にしておく。</t>
  </si>
  <si>
    <t>配慮</t>
  </si>
  <si>
    <t>"配慮した"、"配慮不足"といった使い方。「配慮」とは何か明記されていれば良い。</t>
  </si>
  <si>
    <t>思われる</t>
  </si>
  <si>
    <t>曖昧な表現は駄目。</t>
  </si>
  <si>
    <t>考えられる</t>
  </si>
  <si>
    <t>筈</t>
  </si>
  <si>
    <t>はず</t>
  </si>
  <si>
    <t>不整合</t>
  </si>
  <si>
    <t>何が整合していないのか? 具体的に</t>
  </si>
  <si>
    <t>不適切</t>
  </si>
  <si>
    <t>どうなっているのが適切なのか、を示し、そうなっていない、という表現が良い。</t>
  </si>
  <si>
    <t>ミス</t>
  </si>
  <si>
    <t>何がどうなっていることが"ミス"なのか、分かるようにしておく。
コーディングミス、修正ミス、設計ミス、設定ミス などの使い方に注意。</t>
  </si>
  <si>
    <t>余裕</t>
  </si>
  <si>
    <t>余裕度を示す数値も併せて表記する。</t>
  </si>
  <si>
    <t>流用元、流用先、流用対象が明確になっている必要がある。</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</si>
</sst>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1" formatCode="_ * #,##0_ ;_ * \-#,##0_ ;_ * &quot;-&quot;_ ;_ @_ "/>
    <numFmt numFmtId="176" formatCode="yyyy&quot;年&quot;m&quot;月&quot;d&quot;日&quot;;@"/>
    <numFmt numFmtId="177" formatCode="\¥#,##0;[Red]\¥\-#,##0"/>
  </numFmts>
  <fonts count="81">
    <font>
      <sz val="10"/>
      <name val="ＭＳ Ｐゴシック"/>
      <charset val="134"/>
    </font>
    <font>
      <sz val="18"/>
      <name val="ＭＳ Ｐゴシック"/>
      <charset val="134"/>
    </font>
    <font>
      <b/>
      <sz val="18"/>
      <color indexed="9"/>
      <name val="ＭＳ Ｐゴシック"/>
      <charset val="134"/>
    </font>
    <font>
      <b/>
      <sz val="18"/>
      <name val="ＭＳ Ｐゴシック"/>
      <charset val="134"/>
    </font>
    <font>
      <b/>
      <sz val="11"/>
      <name val="ＭＳ Ｐゴシック"/>
      <charset val="134"/>
    </font>
    <font>
      <sz val="10"/>
      <color indexed="8"/>
      <name val="ＭＳ Ｐゴシック"/>
      <charset val="134"/>
    </font>
    <font>
      <sz val="11"/>
      <name val="ＭＳ Ｐゴシック"/>
      <charset val="134"/>
    </font>
    <font>
      <sz val="14"/>
      <name val="ＭＳ Ｐゴシック"/>
      <charset val="134"/>
    </font>
    <font>
      <sz val="20"/>
      <name val="ＭＳ Ｐゴシック"/>
      <charset val="134"/>
    </font>
    <font>
      <sz val="12"/>
      <name val="ＭＳ Ｐゴシック"/>
      <charset val="134"/>
    </font>
    <font>
      <sz val="16"/>
      <name val="ＭＳ Ｐゴシック"/>
      <charset val="134"/>
    </font>
    <font>
      <sz val="11"/>
      <color indexed="12"/>
      <name val="ＭＳ Ｐ明朝"/>
      <charset val="134"/>
    </font>
    <font>
      <sz val="9"/>
      <name val="ＭＳ Ｐゴシック"/>
      <charset val="134"/>
    </font>
    <font>
      <b/>
      <sz val="16"/>
      <name val="ＭＳ Ｐゴシック"/>
      <charset val="134"/>
    </font>
    <font>
      <b/>
      <sz val="8"/>
      <name val="ＭＳ Ｐゴシック"/>
      <charset val="134"/>
    </font>
    <font>
      <b/>
      <sz val="10"/>
      <name val="ＭＳ Ｐゴシック"/>
      <charset val="134"/>
    </font>
    <font>
      <sz val="10"/>
      <name val="Times New Roman"/>
      <charset val="134"/>
    </font>
    <font>
      <sz val="8"/>
      <name val="ＭＳ Ｐゴシック"/>
      <charset val="134"/>
    </font>
    <font>
      <sz val="10"/>
      <color indexed="12"/>
      <name val="ＭＳ Ｐゴシック"/>
      <charset val="134"/>
    </font>
    <font>
      <sz val="10"/>
      <color indexed="12"/>
      <name val="Times New Roman"/>
      <charset val="134"/>
    </font>
    <font>
      <sz val="11"/>
      <color indexed="12"/>
      <name val="ＭＳ Ｐゴシック"/>
      <charset val="134"/>
    </font>
    <font>
      <sz val="9"/>
      <name val="Times New Roman"/>
      <charset val="134"/>
    </font>
    <font>
      <b/>
      <sz val="10"/>
      <color indexed="12"/>
      <name val="ＭＳ Ｐゴシック"/>
      <charset val="134"/>
    </font>
    <font>
      <b/>
      <sz val="12"/>
      <color indexed="12"/>
      <name val="ＭＳ Ｐゴシック"/>
      <charset val="134"/>
    </font>
    <font>
      <sz val="9"/>
      <color indexed="10"/>
      <name val="ＭＳ Ｐゴシック"/>
      <charset val="134"/>
    </font>
    <font>
      <sz val="9"/>
      <color indexed="12"/>
      <name val="ＭＳ Ｐゴシック"/>
      <charset val="134"/>
    </font>
    <font>
      <sz val="9"/>
      <color indexed="12"/>
      <name val="Times New Roman"/>
      <charset val="134"/>
    </font>
    <font>
      <sz val="12"/>
      <name val="HGｺﾞｼｯｸE"/>
      <charset val="134"/>
    </font>
    <font>
      <sz val="10"/>
      <color indexed="9"/>
      <name val="ＭＳ Ｐゴシック"/>
      <charset val="134"/>
    </font>
    <font>
      <u/>
      <sz val="11"/>
      <color indexed="12"/>
      <name val="ＭＳ Ｐゴシック"/>
      <charset val="134"/>
    </font>
    <font>
      <sz val="11"/>
      <name val="ＭＳ Ｐ明朝"/>
      <charset val="134"/>
    </font>
    <font>
      <b/>
      <sz val="14"/>
      <name val="Times New Roman"/>
      <charset val="134"/>
    </font>
    <font>
      <sz val="10"/>
      <name val="ＭＳ Ｐ明朝"/>
      <charset val="134"/>
    </font>
    <font>
      <sz val="12"/>
      <name val="ＭＳ Ｐ明朝"/>
      <charset val="134"/>
    </font>
    <font>
      <b/>
      <sz val="10"/>
      <name val="Times New Roman"/>
      <charset val="134"/>
    </font>
    <font>
      <b/>
      <sz val="12"/>
      <name val="Tms Rmn"/>
      <charset val="134"/>
    </font>
    <font>
      <b/>
      <sz val="12"/>
      <name val="ＭＳ Ｐゴシック"/>
      <charset val="134"/>
    </font>
    <font>
      <b/>
      <sz val="9"/>
      <name val="ＭＳ Ｐゴシック"/>
      <charset val="134"/>
    </font>
    <font>
      <b/>
      <sz val="24"/>
      <name val="ＭＳ Ｐゴシック"/>
      <charset val="134"/>
    </font>
    <font>
      <sz val="10"/>
      <color indexed="10"/>
      <name val="ＭＳ Ｐゴシック"/>
      <charset val="134"/>
    </font>
    <font>
      <u/>
      <sz val="10"/>
      <color indexed="12"/>
      <name val="ＭＳ Ｐゴシック"/>
      <charset val="134"/>
    </font>
    <font>
      <b/>
      <sz val="24"/>
      <name val="HGS創英角ｺﾞｼｯｸUB"/>
      <charset val="134"/>
    </font>
    <font>
      <sz val="11"/>
      <name val="HGS創英角ｺﾞｼｯｸUB"/>
      <charset val="134"/>
    </font>
    <font>
      <sz val="11"/>
      <color indexed="10"/>
      <name val="ＭＳ Ｐゴシック"/>
      <charset val="134"/>
    </font>
    <font>
      <b/>
      <sz val="14"/>
      <name val="HGS創英角ｺﾞｼｯｸUB"/>
      <charset val="134"/>
    </font>
    <font>
      <b/>
      <sz val="11"/>
      <name val="HG創英角ｺﾞｼｯｸUB"/>
      <charset val="134"/>
    </font>
    <font>
      <sz val="11"/>
      <name val="HG創英角ｺﾞｼｯｸUB"/>
      <charset val="134"/>
    </font>
    <font>
      <sz val="11"/>
      <name val="MS PGothic"/>
      <charset val="134"/>
    </font>
    <font>
      <sz val="11"/>
      <name val="宋体"/>
      <charset val="134"/>
    </font>
    <font>
      <b/>
      <sz val="16"/>
      <name val="MS PGothic"/>
      <charset val="134"/>
    </font>
    <font>
      <sz val="24"/>
      <name val="ＭＳ Ｐゴシック"/>
      <charset val="134"/>
    </font>
    <font>
      <b/>
      <sz val="15"/>
      <color theme="3"/>
      <name val="宋体"/>
      <charset val="134"/>
      <scheme val="minor"/>
    </font>
    <font>
      <sz val="11"/>
      <color theme="1"/>
      <name val="宋体"/>
      <charset val="134"/>
      <scheme val="minor"/>
    </font>
    <font>
      <b/>
      <sz val="18"/>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u/>
      <sz val="10"/>
      <color indexed="12"/>
      <name val="Geneva"/>
      <charset val="134"/>
    </font>
    <font>
      <sz val="11"/>
      <color rgb="FF9C6500"/>
      <name val="宋体"/>
      <charset val="0"/>
      <scheme val="minor"/>
    </font>
    <font>
      <sz val="11"/>
      <color rgb="FF3F3F76"/>
      <name val="宋体"/>
      <charset val="0"/>
      <scheme val="minor"/>
    </font>
    <font>
      <sz val="11"/>
      <color rgb="FFFF0000"/>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0"/>
      <name val="Helv"/>
      <charset val="134"/>
    </font>
    <font>
      <b/>
      <sz val="11"/>
      <color theme="1"/>
      <name val="宋体"/>
      <charset val="0"/>
      <scheme val="minor"/>
    </font>
    <font>
      <b/>
      <sz val="13"/>
      <color theme="3"/>
      <name val="宋体"/>
      <charset val="134"/>
      <scheme val="minor"/>
    </font>
    <font>
      <b/>
      <sz val="12"/>
      <name val="System"/>
      <charset val="134"/>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4"/>
      <color indexed="10"/>
      <name val="ＭＳ Ｐゴシック"/>
      <charset val="134"/>
    </font>
    <font>
      <b/>
      <sz val="18"/>
      <color indexed="10"/>
      <name val="ＭＳ Ｐゴシック"/>
      <charset val="134"/>
    </font>
    <font>
      <b/>
      <sz val="16"/>
      <name val="Times New Roman"/>
      <charset val="134"/>
    </font>
    <font>
      <b/>
      <sz val="8"/>
      <color indexed="12"/>
      <name val="ＭＳ Ｐゴシック"/>
      <charset val="134"/>
    </font>
    <font>
      <b/>
      <sz val="14"/>
      <name val="ＭＳ Ｐゴシック"/>
      <charset val="134"/>
    </font>
    <font>
      <b/>
      <sz val="12"/>
      <name val="Times New Roman"/>
      <charset val="134"/>
    </font>
    <font>
      <sz val="9"/>
      <name val="HG創英角ｺﾞｼｯｸUB"/>
      <charset val="134"/>
    </font>
  </fonts>
  <fills count="43">
    <fill>
      <patternFill patternType="none"/>
    </fill>
    <fill>
      <patternFill patternType="gray125"/>
    </fill>
    <fill>
      <patternFill patternType="solid">
        <fgColor indexed="22"/>
        <bgColor indexed="64"/>
      </patternFill>
    </fill>
    <fill>
      <patternFill patternType="solid">
        <fgColor indexed="62"/>
        <bgColor indexed="64"/>
      </patternFill>
    </fill>
    <fill>
      <patternFill patternType="solid">
        <fgColor indexed="42"/>
        <bgColor indexed="64"/>
      </patternFill>
    </fill>
    <fill>
      <patternFill patternType="solid">
        <fgColor indexed="43"/>
        <bgColor indexed="64"/>
      </patternFill>
    </fill>
    <fill>
      <patternFill patternType="solid">
        <fgColor indexed="15"/>
        <bgColor indexed="64"/>
      </patternFill>
    </fill>
    <fill>
      <patternFill patternType="solid">
        <fgColor indexed="44"/>
        <bgColor indexed="64"/>
      </patternFill>
    </fill>
    <fill>
      <patternFill patternType="solid">
        <fgColor indexed="9"/>
        <bgColor indexed="64"/>
      </patternFill>
    </fill>
    <fill>
      <patternFill patternType="solid">
        <fgColor indexed="41"/>
        <bgColor indexed="64"/>
      </patternFill>
    </fill>
    <fill>
      <patternFill patternType="solid">
        <fgColor rgb="FFFFFFFF"/>
        <bgColor rgb="FF000000"/>
      </patternFill>
    </fill>
    <fill>
      <patternFill patternType="solid">
        <fgColor rgb="FFFFFFCC"/>
        <bgColor rgb="FF000000"/>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5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right/>
      <top style="medium">
        <color auto="1"/>
      </top>
      <bottom style="double">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right style="thin">
        <color auto="1"/>
      </right>
      <top style="double">
        <color auto="1"/>
      </top>
      <bottom/>
      <diagonal/>
    </border>
    <border>
      <left/>
      <right/>
      <top style="double">
        <color auto="1"/>
      </top>
      <bottom/>
      <diagonal/>
    </border>
    <border>
      <left style="medium">
        <color auto="1"/>
      </left>
      <right style="medium">
        <color auto="1"/>
      </right>
      <top style="double">
        <color auto="1"/>
      </top>
      <bottom/>
      <diagonal/>
    </border>
    <border>
      <left style="medium">
        <color auto="1"/>
      </left>
      <right/>
      <top/>
      <bottom/>
      <diagonal/>
    </border>
    <border>
      <left/>
      <right style="thin">
        <color auto="1"/>
      </right>
      <top/>
      <bottom/>
      <diagonal/>
    </border>
    <border>
      <left style="medium">
        <color auto="1"/>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style="medium">
        <color auto="1"/>
      </left>
      <right style="medium">
        <color auto="1"/>
      </right>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double">
        <color auto="1"/>
      </bottom>
      <diagonal/>
    </border>
    <border>
      <left/>
      <right style="medium">
        <color auto="1"/>
      </right>
      <top style="medium">
        <color auto="1"/>
      </top>
      <bottom style="double">
        <color auto="1"/>
      </bottom>
      <diagonal/>
    </border>
    <border>
      <left/>
      <right style="thin">
        <color auto="1"/>
      </right>
      <top style="double">
        <color auto="1"/>
      </top>
      <bottom style="thin">
        <color auto="1"/>
      </bottom>
      <diagonal/>
    </border>
    <border>
      <left style="thin">
        <color auto="1"/>
      </left>
      <right/>
      <top/>
      <bottom style="thin">
        <color auto="1"/>
      </bottom>
      <diagonal/>
    </border>
    <border>
      <left/>
      <right style="medium">
        <color auto="1"/>
      </right>
      <top style="double">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double">
        <color auto="1"/>
      </bottom>
      <diagonal/>
    </border>
    <border>
      <left/>
      <right style="medium">
        <color auto="1"/>
      </right>
      <top style="thin">
        <color auto="1"/>
      </top>
      <bottom style="double">
        <color auto="1"/>
      </bottom>
      <diagonal/>
    </border>
    <border>
      <left style="thin">
        <color auto="1"/>
      </left>
      <right/>
      <top style="double">
        <color auto="1"/>
      </top>
      <bottom/>
      <diagonal/>
    </border>
    <border>
      <left/>
      <right style="medium">
        <color auto="1"/>
      </right>
      <top style="double">
        <color auto="1"/>
      </top>
      <bottom/>
      <diagonal/>
    </border>
    <border>
      <left style="thin">
        <color auto="1"/>
      </left>
      <right/>
      <top/>
      <bottom/>
      <diagonal/>
    </border>
    <border>
      <left/>
      <right style="medium">
        <color auto="1"/>
      </right>
      <top/>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right/>
      <top style="double">
        <color auto="1"/>
      </top>
      <bottom style="double">
        <color auto="1"/>
      </bottom>
      <diagonal/>
    </border>
    <border>
      <left/>
      <right/>
      <top style="medium">
        <color auto="1"/>
      </top>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top/>
      <bottom style="double">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style="thin">
        <color auto="1"/>
      </right>
      <top style="thin">
        <color auto="1"/>
      </top>
      <bottom/>
      <diagonal/>
    </border>
    <border>
      <left style="medium">
        <color auto="1"/>
      </left>
      <right style="thin">
        <color auto="1"/>
      </right>
      <top style="double">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style="medium">
        <color auto="1"/>
      </top>
      <bottom/>
      <diagonal/>
    </border>
    <border>
      <left/>
      <right style="thin">
        <color auto="1"/>
      </right>
      <top/>
      <bottom style="double">
        <color auto="1"/>
      </bottom>
      <diagonal/>
    </border>
    <border>
      <left/>
      <right style="medium">
        <color auto="1"/>
      </right>
      <top style="medium">
        <color auto="1"/>
      </top>
      <bottom/>
      <diagonal/>
    </border>
    <border>
      <left/>
      <right style="medium">
        <color auto="1"/>
      </right>
      <top/>
      <bottom style="double">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bottom style="thin">
        <color auto="1"/>
      </bottom>
      <diagonal/>
    </border>
    <border>
      <left style="double">
        <color auto="1"/>
      </left>
      <right/>
      <top style="double">
        <color auto="1"/>
      </top>
      <bottom/>
      <diagonal/>
    </border>
    <border>
      <left style="double">
        <color auto="1"/>
      </left>
      <right/>
      <top/>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right style="double">
        <color auto="1"/>
      </right>
      <top style="double">
        <color auto="1"/>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auto="1"/>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23"/>
      </left>
      <right/>
      <top style="thin">
        <color auto="1"/>
      </top>
      <bottom style="thin">
        <color auto="1"/>
      </bottom>
      <diagonal/>
    </border>
    <border>
      <left style="thin">
        <color indexed="23"/>
      </left>
      <right/>
      <top style="thin">
        <color auto="1"/>
      </top>
      <bottom style="thin">
        <color indexed="23"/>
      </bottom>
      <diagonal/>
    </border>
    <border>
      <left/>
      <right style="thin">
        <color auto="1"/>
      </right>
      <top style="thin">
        <color auto="1"/>
      </top>
      <bottom style="thin">
        <color indexed="23"/>
      </bottom>
      <diagonal/>
    </border>
    <border>
      <left style="thin">
        <color indexed="23"/>
      </left>
      <right/>
      <top style="thin">
        <color indexed="23"/>
      </top>
      <bottom style="thin">
        <color indexed="23"/>
      </bottom>
      <diagonal/>
    </border>
    <border>
      <left/>
      <right style="thin">
        <color auto="1"/>
      </right>
      <top style="thin">
        <color indexed="23"/>
      </top>
      <bottom style="thin">
        <color indexed="23"/>
      </bottom>
      <diagonal/>
    </border>
    <border>
      <left style="thin">
        <color indexed="23"/>
      </left>
      <right/>
      <top style="thin">
        <color indexed="23"/>
      </top>
      <bottom style="thin">
        <color auto="1"/>
      </bottom>
      <diagonal/>
    </border>
    <border>
      <left/>
      <right style="thin">
        <color auto="1"/>
      </right>
      <top style="thin">
        <color indexed="23"/>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dashed">
        <color auto="1"/>
      </right>
      <top style="thin">
        <color auto="1"/>
      </top>
      <bottom/>
      <diagonal/>
    </border>
    <border>
      <left style="dashed">
        <color auto="1"/>
      </left>
      <right style="thin">
        <color auto="1"/>
      </right>
      <top style="thin">
        <color auto="1"/>
      </top>
      <bottom/>
      <diagonal/>
    </border>
    <border>
      <left style="thin">
        <color auto="1"/>
      </left>
      <right style="dashed">
        <color auto="1"/>
      </right>
      <top/>
      <bottom/>
      <diagonal/>
    </border>
    <border>
      <left style="dashed">
        <color auto="1"/>
      </left>
      <right style="thin">
        <color auto="1"/>
      </right>
      <top/>
      <bottom/>
      <diagonal/>
    </border>
    <border>
      <left/>
      <right style="dashed">
        <color auto="1"/>
      </right>
      <top style="thin">
        <color auto="1"/>
      </top>
      <bottom style="thin">
        <color auto="1"/>
      </bottom>
      <diagonal/>
    </border>
    <border>
      <left style="dashed">
        <color auto="1"/>
      </left>
      <right style="thin">
        <color auto="1"/>
      </right>
      <top style="thin">
        <color auto="1"/>
      </top>
      <bottom style="thin">
        <color auto="1"/>
      </bottom>
      <diagonal/>
    </border>
    <border>
      <left/>
      <right/>
      <top style="medium">
        <color auto="1"/>
      </top>
      <bottom style="thin">
        <color auto="1"/>
      </bottom>
      <diagonal/>
    </border>
    <border diagonalDown="1">
      <left style="medium">
        <color auto="1"/>
      </left>
      <right style="medium">
        <color auto="1"/>
      </right>
      <top style="medium">
        <color auto="1"/>
      </top>
      <bottom style="medium">
        <color auto="1"/>
      </bottom>
      <diagonal style="medium">
        <color auto="1"/>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double">
        <color auto="1"/>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medium">
        <color auto="1"/>
      </top>
      <bottom style="double">
        <color auto="1"/>
      </bottom>
      <diagonal/>
    </border>
    <border>
      <left style="medium">
        <color auto="1"/>
      </left>
      <right/>
      <top style="double">
        <color auto="1"/>
      </top>
      <bottom style="thin">
        <color auto="1"/>
      </bottom>
      <diagonal/>
    </border>
    <border>
      <left style="thin">
        <color auto="1"/>
      </left>
      <right/>
      <top/>
      <bottom style="thin">
        <color indexed="23"/>
      </bottom>
      <diagonal/>
    </border>
    <border>
      <left style="thin">
        <color auto="1"/>
      </left>
      <right style="medium">
        <color auto="1"/>
      </right>
      <top/>
      <bottom style="thin">
        <color indexed="23"/>
      </bottom>
      <diagonal/>
    </border>
    <border>
      <left style="thin">
        <color auto="1"/>
      </left>
      <right/>
      <top style="thin">
        <color indexed="23"/>
      </top>
      <bottom style="thin">
        <color indexed="23"/>
      </bottom>
      <diagonal/>
    </border>
    <border>
      <left style="thin">
        <color auto="1"/>
      </left>
      <right style="medium">
        <color auto="1"/>
      </right>
      <top style="thin">
        <color indexed="23"/>
      </top>
      <bottom style="thin">
        <color indexed="23"/>
      </bottom>
      <diagonal/>
    </border>
    <border>
      <left style="thin">
        <color auto="1"/>
      </left>
      <right/>
      <top style="thin">
        <color indexed="23"/>
      </top>
      <bottom style="medium">
        <color auto="1"/>
      </bottom>
      <diagonal/>
    </border>
    <border>
      <left style="thin">
        <color auto="1"/>
      </left>
      <right/>
      <top style="thin">
        <color indexed="23"/>
      </top>
      <bottom/>
      <diagonal/>
    </border>
    <border>
      <left style="thin">
        <color auto="1"/>
      </left>
      <right style="medium">
        <color auto="1"/>
      </right>
      <top style="thin">
        <color indexed="23"/>
      </top>
      <bottom/>
      <diagonal/>
    </border>
    <border>
      <left style="thin">
        <color auto="1"/>
      </left>
      <right/>
      <top style="medium">
        <color auto="1"/>
      </top>
      <bottom style="thin">
        <color indexed="23"/>
      </bottom>
      <diagonal/>
    </border>
    <border>
      <left style="thin">
        <color auto="1"/>
      </left>
      <right style="medium">
        <color auto="1"/>
      </right>
      <top style="medium">
        <color auto="1"/>
      </top>
      <bottom style="thin">
        <color indexed="23"/>
      </bottom>
      <diagonal/>
    </border>
    <border>
      <left style="thin">
        <color auto="1"/>
      </left>
      <right style="medium">
        <color auto="1"/>
      </right>
      <top style="thin">
        <color indexed="23"/>
      </top>
      <bottom style="medium">
        <color auto="1"/>
      </bottom>
      <diagonal/>
    </border>
    <border>
      <left style="thin">
        <color indexed="55"/>
      </left>
      <right style="thin">
        <color auto="1"/>
      </right>
      <top style="thin">
        <color indexed="55"/>
      </top>
      <bottom style="thin">
        <color indexed="55"/>
      </bottom>
      <diagonal/>
    </border>
    <border>
      <left style="thin">
        <color auto="1"/>
      </left>
      <right style="thin">
        <color auto="1"/>
      </right>
      <top style="thin">
        <color indexed="55"/>
      </top>
      <bottom style="thin">
        <color indexed="55"/>
      </bottom>
      <diagonal/>
    </border>
    <border>
      <left style="thin">
        <color auto="1"/>
      </left>
      <right style="thin">
        <color indexed="55"/>
      </right>
      <top style="thin">
        <color indexed="55"/>
      </top>
      <bottom style="thin">
        <color indexed="55"/>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7">
    <xf numFmtId="0" fontId="0" fillId="0" borderId="0">
      <alignment vertical="center"/>
    </xf>
    <xf numFmtId="177" fontId="0" fillId="0" borderId="0" applyFont="0" applyFill="0" applyBorder="0" applyAlignment="0" applyProtection="0">
      <alignment vertical="center"/>
    </xf>
    <xf numFmtId="0" fontId="54" fillId="15" borderId="0" applyNumberFormat="0" applyBorder="0" applyAlignment="0" applyProtection="0">
      <alignment vertical="center"/>
    </xf>
    <xf numFmtId="0" fontId="60" fillId="19" borderId="150" applyNumberFormat="0" applyAlignment="0" applyProtection="0">
      <alignment vertical="center"/>
    </xf>
    <xf numFmtId="44" fontId="52" fillId="0" borderId="0" applyFont="0" applyFill="0" applyBorder="0" applyAlignment="0" applyProtection="0">
      <alignment vertical="center"/>
    </xf>
    <xf numFmtId="0" fontId="58" fillId="0" borderId="0" applyNumberFormat="0" applyFill="0" applyBorder="0" applyAlignment="0" applyProtection="0">
      <alignment vertical="top"/>
      <protection locked="0"/>
    </xf>
    <xf numFmtId="41" fontId="52" fillId="0" borderId="0" applyFont="0" applyFill="0" applyBorder="0" applyAlignment="0" applyProtection="0">
      <alignment vertical="center"/>
    </xf>
    <xf numFmtId="0" fontId="54" fillId="13" borderId="0" applyNumberFormat="0" applyBorder="0" applyAlignment="0" applyProtection="0">
      <alignment vertical="center"/>
    </xf>
    <xf numFmtId="0" fontId="56" fillId="16" borderId="0" applyNumberFormat="0" applyBorder="0" applyAlignment="0" applyProtection="0">
      <alignment vertical="center"/>
    </xf>
    <xf numFmtId="43" fontId="52" fillId="0" borderId="0" applyFont="0" applyFill="0" applyBorder="0" applyAlignment="0" applyProtection="0">
      <alignment vertical="center"/>
    </xf>
    <xf numFmtId="0" fontId="62" fillId="21" borderId="0" applyNumberFormat="0" applyBorder="0" applyAlignment="0" applyProtection="0">
      <alignment vertical="center"/>
    </xf>
    <xf numFmtId="0" fontId="63" fillId="0" borderId="0" applyNumberFormat="0" applyFill="0" applyBorder="0" applyAlignment="0" applyProtection="0">
      <alignment vertical="center"/>
    </xf>
    <xf numFmtId="9" fontId="52" fillId="0" borderId="0" applyFont="0" applyFill="0" applyBorder="0" applyAlignment="0" applyProtection="0">
      <alignment vertical="center"/>
    </xf>
    <xf numFmtId="0" fontId="65" fillId="0" borderId="0" applyNumberFormat="0" applyFill="0" applyBorder="0" applyAlignment="0" applyProtection="0">
      <alignment vertical="center"/>
    </xf>
    <xf numFmtId="0" fontId="52" fillId="22" borderId="151" applyNumberFormat="0" applyFont="0" applyAlignment="0" applyProtection="0">
      <alignment vertical="center"/>
    </xf>
    <xf numFmtId="0" fontId="62" fillId="23" borderId="0" applyNumberFormat="0" applyBorder="0" applyAlignment="0" applyProtection="0">
      <alignment vertical="center"/>
    </xf>
    <xf numFmtId="0" fontId="55"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1" fillId="0" borderId="148" applyNumberFormat="0" applyFill="0" applyAlignment="0" applyProtection="0">
      <alignment vertical="center"/>
    </xf>
    <xf numFmtId="0" fontId="68" fillId="0" borderId="148" applyNumberFormat="0" applyFill="0" applyAlignment="0" applyProtection="0">
      <alignment vertical="center"/>
    </xf>
    <xf numFmtId="0" fontId="62" fillId="20" borderId="0" applyNumberFormat="0" applyBorder="0" applyAlignment="0" applyProtection="0">
      <alignment vertical="center"/>
    </xf>
    <xf numFmtId="0" fontId="55" fillId="0" borderId="149" applyNumberFormat="0" applyFill="0" applyAlignment="0" applyProtection="0">
      <alignment vertical="center"/>
    </xf>
    <xf numFmtId="0" fontId="62" fillId="25" borderId="0" applyNumberFormat="0" applyBorder="0" applyAlignment="0" applyProtection="0">
      <alignment vertical="center"/>
    </xf>
    <xf numFmtId="0" fontId="70" fillId="26" borderId="153" applyNumberFormat="0" applyAlignment="0" applyProtection="0">
      <alignment vertical="center"/>
    </xf>
    <xf numFmtId="0" fontId="6" fillId="0" borderId="0"/>
    <xf numFmtId="0" fontId="71" fillId="26" borderId="150" applyNumberFormat="0" applyAlignment="0" applyProtection="0">
      <alignment vertical="center"/>
    </xf>
    <xf numFmtId="0" fontId="72" fillId="27" borderId="154" applyNumberFormat="0" applyAlignment="0" applyProtection="0">
      <alignment vertical="center"/>
    </xf>
    <xf numFmtId="0" fontId="54" fillId="29" borderId="0" applyNumberFormat="0" applyBorder="0" applyAlignment="0" applyProtection="0">
      <alignment vertical="center"/>
    </xf>
    <xf numFmtId="0" fontId="62" fillId="30" borderId="0" applyNumberFormat="0" applyBorder="0" applyAlignment="0" applyProtection="0">
      <alignment vertical="center"/>
    </xf>
    <xf numFmtId="0" fontId="73" fillId="0" borderId="155" applyNumberFormat="0" applyFill="0" applyAlignment="0" applyProtection="0">
      <alignment vertical="center"/>
    </xf>
    <xf numFmtId="0" fontId="67" fillId="0" borderId="152" applyNumberFormat="0" applyFill="0" applyAlignment="0" applyProtection="0">
      <alignment vertical="center"/>
    </xf>
    <xf numFmtId="0" fontId="57" fillId="17" borderId="0" applyNumberFormat="0" applyBorder="0" applyAlignment="0" applyProtection="0">
      <alignment vertical="center"/>
    </xf>
    <xf numFmtId="0" fontId="59" fillId="18" borderId="0" applyNumberFormat="0" applyBorder="0" applyAlignment="0" applyProtection="0">
      <alignment vertical="center"/>
    </xf>
    <xf numFmtId="0" fontId="54" fillId="31" borderId="0" applyNumberFormat="0" applyBorder="0" applyAlignment="0" applyProtection="0">
      <alignment vertical="center"/>
    </xf>
    <xf numFmtId="0" fontId="62" fillId="33" borderId="0" applyNumberFormat="0" applyBorder="0" applyAlignment="0" applyProtection="0">
      <alignment vertical="center"/>
    </xf>
    <xf numFmtId="0" fontId="54" fillId="14" borderId="0" applyNumberFormat="0" applyBorder="0" applyAlignment="0" applyProtection="0">
      <alignment vertical="center"/>
    </xf>
    <xf numFmtId="0" fontId="54" fillId="12" borderId="0" applyNumberFormat="0" applyBorder="0" applyAlignment="0" applyProtection="0">
      <alignment vertical="center"/>
    </xf>
    <xf numFmtId="0" fontId="54" fillId="34" borderId="0" applyNumberFormat="0" applyBorder="0" applyAlignment="0" applyProtection="0">
      <alignment vertical="center"/>
    </xf>
    <xf numFmtId="0" fontId="54" fillId="35" borderId="0" applyNumberFormat="0" applyBorder="0" applyAlignment="0" applyProtection="0">
      <alignment vertical="center"/>
    </xf>
    <xf numFmtId="0" fontId="62" fillId="32" borderId="0" applyNumberFormat="0" applyBorder="0" applyAlignment="0" applyProtection="0">
      <alignment vertical="center"/>
    </xf>
    <xf numFmtId="0" fontId="62" fillId="37" borderId="0" applyNumberFormat="0" applyBorder="0" applyAlignment="0" applyProtection="0">
      <alignment vertical="center"/>
    </xf>
    <xf numFmtId="0" fontId="54" fillId="28" borderId="0" applyNumberFormat="0" applyBorder="0" applyAlignment="0" applyProtection="0">
      <alignment vertical="center"/>
    </xf>
    <xf numFmtId="0" fontId="54" fillId="39" borderId="0" applyNumberFormat="0" applyBorder="0" applyAlignment="0" applyProtection="0">
      <alignment vertical="center"/>
    </xf>
    <xf numFmtId="0" fontId="62" fillId="40" borderId="0" applyNumberFormat="0" applyBorder="0" applyAlignment="0" applyProtection="0">
      <alignment vertical="center"/>
    </xf>
    <xf numFmtId="0" fontId="54" fillId="41" borderId="0" applyNumberFormat="0" applyBorder="0" applyAlignment="0" applyProtection="0">
      <alignment vertical="center"/>
    </xf>
    <xf numFmtId="0" fontId="62" fillId="42" borderId="0" applyNumberFormat="0" applyBorder="0" applyAlignment="0" applyProtection="0">
      <alignment vertical="center"/>
    </xf>
    <xf numFmtId="0" fontId="62" fillId="36" borderId="0" applyNumberFormat="0" applyBorder="0" applyAlignment="0" applyProtection="0">
      <alignment vertical="center"/>
    </xf>
    <xf numFmtId="0" fontId="6" fillId="0" borderId="0">
      <alignment vertical="center"/>
    </xf>
    <xf numFmtId="0" fontId="54" fillId="38" borderId="0" applyNumberFormat="0" applyBorder="0" applyAlignment="0" applyProtection="0">
      <alignment vertical="center"/>
    </xf>
    <xf numFmtId="0" fontId="62" fillId="24" borderId="0" applyNumberFormat="0" applyBorder="0" applyAlignment="0" applyProtection="0">
      <alignment vertical="center"/>
    </xf>
    <xf numFmtId="0" fontId="69" fillId="0" borderId="0" applyNumberFormat="0" applyFill="0" applyBorder="0" applyAlignment="0" applyProtection="0"/>
    <xf numFmtId="0" fontId="69" fillId="0" borderId="0" applyNumberFormat="0" applyFill="0" applyBorder="0" applyAlignment="0" applyProtection="0"/>
    <xf numFmtId="0" fontId="6" fillId="0" borderId="0">
      <alignment vertical="center"/>
    </xf>
    <xf numFmtId="0" fontId="66" fillId="0" borderId="0"/>
    <xf numFmtId="0" fontId="6" fillId="0" borderId="0">
      <alignment vertical="center"/>
    </xf>
  </cellStyleXfs>
  <cellXfs count="866">
    <xf numFmtId="0" fontId="0" fillId="0" borderId="0" xfId="0">
      <alignment vertical="center"/>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2" borderId="1" xfId="0" applyFill="1" applyBorder="1" applyAlignment="1">
      <alignment horizontal="center" vertical="top" wrapText="1"/>
    </xf>
    <xf numFmtId="0" fontId="0" fillId="0" borderId="1" xfId="0" applyBorder="1" applyAlignment="1">
      <alignment vertical="top" wrapText="1"/>
    </xf>
    <xf numFmtId="0" fontId="0" fillId="0" borderId="1" xfId="0" applyFill="1" applyBorder="1" applyAlignment="1">
      <alignment vertical="top" wrapText="1"/>
    </xf>
    <xf numFmtId="0" fontId="0" fillId="0" borderId="0" xfId="0" applyAlignment="1">
      <alignment horizontal="left" vertical="center"/>
    </xf>
    <xf numFmtId="0" fontId="0" fillId="0" borderId="0" xfId="0" applyAlignment="1">
      <alignment horizontal="center"/>
    </xf>
    <xf numFmtId="0" fontId="2" fillId="3" borderId="0" xfId="0" applyFont="1" applyFill="1" applyBorder="1" applyAlignment="1">
      <alignment horizontal="center" vertical="center"/>
    </xf>
    <xf numFmtId="0" fontId="3" fillId="0" borderId="2" xfId="0" applyFont="1" applyBorder="1" applyAlignment="1">
      <alignment horizontal="center" vertical="top"/>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vertical="top"/>
    </xf>
    <xf numFmtId="0" fontId="0" fillId="0" borderId="14" xfId="0" applyBorder="1" applyAlignment="1">
      <alignment horizontal="center" vertical="top" wrapText="1"/>
    </xf>
    <xf numFmtId="0" fontId="5" fillId="0" borderId="15" xfId="0" applyFont="1" applyBorder="1" applyAlignment="1">
      <alignment vertical="top" wrapText="1"/>
    </xf>
    <xf numFmtId="0" fontId="5" fillId="0" borderId="16" xfId="0" applyFont="1" applyBorder="1" applyAlignment="1">
      <alignment vertical="top" wrapText="1"/>
    </xf>
    <xf numFmtId="0" fontId="0" fillId="0" borderId="1" xfId="0" applyBorder="1" applyAlignment="1">
      <alignment horizontal="center" vertical="top" wrapText="1"/>
    </xf>
    <xf numFmtId="0" fontId="0" fillId="0" borderId="17" xfId="0" applyFont="1" applyBorder="1" applyAlignment="1">
      <alignment vertical="top" wrapText="1"/>
    </xf>
    <xf numFmtId="0" fontId="0" fillId="0" borderId="18" xfId="0" applyFont="1" applyBorder="1" applyAlignment="1">
      <alignment vertical="top" wrapText="1"/>
    </xf>
    <xf numFmtId="0" fontId="6" fillId="0" borderId="1" xfId="0" applyFont="1" applyBorder="1" applyAlignment="1">
      <alignment horizontal="center" vertical="top" wrapText="1"/>
    </xf>
    <xf numFmtId="0" fontId="0" fillId="0" borderId="1" xfId="0" applyFill="1" applyBorder="1" applyAlignment="1">
      <alignment horizontal="center"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0" fillId="2" borderId="13" xfId="0" applyFill="1" applyBorder="1" applyAlignment="1">
      <alignment horizontal="center" vertical="top"/>
    </xf>
    <xf numFmtId="0" fontId="6" fillId="2" borderId="1" xfId="0" applyFont="1" applyFill="1" applyBorder="1" applyAlignment="1">
      <alignment horizontal="center" vertical="top" wrapText="1"/>
    </xf>
    <xf numFmtId="0" fontId="5" fillId="2" borderId="17" xfId="0" applyFont="1" applyFill="1" applyBorder="1" applyAlignment="1">
      <alignment vertical="top" wrapText="1"/>
    </xf>
    <xf numFmtId="0" fontId="5" fillId="2" borderId="18" xfId="0" applyFont="1" applyFill="1" applyBorder="1" applyAlignment="1">
      <alignment vertical="top" wrapText="1"/>
    </xf>
    <xf numFmtId="0" fontId="0" fillId="2" borderId="19" xfId="0" applyFill="1" applyBorder="1" applyAlignment="1">
      <alignment horizontal="center" vertical="top" wrapText="1"/>
    </xf>
    <xf numFmtId="0" fontId="0" fillId="2" borderId="17" xfId="0" applyFont="1" applyFill="1" applyBorder="1" applyAlignment="1">
      <alignment vertical="top" wrapText="1"/>
    </xf>
    <xf numFmtId="0" fontId="0" fillId="2" borderId="18" xfId="0" applyFont="1" applyFill="1" applyBorder="1" applyAlignment="1">
      <alignment vertical="top" wrapText="1"/>
    </xf>
    <xf numFmtId="0" fontId="0" fillId="2" borderId="20" xfId="0" applyFill="1" applyBorder="1" applyAlignment="1">
      <alignment horizontal="center" vertical="top"/>
    </xf>
    <xf numFmtId="177" fontId="0" fillId="2" borderId="21" xfId="1" applyFont="1" applyFill="1" applyBorder="1" applyAlignment="1">
      <alignment vertical="top" wrapText="1"/>
    </xf>
    <xf numFmtId="177" fontId="0" fillId="2" borderId="22" xfId="1" applyFont="1" applyFill="1" applyBorder="1" applyAlignment="1">
      <alignment vertical="top" wrapText="1"/>
    </xf>
    <xf numFmtId="0" fontId="7" fillId="0" borderId="23" xfId="0" applyFont="1" applyFill="1" applyBorder="1" applyAlignment="1">
      <alignment horizontal="center" vertical="center" wrapText="1"/>
    </xf>
    <xf numFmtId="0" fontId="7" fillId="0" borderId="24"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0" fillId="2" borderId="23" xfId="0" applyFont="1" applyFill="1" applyBorder="1" applyAlignment="1">
      <alignment horizontal="center" vertical="center"/>
    </xf>
    <xf numFmtId="0" fontId="5" fillId="2" borderId="25" xfId="0" applyFont="1" applyFill="1" applyBorder="1" applyAlignment="1">
      <alignment vertical="top"/>
    </xf>
    <xf numFmtId="0" fontId="5" fillId="2" borderId="25" xfId="0" applyFont="1" applyFill="1" applyBorder="1" applyAlignment="1">
      <alignment vertical="top" wrapText="1"/>
    </xf>
    <xf numFmtId="0" fontId="7" fillId="0" borderId="27"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0" fillId="2" borderId="27" xfId="0" applyFont="1" applyFill="1" applyBorder="1" applyAlignment="1">
      <alignment horizontal="center" vertical="center"/>
    </xf>
    <xf numFmtId="0" fontId="5" fillId="2" borderId="0" xfId="0" applyFont="1" applyFill="1" applyBorder="1" applyAlignment="1">
      <alignment vertical="top"/>
    </xf>
    <xf numFmtId="0" fontId="5" fillId="2" borderId="0" xfId="0" applyFont="1" applyFill="1" applyBorder="1" applyAlignment="1">
      <alignment vertical="top" wrapText="1"/>
    </xf>
    <xf numFmtId="0" fontId="0" fillId="2" borderId="27" xfId="0" applyFont="1" applyFill="1" applyBorder="1" applyAlignment="1">
      <alignment horizontal="center"/>
    </xf>
    <xf numFmtId="0" fontId="0" fillId="2" borderId="0" xfId="0" applyFont="1" applyFill="1" applyBorder="1" applyAlignment="1"/>
    <xf numFmtId="0" fontId="0" fillId="2" borderId="0" xfId="0" applyFill="1" applyBorder="1">
      <alignment vertical="center"/>
    </xf>
    <xf numFmtId="0" fontId="7" fillId="0" borderId="30"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0" fillId="2" borderId="30" xfId="0" applyFill="1" applyBorder="1">
      <alignment vertical="center"/>
    </xf>
    <xf numFmtId="0" fontId="0" fillId="2" borderId="2" xfId="0" applyFill="1" applyBorder="1">
      <alignment vertical="center"/>
    </xf>
    <xf numFmtId="0" fontId="0" fillId="0" borderId="13" xfId="0" applyFill="1" applyBorder="1" applyAlignment="1">
      <alignment horizontal="center" vertical="top"/>
    </xf>
    <xf numFmtId="0" fontId="6" fillId="0" borderId="1" xfId="0" applyFont="1" applyFill="1" applyBorder="1" applyAlignment="1">
      <alignment horizontal="center" vertical="top" wrapText="1"/>
    </xf>
    <xf numFmtId="0" fontId="5" fillId="0" borderId="17" xfId="0" applyFont="1" applyFill="1" applyBorder="1" applyAlignment="1">
      <alignment vertical="top" wrapText="1"/>
    </xf>
    <xf numFmtId="0" fontId="5" fillId="0" borderId="18" xfId="0" applyFont="1" applyFill="1" applyBorder="1" applyAlignment="1">
      <alignment vertical="top" wrapText="1"/>
    </xf>
    <xf numFmtId="0" fontId="0" fillId="0" borderId="19" xfId="0" applyFill="1" applyBorder="1" applyAlignment="1">
      <alignment horizontal="center" vertical="top" wrapText="1"/>
    </xf>
    <xf numFmtId="0" fontId="0" fillId="0" borderId="17" xfId="0" applyFont="1" applyFill="1" applyBorder="1" applyAlignment="1">
      <alignment vertical="top" wrapText="1"/>
    </xf>
    <xf numFmtId="0" fontId="0" fillId="0" borderId="18" xfId="0" applyFont="1" applyFill="1" applyBorder="1" applyAlignment="1">
      <alignment vertical="top" wrapText="1"/>
    </xf>
    <xf numFmtId="0" fontId="0" fillId="0" borderId="20" xfId="0" applyFill="1" applyBorder="1" applyAlignment="1">
      <alignment horizontal="center" vertical="top"/>
    </xf>
    <xf numFmtId="177" fontId="0" fillId="0" borderId="21" xfId="1" applyFont="1" applyFill="1" applyBorder="1" applyAlignment="1">
      <alignment vertical="top" wrapText="1"/>
    </xf>
    <xf numFmtId="177" fontId="0" fillId="0" borderId="22" xfId="1" applyFont="1" applyFill="1" applyBorder="1" applyAlignment="1">
      <alignment vertical="top" wrapText="1"/>
    </xf>
    <xf numFmtId="0" fontId="9" fillId="0" borderId="26" xfId="0" applyFont="1" applyFill="1" applyBorder="1" applyAlignment="1">
      <alignment horizontal="center" vertical="center" wrapText="1"/>
    </xf>
    <xf numFmtId="0" fontId="0" fillId="0" borderId="23" xfId="0" applyFont="1" applyFill="1" applyBorder="1" applyAlignment="1">
      <alignment horizontal="center" vertical="center"/>
    </xf>
    <xf numFmtId="0" fontId="5" fillId="0" borderId="25" xfId="0" applyFont="1" applyFill="1" applyBorder="1" applyAlignment="1">
      <alignment vertical="top"/>
    </xf>
    <xf numFmtId="0" fontId="5" fillId="0" borderId="25" xfId="0" applyFont="1" applyFill="1" applyBorder="1" applyAlignment="1">
      <alignment vertical="top" wrapText="1"/>
    </xf>
    <xf numFmtId="0" fontId="9" fillId="0" borderId="29" xfId="0" applyFont="1" applyFill="1" applyBorder="1" applyAlignment="1">
      <alignment horizontal="center" vertical="center" wrapText="1"/>
    </xf>
    <xf numFmtId="0" fontId="0" fillId="0" borderId="27" xfId="0" applyFont="1" applyFill="1" applyBorder="1" applyAlignment="1">
      <alignment horizontal="center" vertical="center"/>
    </xf>
    <xf numFmtId="0" fontId="5" fillId="0" borderId="0" xfId="0" applyFont="1" applyFill="1" applyBorder="1" applyAlignment="1">
      <alignment vertical="top"/>
    </xf>
    <xf numFmtId="0" fontId="5" fillId="0" borderId="0" xfId="0" applyFont="1" applyFill="1" applyBorder="1" applyAlignment="1">
      <alignment vertical="top" wrapText="1"/>
    </xf>
    <xf numFmtId="0" fontId="0" fillId="0" borderId="27" xfId="0" applyFont="1" applyBorder="1" applyAlignment="1">
      <alignment horizontal="center"/>
    </xf>
    <xf numFmtId="0" fontId="0" fillId="0" borderId="0" xfId="0" applyFont="1" applyBorder="1" applyAlignment="1"/>
    <xf numFmtId="0" fontId="0" fillId="0" borderId="0" xfId="0" applyBorder="1">
      <alignment vertical="center"/>
    </xf>
    <xf numFmtId="0" fontId="9" fillId="0" borderId="32" xfId="0" applyFont="1" applyFill="1" applyBorder="1" applyAlignment="1">
      <alignment horizontal="center" vertical="center" wrapText="1"/>
    </xf>
    <xf numFmtId="0" fontId="0" fillId="0" borderId="30" xfId="0" applyBorder="1">
      <alignment vertical="center"/>
    </xf>
    <xf numFmtId="0" fontId="0" fillId="0" borderId="2" xfId="0" applyBorder="1">
      <alignment vertical="center"/>
    </xf>
    <xf numFmtId="0" fontId="4" fillId="0" borderId="5" xfId="0" applyFont="1" applyBorder="1" applyAlignment="1">
      <alignment vertical="center"/>
    </xf>
    <xf numFmtId="0" fontId="4" fillId="0" borderId="33" xfId="0" applyFont="1" applyBorder="1" applyAlignment="1">
      <alignment horizontal="center" vertical="center"/>
    </xf>
    <xf numFmtId="0" fontId="4" fillId="0" borderId="4" xfId="0" applyFont="1" applyBorder="1" applyAlignment="1">
      <alignment horizontal="center" vertical="center"/>
    </xf>
    <xf numFmtId="14" fontId="4" fillId="0" borderId="34" xfId="0" applyNumberFormat="1" applyFont="1" applyBorder="1" applyAlignment="1">
      <alignment vertical="center"/>
    </xf>
    <xf numFmtId="0" fontId="0" fillId="0" borderId="35" xfId="0" applyBorder="1" applyAlignment="1">
      <alignment horizontal="center"/>
    </xf>
    <xf numFmtId="0" fontId="0" fillId="0" borderId="36" xfId="0" applyBorder="1" applyAlignment="1">
      <alignment horizontal="center"/>
    </xf>
    <xf numFmtId="0" fontId="5" fillId="0" borderId="37" xfId="0" applyFont="1" applyBorder="1" applyAlignment="1">
      <alignment vertical="top" wrapText="1"/>
    </xf>
    <xf numFmtId="0" fontId="10" fillId="0" borderId="38" xfId="0" applyFont="1" applyBorder="1" applyAlignment="1">
      <alignment horizontal="center"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37" xfId="0" applyFont="1" applyBorder="1" applyAlignment="1">
      <alignment vertical="center" wrapText="1"/>
    </xf>
    <xf numFmtId="0" fontId="0" fillId="0" borderId="15" xfId="0" applyBorder="1" applyAlignment="1">
      <alignment vertical="top" wrapText="1"/>
    </xf>
    <xf numFmtId="0" fontId="0" fillId="0" borderId="39" xfId="0" applyBorder="1" applyAlignment="1">
      <alignment vertical="top" wrapText="1"/>
    </xf>
    <xf numFmtId="0" fontId="0" fillId="0" borderId="40" xfId="0" applyFont="1" applyBorder="1" applyAlignment="1">
      <alignment vertical="top" wrapText="1"/>
    </xf>
    <xf numFmtId="0" fontId="10" fillId="0" borderId="17" xfId="0" applyFont="1" applyBorder="1" applyAlignment="1">
      <alignment horizontal="center"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40" xfId="0" applyFont="1" applyBorder="1" applyAlignment="1">
      <alignment vertical="center" wrapText="1"/>
    </xf>
    <xf numFmtId="0" fontId="0" fillId="0" borderId="17" xfId="0" applyBorder="1" applyAlignment="1">
      <alignment vertical="top" wrapText="1"/>
    </xf>
    <xf numFmtId="0" fontId="0" fillId="0" borderId="41" xfId="0" applyBorder="1" applyAlignment="1">
      <alignment vertical="top" wrapText="1"/>
    </xf>
    <xf numFmtId="0" fontId="5" fillId="0" borderId="40" xfId="0" applyFont="1" applyBorder="1" applyAlignment="1">
      <alignment vertical="top" wrapText="1"/>
    </xf>
    <xf numFmtId="0" fontId="5" fillId="2" borderId="40" xfId="0" applyFont="1" applyFill="1" applyBorder="1" applyAlignment="1">
      <alignment vertical="top" wrapText="1"/>
    </xf>
    <xf numFmtId="0" fontId="10" fillId="2" borderId="17" xfId="0" applyFont="1" applyFill="1" applyBorder="1" applyAlignment="1">
      <alignment horizontal="center" vertical="center" wrapText="1"/>
    </xf>
    <xf numFmtId="0" fontId="6" fillId="2" borderId="17" xfId="0" applyFont="1" applyFill="1" applyBorder="1" applyAlignment="1">
      <alignment vertical="center" wrapText="1"/>
    </xf>
    <xf numFmtId="0" fontId="6" fillId="2" borderId="18" xfId="0" applyFont="1" applyFill="1" applyBorder="1" applyAlignment="1">
      <alignment vertical="center" wrapText="1"/>
    </xf>
    <xf numFmtId="0" fontId="6" fillId="2" borderId="40" xfId="0" applyFont="1" applyFill="1" applyBorder="1" applyAlignment="1">
      <alignment vertical="center" wrapText="1"/>
    </xf>
    <xf numFmtId="0" fontId="0" fillId="2" borderId="17" xfId="0" applyFill="1" applyBorder="1" applyAlignment="1">
      <alignment vertical="top" wrapText="1"/>
    </xf>
    <xf numFmtId="0" fontId="0" fillId="2" borderId="41" xfId="0" applyFill="1" applyBorder="1" applyAlignment="1">
      <alignment vertical="top" wrapText="1"/>
    </xf>
    <xf numFmtId="0" fontId="0" fillId="2" borderId="40" xfId="0" applyFont="1" applyFill="1" applyBorder="1" applyAlignment="1">
      <alignment vertical="top" wrapText="1"/>
    </xf>
    <xf numFmtId="177" fontId="0" fillId="2" borderId="42" xfId="1" applyFont="1" applyFill="1" applyBorder="1" applyAlignment="1">
      <alignment vertical="top" wrapText="1"/>
    </xf>
    <xf numFmtId="0" fontId="6" fillId="2" borderId="21" xfId="0" applyFont="1" applyFill="1" applyBorder="1" applyAlignment="1">
      <alignment vertical="center" wrapText="1"/>
    </xf>
    <xf numFmtId="0" fontId="6" fillId="2" borderId="22" xfId="0" applyFont="1" applyFill="1" applyBorder="1" applyAlignment="1">
      <alignment vertical="center" wrapText="1"/>
    </xf>
    <xf numFmtId="0" fontId="6" fillId="2" borderId="42" xfId="0" applyFont="1" applyFill="1" applyBorder="1" applyAlignment="1">
      <alignment vertical="center" wrapText="1"/>
    </xf>
    <xf numFmtId="0" fontId="0" fillId="2" borderId="21" xfId="0" applyFill="1" applyBorder="1" applyAlignment="1">
      <alignment vertical="top" wrapText="1"/>
    </xf>
    <xf numFmtId="0" fontId="0" fillId="2" borderId="43" xfId="0" applyFill="1" applyBorder="1" applyAlignment="1">
      <alignment vertical="top" wrapText="1"/>
    </xf>
    <xf numFmtId="0" fontId="5" fillId="2" borderId="24" xfId="0" applyFont="1" applyFill="1" applyBorder="1" applyAlignment="1">
      <alignment vertical="top" wrapText="1"/>
    </xf>
    <xf numFmtId="0" fontId="6" fillId="2" borderId="44" xfId="0" applyFont="1" applyFill="1" applyBorder="1" applyAlignment="1">
      <alignment vertical="top" wrapText="1"/>
    </xf>
    <xf numFmtId="0" fontId="6" fillId="2" borderId="25" xfId="0" applyFont="1" applyFill="1" applyBorder="1" applyAlignment="1">
      <alignment vertical="top" wrapText="1"/>
    </xf>
    <xf numFmtId="0" fontId="6" fillId="2" borderId="45" xfId="0" applyFont="1" applyFill="1" applyBorder="1" applyAlignment="1">
      <alignment vertical="top" wrapText="1"/>
    </xf>
    <xf numFmtId="0" fontId="11" fillId="0" borderId="23" xfId="0" applyFont="1" applyFill="1" applyBorder="1" applyAlignment="1">
      <alignment horizontal="center" vertical="center"/>
    </xf>
    <xf numFmtId="0" fontId="11" fillId="0" borderId="45" xfId="0" applyFont="1" applyFill="1" applyBorder="1" applyAlignment="1">
      <alignment horizontal="center" vertical="center"/>
    </xf>
    <xf numFmtId="0" fontId="5" fillId="2" borderId="28" xfId="0" applyFont="1" applyFill="1" applyBorder="1" applyAlignment="1">
      <alignment vertical="top" wrapText="1"/>
    </xf>
    <xf numFmtId="0" fontId="6" fillId="2" borderId="46" xfId="0" applyFont="1" applyFill="1" applyBorder="1" applyAlignment="1">
      <alignment vertical="top" wrapText="1"/>
    </xf>
    <xf numFmtId="0" fontId="6" fillId="2" borderId="0" xfId="0" applyFont="1" applyFill="1" applyBorder="1" applyAlignment="1">
      <alignment vertical="top" wrapText="1"/>
    </xf>
    <xf numFmtId="0" fontId="6" fillId="2" borderId="47" xfId="0" applyFont="1" applyFill="1" applyBorder="1" applyAlignment="1">
      <alignment vertical="top" wrapText="1"/>
    </xf>
    <xf numFmtId="0" fontId="11" fillId="0" borderId="27" xfId="0" applyFont="1" applyFill="1" applyBorder="1" applyAlignment="1">
      <alignment horizontal="center" vertical="center"/>
    </xf>
    <xf numFmtId="0" fontId="11" fillId="0" borderId="47" xfId="0" applyFont="1" applyFill="1" applyBorder="1" applyAlignment="1">
      <alignment horizontal="center" vertical="center"/>
    </xf>
    <xf numFmtId="0" fontId="6" fillId="0" borderId="20" xfId="0" applyFont="1" applyFill="1" applyBorder="1" applyAlignment="1">
      <alignment horizontal="center" vertical="center"/>
    </xf>
    <xf numFmtId="0" fontId="0" fillId="0" borderId="48" xfId="0" applyFill="1" applyBorder="1" applyAlignment="1">
      <alignment horizontal="center" vertical="center"/>
    </xf>
    <xf numFmtId="0" fontId="0" fillId="0" borderId="49" xfId="0" applyFill="1" applyBorder="1" applyAlignment="1">
      <alignment horizontal="center" vertical="center"/>
    </xf>
    <xf numFmtId="0" fontId="0" fillId="2" borderId="28" xfId="0" applyFill="1" applyBorder="1">
      <alignment vertical="center"/>
    </xf>
    <xf numFmtId="0" fontId="0" fillId="0" borderId="48" xfId="0" applyBorder="1" applyAlignment="1">
      <alignment horizontal="center"/>
    </xf>
    <xf numFmtId="0" fontId="0" fillId="2" borderId="31" xfId="0" applyFill="1" applyBorder="1">
      <alignment vertical="center"/>
    </xf>
    <xf numFmtId="0" fontId="6" fillId="2" borderId="50" xfId="0" applyFont="1" applyFill="1" applyBorder="1" applyAlignment="1">
      <alignment vertical="top" wrapText="1"/>
    </xf>
    <xf numFmtId="0" fontId="6" fillId="2" borderId="2" xfId="0" applyFont="1" applyFill="1" applyBorder="1" applyAlignment="1">
      <alignment vertical="top" wrapText="1"/>
    </xf>
    <xf numFmtId="0" fontId="6" fillId="2" borderId="51" xfId="0" applyFont="1" applyFill="1" applyBorder="1" applyAlignment="1">
      <alignment vertical="top" wrapText="1"/>
    </xf>
    <xf numFmtId="0" fontId="6" fillId="0" borderId="52" xfId="0" applyFont="1" applyFill="1" applyBorder="1" applyAlignment="1">
      <alignment horizontal="center" vertical="center"/>
    </xf>
    <xf numFmtId="0" fontId="0" fillId="0" borderId="53" xfId="0" applyBorder="1" applyAlignment="1">
      <alignment horizontal="center"/>
    </xf>
    <xf numFmtId="0" fontId="0" fillId="0" borderId="0" xfId="0" applyAlignment="1">
      <alignment vertical="center"/>
    </xf>
    <xf numFmtId="0" fontId="5" fillId="0" borderId="40" xfId="0" applyFont="1" applyFill="1" applyBorder="1" applyAlignment="1">
      <alignment vertical="top" wrapText="1"/>
    </xf>
    <xf numFmtId="0" fontId="6" fillId="0" borderId="17" xfId="0" applyFont="1" applyFill="1" applyBorder="1" applyAlignment="1">
      <alignment vertical="center" wrapText="1"/>
    </xf>
    <xf numFmtId="0" fontId="6" fillId="0" borderId="18" xfId="0" applyFont="1" applyFill="1" applyBorder="1" applyAlignment="1">
      <alignment vertical="center" wrapText="1"/>
    </xf>
    <xf numFmtId="0" fontId="6" fillId="0" borderId="40" xfId="0" applyFont="1" applyFill="1" applyBorder="1" applyAlignment="1">
      <alignment vertical="center" wrapText="1"/>
    </xf>
    <xf numFmtId="0" fontId="0" fillId="0" borderId="17" xfId="0" applyFill="1" applyBorder="1" applyAlignment="1">
      <alignment vertical="top" wrapText="1"/>
    </xf>
    <xf numFmtId="0" fontId="0" fillId="0" borderId="41" xfId="0" applyFill="1" applyBorder="1" applyAlignment="1">
      <alignment vertical="top" wrapText="1"/>
    </xf>
    <xf numFmtId="0" fontId="0" fillId="0" borderId="40" xfId="0" applyFont="1" applyFill="1" applyBorder="1" applyAlignment="1">
      <alignment vertical="top" wrapText="1"/>
    </xf>
    <xf numFmtId="177" fontId="0" fillId="0" borderId="42" xfId="1" applyFont="1" applyFill="1" applyBorder="1" applyAlignment="1">
      <alignment vertical="top" wrapText="1"/>
    </xf>
    <xf numFmtId="0" fontId="10" fillId="0" borderId="17" xfId="0" applyFont="1" applyFill="1" applyBorder="1" applyAlignment="1">
      <alignment horizontal="center" vertical="center" wrapText="1"/>
    </xf>
    <xf numFmtId="0" fontId="6" fillId="0" borderId="21" xfId="0" applyFont="1" applyFill="1" applyBorder="1" applyAlignment="1">
      <alignment vertical="center" wrapText="1"/>
    </xf>
    <xf numFmtId="0" fontId="6" fillId="0" borderId="22" xfId="0" applyFont="1" applyFill="1" applyBorder="1" applyAlignment="1">
      <alignment vertical="center" wrapText="1"/>
    </xf>
    <xf numFmtId="0" fontId="6" fillId="0" borderId="42" xfId="0" applyFont="1" applyFill="1" applyBorder="1" applyAlignment="1">
      <alignment vertical="center" wrapText="1"/>
    </xf>
    <xf numFmtId="0" fontId="0" fillId="0" borderId="21" xfId="0" applyFill="1" applyBorder="1" applyAlignment="1">
      <alignment vertical="top" wrapText="1"/>
    </xf>
    <xf numFmtId="0" fontId="0" fillId="0" borderId="43" xfId="0" applyFill="1" applyBorder="1" applyAlignment="1">
      <alignment vertical="top" wrapText="1"/>
    </xf>
    <xf numFmtId="0" fontId="5" fillId="0" borderId="24" xfId="0" applyFont="1" applyFill="1" applyBorder="1" applyAlignment="1">
      <alignment vertical="top" wrapText="1"/>
    </xf>
    <xf numFmtId="0" fontId="6" fillId="0" borderId="44" xfId="0" applyFont="1" applyFill="1" applyBorder="1" applyAlignment="1">
      <alignment vertical="top" wrapText="1"/>
    </xf>
    <xf numFmtId="0" fontId="6" fillId="0" borderId="25" xfId="0" applyFont="1" applyFill="1" applyBorder="1" applyAlignment="1">
      <alignment vertical="top" wrapText="1"/>
    </xf>
    <xf numFmtId="0" fontId="6" fillId="0" borderId="45" xfId="0" applyFont="1" applyFill="1" applyBorder="1" applyAlignment="1">
      <alignment vertical="top" wrapText="1"/>
    </xf>
    <xf numFmtId="0" fontId="5" fillId="0" borderId="28" xfId="0" applyFont="1" applyFill="1" applyBorder="1" applyAlignment="1">
      <alignment vertical="top" wrapText="1"/>
    </xf>
    <xf numFmtId="0" fontId="6" fillId="0" borderId="46" xfId="0" applyFont="1" applyFill="1" applyBorder="1" applyAlignment="1">
      <alignment vertical="top" wrapText="1"/>
    </xf>
    <xf numFmtId="0" fontId="6" fillId="0" borderId="0" xfId="0" applyFont="1" applyFill="1" applyBorder="1" applyAlignment="1">
      <alignment vertical="top" wrapText="1"/>
    </xf>
    <xf numFmtId="0" fontId="6" fillId="0" borderId="47" xfId="0" applyFont="1" applyFill="1" applyBorder="1" applyAlignment="1">
      <alignment vertical="top" wrapText="1"/>
    </xf>
    <xf numFmtId="0" fontId="0" fillId="0" borderId="28" xfId="0" applyBorder="1">
      <alignment vertical="center"/>
    </xf>
    <xf numFmtId="0" fontId="0" fillId="0" borderId="31" xfId="0" applyBorder="1">
      <alignment vertical="center"/>
    </xf>
    <xf numFmtId="0" fontId="6" fillId="0" borderId="50" xfId="0" applyFont="1" applyFill="1" applyBorder="1" applyAlignment="1">
      <alignment vertical="top" wrapText="1"/>
    </xf>
    <xf numFmtId="0" fontId="6" fillId="0" borderId="2" xfId="0" applyFont="1" applyFill="1" applyBorder="1" applyAlignment="1">
      <alignment vertical="top" wrapText="1"/>
    </xf>
    <xf numFmtId="0" fontId="6" fillId="0" borderId="51" xfId="0" applyFont="1" applyFill="1" applyBorder="1" applyAlignment="1">
      <alignment vertical="top" wrapText="1"/>
    </xf>
    <xf numFmtId="0" fontId="12" fillId="0" borderId="0" xfId="0" applyFont="1" applyAlignment="1">
      <alignment horizontal="left" vertical="center"/>
    </xf>
    <xf numFmtId="0" fontId="2" fillId="3" borderId="54" xfId="0" applyFont="1" applyFill="1" applyBorder="1" applyAlignment="1">
      <alignment horizontal="center" vertical="center"/>
    </xf>
    <xf numFmtId="0" fontId="13" fillId="0" borderId="2" xfId="0" applyFont="1" applyBorder="1" applyAlignment="1">
      <alignment horizontal="center" vertical="top"/>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4" fillId="0" borderId="55" xfId="0" applyFont="1" applyBorder="1" applyAlignment="1">
      <alignment horizontal="center" vertical="center"/>
    </xf>
    <xf numFmtId="0" fontId="14" fillId="0" borderId="56" xfId="0" applyFont="1" applyBorder="1" applyAlignment="1">
      <alignment horizontal="center" vertical="center" wrapText="1"/>
    </xf>
    <xf numFmtId="0" fontId="14" fillId="0" borderId="57" xfId="0" applyFont="1" applyBorder="1" applyAlignment="1">
      <alignment horizontal="center" vertical="center" wrapText="1"/>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0" fillId="0" borderId="20" xfId="0" applyBorder="1" applyAlignment="1">
      <alignment horizontal="center" vertical="center"/>
    </xf>
    <xf numFmtId="0" fontId="15" fillId="0" borderId="60" xfId="0" applyNumberFormat="1" applyFont="1" applyBorder="1" applyAlignment="1">
      <alignment horizontal="center" vertical="center" textRotation="255"/>
    </xf>
    <xf numFmtId="0" fontId="0" fillId="0" borderId="61" xfId="0" applyNumberFormat="1" applyFont="1" applyBorder="1" applyAlignment="1">
      <alignment horizontal="center" vertical="center" textRotation="255"/>
    </xf>
    <xf numFmtId="0" fontId="0" fillId="0" borderId="60" xfId="0" applyFont="1" applyBorder="1" applyAlignment="1">
      <alignment horizontal="center" vertical="center" wrapText="1"/>
    </xf>
    <xf numFmtId="0" fontId="12" fillId="0" borderId="62" xfId="0" applyFont="1" applyBorder="1" applyAlignment="1">
      <alignment horizontal="center" vertical="center" wrapText="1"/>
    </xf>
    <xf numFmtId="0" fontId="12" fillId="0" borderId="61" xfId="0" applyFont="1" applyBorder="1" applyAlignment="1">
      <alignment horizontal="center" vertical="center" wrapText="1"/>
    </xf>
    <xf numFmtId="0" fontId="12" fillId="0" borderId="60" xfId="0" applyFont="1" applyBorder="1" applyAlignment="1">
      <alignment horizontal="left" vertical="center" wrapText="1"/>
    </xf>
    <xf numFmtId="0" fontId="0" fillId="0" borderId="46" xfId="0" applyNumberFormat="1" applyFont="1" applyBorder="1" applyAlignment="1">
      <alignment horizontal="center" vertical="center" textRotation="255"/>
    </xf>
    <xf numFmtId="0" fontId="0" fillId="0" borderId="28" xfId="0" applyNumberFormat="1" applyFont="1" applyBorder="1" applyAlignment="1">
      <alignment horizontal="center" vertical="center" textRotation="255"/>
    </xf>
    <xf numFmtId="0" fontId="12" fillId="0" borderId="46"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46" xfId="0" applyFont="1" applyBorder="1" applyAlignment="1">
      <alignment horizontal="left" vertical="center"/>
    </xf>
    <xf numFmtId="0" fontId="12" fillId="0" borderId="38" xfId="0" applyFont="1" applyBorder="1" applyAlignment="1">
      <alignment horizontal="center" vertical="center" wrapText="1"/>
    </xf>
    <xf numFmtId="0" fontId="12" fillId="0" borderId="63" xfId="0" applyFont="1" applyBorder="1" applyAlignment="1">
      <alignment horizontal="center" vertical="center" wrapText="1"/>
    </xf>
    <xf numFmtId="0" fontId="12" fillId="0" borderId="64" xfId="0" applyFont="1" applyBorder="1" applyAlignment="1">
      <alignment horizontal="center" vertical="center" wrapText="1"/>
    </xf>
    <xf numFmtId="0" fontId="12" fillId="0" borderId="38" xfId="0" applyFont="1" applyBorder="1" applyAlignment="1">
      <alignment horizontal="left" vertical="center"/>
    </xf>
    <xf numFmtId="0" fontId="0" fillId="0" borderId="62" xfId="0" applyFont="1" applyBorder="1" applyAlignment="1">
      <alignment horizontal="center" vertical="center"/>
    </xf>
    <xf numFmtId="0" fontId="0" fillId="0" borderId="61" xfId="0" applyFont="1" applyBorder="1" applyAlignment="1">
      <alignment horizontal="center" vertical="center"/>
    </xf>
    <xf numFmtId="0" fontId="0" fillId="0" borderId="46" xfId="0" applyFont="1" applyBorder="1" applyAlignment="1">
      <alignment horizontal="center" vertical="center"/>
    </xf>
    <xf numFmtId="0" fontId="0" fillId="0" borderId="0" xfId="0" applyFont="1" applyBorder="1" applyAlignment="1">
      <alignment horizontal="center" vertical="center"/>
    </xf>
    <xf numFmtId="0" fontId="0" fillId="0" borderId="28" xfId="0" applyFont="1" applyBorder="1" applyAlignment="1">
      <alignment horizontal="center" vertical="center"/>
    </xf>
    <xf numFmtId="0" fontId="12" fillId="0" borderId="46" xfId="0" applyFont="1" applyBorder="1" applyAlignment="1">
      <alignment horizontal="left" vertical="center" wrapText="1"/>
    </xf>
    <xf numFmtId="0" fontId="0" fillId="0" borderId="38" xfId="0" applyFont="1" applyBorder="1" applyAlignment="1">
      <alignment horizontal="center" vertical="center"/>
    </xf>
    <xf numFmtId="0" fontId="0" fillId="0" borderId="63" xfId="0" applyFont="1" applyBorder="1" applyAlignment="1">
      <alignment horizontal="center" vertical="center"/>
    </xf>
    <xf numFmtId="0" fontId="0" fillId="0" borderId="64" xfId="0" applyFont="1" applyBorder="1" applyAlignment="1">
      <alignment horizontal="center" vertical="center"/>
    </xf>
    <xf numFmtId="0" fontId="15" fillId="0" borderId="14" xfId="0" applyFont="1" applyBorder="1" applyAlignment="1">
      <alignment horizontal="center" vertical="center" textRotation="255"/>
    </xf>
    <xf numFmtId="0" fontId="0" fillId="0" borderId="14" xfId="0" applyFont="1" applyBorder="1" applyAlignment="1">
      <alignment horizontal="center" vertical="center" textRotation="255"/>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center" vertical="center" textRotation="255"/>
    </xf>
    <xf numFmtId="0" fontId="0" fillId="0" borderId="19" xfId="0" applyFont="1" applyBorder="1" applyAlignment="1">
      <alignment horizontal="center" vertical="center" textRotation="255"/>
    </xf>
    <xf numFmtId="0" fontId="12" fillId="0" borderId="1" xfId="0" applyFont="1" applyBorder="1" applyAlignment="1">
      <alignment horizontal="center" vertical="center"/>
    </xf>
    <xf numFmtId="0" fontId="12" fillId="0" borderId="60" xfId="0" applyFont="1" applyBorder="1" applyAlignment="1">
      <alignment horizontal="center" vertical="center" wrapText="1"/>
    </xf>
    <xf numFmtId="0" fontId="12" fillId="0" borderId="60" xfId="0" applyFont="1" applyBorder="1" applyAlignment="1">
      <alignment horizontal="left" vertical="center" wrapText="1" shrinkToFit="1"/>
    </xf>
    <xf numFmtId="0" fontId="12" fillId="0" borderId="46" xfId="0" applyFont="1" applyBorder="1" applyAlignment="1">
      <alignment horizontal="left" vertical="center" wrapText="1" shrinkToFit="1"/>
    </xf>
    <xf numFmtId="0" fontId="12" fillId="0" borderId="38" xfId="0" applyFont="1" applyBorder="1" applyAlignment="1">
      <alignment horizontal="left" vertical="center" wrapText="1" shrinkToFit="1"/>
    </xf>
    <xf numFmtId="0" fontId="16" fillId="0" borderId="1" xfId="0" applyFont="1" applyBorder="1" applyAlignment="1">
      <alignment horizontal="center" vertical="center"/>
    </xf>
    <xf numFmtId="0" fontId="12" fillId="0" borderId="1" xfId="0" applyFont="1" applyBorder="1" applyAlignment="1">
      <alignment horizontal="left" vertical="center" wrapText="1" shrinkToFit="1"/>
    </xf>
    <xf numFmtId="0" fontId="17" fillId="0" borderId="19" xfId="0" applyFont="1" applyBorder="1" applyAlignment="1">
      <alignment horizontal="center" vertical="center" textRotation="255"/>
    </xf>
    <xf numFmtId="0" fontId="0" fillId="0" borderId="1" xfId="0" applyBorder="1" applyAlignment="1">
      <alignment horizontal="center" vertical="center"/>
    </xf>
    <xf numFmtId="0" fontId="0" fillId="0" borderId="60" xfId="0" applyFont="1" applyBorder="1" applyAlignment="1">
      <alignment horizontal="center" vertical="center"/>
    </xf>
    <xf numFmtId="0" fontId="17" fillId="0" borderId="65" xfId="0" applyFont="1" applyBorder="1" applyAlignment="1">
      <alignment horizontal="center" vertical="center" textRotation="255"/>
    </xf>
    <xf numFmtId="0" fontId="12" fillId="0" borderId="1" xfId="0" applyFont="1" applyBorder="1" applyAlignment="1">
      <alignment horizontal="left" vertical="center"/>
    </xf>
    <xf numFmtId="0" fontId="17" fillId="0" borderId="14" xfId="0" applyFont="1" applyBorder="1" applyAlignment="1">
      <alignment horizontal="center" vertical="center" textRotation="255"/>
    </xf>
    <xf numFmtId="0" fontId="0" fillId="0" borderId="60" xfId="0" applyFont="1" applyBorder="1" applyAlignment="1">
      <alignment horizontal="center" vertical="center" textRotation="255"/>
    </xf>
    <xf numFmtId="0" fontId="0" fillId="0" borderId="61" xfId="0" applyFont="1" applyBorder="1" applyAlignment="1">
      <alignment horizontal="center" vertical="center" textRotation="255"/>
    </xf>
    <xf numFmtId="0" fontId="0" fillId="0" borderId="46" xfId="0" applyFont="1" applyBorder="1" applyAlignment="1">
      <alignment horizontal="center" vertical="center" textRotation="255"/>
    </xf>
    <xf numFmtId="0" fontId="0" fillId="0" borderId="28" xfId="0" applyFont="1" applyBorder="1" applyAlignment="1">
      <alignment horizontal="center" vertical="center" textRotation="255"/>
    </xf>
    <xf numFmtId="0" fontId="0" fillId="0" borderId="66" xfId="0" applyBorder="1" applyAlignment="1">
      <alignment horizontal="center" vertical="center"/>
    </xf>
    <xf numFmtId="0" fontId="0" fillId="0" borderId="19" xfId="0" applyFont="1" applyBorder="1" applyAlignment="1">
      <alignment horizontal="center" vertical="center" wrapText="1"/>
    </xf>
    <xf numFmtId="0" fontId="12" fillId="0" borderId="19" xfId="0" applyFont="1" applyBorder="1" applyAlignment="1">
      <alignment horizontal="left" vertical="center" wrapText="1"/>
    </xf>
    <xf numFmtId="0" fontId="18" fillId="0" borderId="67" xfId="0" applyFont="1" applyBorder="1" applyAlignment="1">
      <alignment horizontal="center" vertical="center" wrapText="1"/>
    </xf>
    <xf numFmtId="0" fontId="19" fillId="0" borderId="25" xfId="0" applyFont="1" applyBorder="1" applyAlignment="1">
      <alignment horizontal="center" vertical="center"/>
    </xf>
    <xf numFmtId="0" fontId="19" fillId="0" borderId="24" xfId="0" applyFont="1" applyBorder="1" applyAlignment="1">
      <alignment horizontal="center" vertical="center"/>
    </xf>
    <xf numFmtId="0" fontId="20" fillId="0" borderId="44" xfId="0" applyFont="1" applyBorder="1" applyAlignment="1">
      <alignment horizontal="center" vertical="center"/>
    </xf>
    <xf numFmtId="0" fontId="18" fillId="0" borderId="68" xfId="0" applyFont="1" applyBorder="1" applyAlignment="1">
      <alignment horizontal="center" vertical="center" wrapText="1"/>
    </xf>
    <xf numFmtId="0" fontId="19" fillId="0" borderId="0" xfId="0" applyFont="1" applyBorder="1" applyAlignment="1">
      <alignment horizontal="center" vertical="center"/>
    </xf>
    <xf numFmtId="0" fontId="19" fillId="0" borderId="28" xfId="0" applyFont="1" applyBorder="1" applyAlignment="1">
      <alignment horizontal="center" vertical="center"/>
    </xf>
    <xf numFmtId="0" fontId="20" fillId="0" borderId="46" xfId="0" applyFont="1" applyBorder="1" applyAlignment="1"/>
    <xf numFmtId="0" fontId="18" fillId="0" borderId="69" xfId="0" applyFont="1" applyBorder="1" applyAlignment="1">
      <alignment horizontal="center" vertical="center" wrapText="1"/>
    </xf>
    <xf numFmtId="0" fontId="19" fillId="0" borderId="2" xfId="0" applyFont="1" applyBorder="1" applyAlignment="1">
      <alignment horizontal="center" vertical="center"/>
    </xf>
    <xf numFmtId="0" fontId="19" fillId="0" borderId="31" xfId="0" applyFont="1" applyBorder="1" applyAlignment="1">
      <alignment horizontal="center" vertical="center"/>
    </xf>
    <xf numFmtId="0" fontId="20" fillId="0" borderId="50" xfId="0" applyFont="1" applyBorder="1" applyAlignment="1"/>
    <xf numFmtId="0" fontId="4" fillId="0" borderId="70" xfId="0" applyFont="1" applyBorder="1" applyAlignment="1">
      <alignment horizontal="center" vertical="center"/>
    </xf>
    <xf numFmtId="0" fontId="4" fillId="0" borderId="71" xfId="0" applyFont="1" applyBorder="1" applyAlignment="1">
      <alignment horizontal="center" vertical="center"/>
    </xf>
    <xf numFmtId="0" fontId="12" fillId="0" borderId="62" xfId="0" applyFont="1" applyBorder="1" applyAlignment="1">
      <alignment horizontal="left" vertical="center"/>
    </xf>
    <xf numFmtId="0" fontId="12" fillId="0" borderId="0" xfId="0" applyFont="1" applyBorder="1" applyAlignment="1">
      <alignment horizontal="left" vertical="center"/>
    </xf>
    <xf numFmtId="0" fontId="12" fillId="0" borderId="63" xfId="0" applyFont="1" applyBorder="1" applyAlignment="1">
      <alignment horizontal="left" vertical="center"/>
    </xf>
    <xf numFmtId="0" fontId="12" fillId="0" borderId="62" xfId="0" applyFont="1" applyBorder="1" applyAlignment="1">
      <alignment horizontal="left" vertical="center" wrapText="1" shrinkToFit="1"/>
    </xf>
    <xf numFmtId="0" fontId="12" fillId="0" borderId="0" xfId="0" applyFont="1" applyBorder="1" applyAlignment="1">
      <alignment horizontal="left" vertical="center" wrapText="1" shrinkToFit="1"/>
    </xf>
    <xf numFmtId="0" fontId="12" fillId="0" borderId="63" xfId="0" applyFont="1" applyBorder="1" applyAlignment="1">
      <alignment horizontal="left" vertical="center" wrapText="1" shrinkToFit="1"/>
    </xf>
    <xf numFmtId="0" fontId="21" fillId="0" borderId="1" xfId="0" applyFont="1" applyBorder="1" applyAlignment="1">
      <alignment horizontal="left" vertical="center"/>
    </xf>
    <xf numFmtId="0" fontId="21" fillId="0" borderId="19" xfId="0" applyFont="1" applyBorder="1" applyAlignment="1">
      <alignment horizontal="left" vertical="center"/>
    </xf>
    <xf numFmtId="0" fontId="20" fillId="0" borderId="25" xfId="0" applyFont="1" applyBorder="1" applyAlignment="1"/>
    <xf numFmtId="0" fontId="20" fillId="0" borderId="45" xfId="0" applyFont="1" applyBorder="1" applyAlignment="1"/>
    <xf numFmtId="0" fontId="0" fillId="0" borderId="25" xfId="0" applyFont="1" applyBorder="1" applyAlignment="1">
      <alignment horizontal="center" vertical="center" wrapText="1"/>
    </xf>
    <xf numFmtId="0" fontId="0" fillId="0" borderId="25" xfId="0" applyFont="1" applyBorder="1" applyAlignment="1">
      <alignment horizontal="center" vertical="center"/>
    </xf>
    <xf numFmtId="0" fontId="20" fillId="0" borderId="0" xfId="0" applyFont="1" applyBorder="1" applyAlignment="1"/>
    <xf numFmtId="0" fontId="20" fillId="0" borderId="47" xfId="0" applyFont="1" applyBorder="1" applyAlignment="1"/>
    <xf numFmtId="0" fontId="20" fillId="0" borderId="2" xfId="0" applyFont="1" applyBorder="1" applyAlignment="1"/>
    <xf numFmtId="0" fontId="20" fillId="0" borderId="51" xfId="0" applyFont="1" applyBorder="1" applyAlignment="1"/>
    <xf numFmtId="0" fontId="0" fillId="0" borderId="2" xfId="0" applyFont="1" applyBorder="1" applyAlignment="1">
      <alignment horizontal="center" vertical="center"/>
    </xf>
    <xf numFmtId="0" fontId="4" fillId="0" borderId="15" xfId="0" applyFont="1" applyBorder="1" applyAlignment="1">
      <alignment horizontal="center" vertical="center"/>
    </xf>
    <xf numFmtId="0" fontId="22" fillId="0" borderId="16" xfId="0" applyFont="1" applyBorder="1" applyAlignment="1">
      <alignment horizontal="center" vertical="center" wrapText="1"/>
    </xf>
    <xf numFmtId="0" fontId="23" fillId="0" borderId="16" xfId="0" applyFont="1" applyBorder="1" applyAlignment="1">
      <alignment horizontal="center" vertical="center"/>
    </xf>
    <xf numFmtId="0" fontId="12" fillId="0" borderId="61" xfId="0" applyFont="1" applyBorder="1" applyAlignment="1">
      <alignment horizontal="left" vertical="center"/>
    </xf>
    <xf numFmtId="0" fontId="24" fillId="0" borderId="60" xfId="0" applyFont="1" applyBorder="1" applyAlignment="1">
      <alignment horizontal="left" vertical="center"/>
    </xf>
    <xf numFmtId="0" fontId="24" fillId="0" borderId="62" xfId="0" applyFont="1" applyBorder="1" applyAlignment="1">
      <alignment vertical="top"/>
    </xf>
    <xf numFmtId="0" fontId="12" fillId="0" borderId="28" xfId="0" applyFont="1" applyBorder="1" applyAlignment="1">
      <alignment horizontal="left" vertical="center"/>
    </xf>
    <xf numFmtId="0" fontId="24" fillId="0" borderId="46" xfId="0" applyFont="1" applyBorder="1" applyAlignment="1">
      <alignment horizontal="left" vertical="center"/>
    </xf>
    <xf numFmtId="0" fontId="24" fillId="0" borderId="0" xfId="0" applyFont="1" applyBorder="1" applyAlignment="1">
      <alignment vertical="top"/>
    </xf>
    <xf numFmtId="0" fontId="12" fillId="0" borderId="64" xfId="0" applyFont="1" applyBorder="1" applyAlignment="1">
      <alignment horizontal="left" vertical="center"/>
    </xf>
    <xf numFmtId="0" fontId="24" fillId="0" borderId="63" xfId="0" applyFont="1" applyBorder="1" applyAlignment="1">
      <alignment vertical="top"/>
    </xf>
    <xf numFmtId="0" fontId="24" fillId="0" borderId="0" xfId="0" applyFont="1" applyBorder="1" applyAlignment="1">
      <alignment vertical="top" wrapText="1"/>
    </xf>
    <xf numFmtId="0" fontId="12" fillId="0" borderId="61" xfId="0" applyFont="1" applyBorder="1" applyAlignment="1">
      <alignment horizontal="left" vertical="center" wrapText="1" shrinkToFit="1"/>
    </xf>
    <xf numFmtId="0" fontId="25" fillId="0" borderId="62" xfId="0" applyFont="1" applyBorder="1" applyAlignment="1">
      <alignment vertical="top"/>
    </xf>
    <xf numFmtId="0" fontId="12" fillId="0" borderId="28" xfId="0" applyFont="1" applyBorder="1" applyAlignment="1">
      <alignment horizontal="left" vertical="center" wrapText="1" shrinkToFit="1"/>
    </xf>
    <xf numFmtId="0" fontId="25" fillId="0" borderId="46" xfId="0" applyFont="1" applyBorder="1" applyAlignment="1">
      <alignment horizontal="left" vertical="center"/>
    </xf>
    <xf numFmtId="0" fontId="25" fillId="0" borderId="0" xfId="0" applyFont="1" applyBorder="1" applyAlignment="1">
      <alignment vertical="top"/>
    </xf>
    <xf numFmtId="0" fontId="12" fillId="0" borderId="64" xfId="0" applyFont="1" applyBorder="1" applyAlignment="1">
      <alignment horizontal="left" vertical="center" wrapText="1" shrinkToFit="1"/>
    </xf>
    <xf numFmtId="0" fontId="25" fillId="0" borderId="63" xfId="0" applyFont="1" applyBorder="1" applyAlignment="1">
      <alignment vertical="top"/>
    </xf>
    <xf numFmtId="0" fontId="25" fillId="0" borderId="60" xfId="0" applyFont="1" applyBorder="1" applyAlignment="1">
      <alignment horizontal="left" vertical="center"/>
    </xf>
    <xf numFmtId="0" fontId="26" fillId="0" borderId="62" xfId="0" applyFont="1" applyBorder="1" applyAlignment="1">
      <alignment vertical="top"/>
    </xf>
    <xf numFmtId="0" fontId="26" fillId="0" borderId="0" xfId="0" applyFont="1" applyBorder="1" applyAlignment="1">
      <alignment vertical="top"/>
    </xf>
    <xf numFmtId="0" fontId="25" fillId="0" borderId="58" xfId="0" applyFont="1" applyBorder="1" applyAlignment="1">
      <alignment horizontal="left" vertical="center"/>
    </xf>
    <xf numFmtId="0" fontId="0" fillId="0" borderId="24" xfId="0" applyFont="1" applyBorder="1" applyAlignment="1">
      <alignment horizontal="center" vertical="center"/>
    </xf>
    <xf numFmtId="0" fontId="25" fillId="0" borderId="25" xfId="0" applyFont="1" applyBorder="1" applyAlignment="1">
      <alignment vertical="top"/>
    </xf>
    <xf numFmtId="0" fontId="25" fillId="0" borderId="25" xfId="0" applyFont="1" applyBorder="1" applyAlignment="1"/>
    <xf numFmtId="0" fontId="25" fillId="0" borderId="0" xfId="0" applyFont="1" applyBorder="1" applyAlignment="1"/>
    <xf numFmtId="0" fontId="25" fillId="0" borderId="0" xfId="0" applyFont="1" applyBorder="1" applyAlignment="1">
      <alignment wrapText="1"/>
    </xf>
    <xf numFmtId="0" fontId="0" fillId="0" borderId="31" xfId="0" applyFont="1" applyBorder="1" applyAlignment="1">
      <alignment horizontal="center" vertical="center"/>
    </xf>
    <xf numFmtId="0" fontId="0" fillId="0" borderId="50" xfId="0" applyFont="1" applyBorder="1" applyAlignment="1">
      <alignment horizontal="center" vertical="center"/>
    </xf>
    <xf numFmtId="0" fontId="26" fillId="0" borderId="2" xfId="0" applyFont="1" applyBorder="1" applyAlignment="1">
      <alignment wrapText="1"/>
    </xf>
    <xf numFmtId="0" fontId="24" fillId="0" borderId="61" xfId="0" applyFont="1" applyBorder="1" applyAlignment="1">
      <alignment vertical="top"/>
    </xf>
    <xf numFmtId="0" fontId="24" fillId="0" borderId="28" xfId="0" applyFont="1" applyBorder="1" applyAlignment="1">
      <alignment vertical="top"/>
    </xf>
    <xf numFmtId="0" fontId="24" fillId="0" borderId="64" xfId="0" applyFont="1" applyBorder="1" applyAlignment="1">
      <alignment vertical="top"/>
    </xf>
    <xf numFmtId="0" fontId="24" fillId="0" borderId="28" xfId="0" applyFont="1" applyBorder="1" applyAlignment="1">
      <alignment vertical="top" wrapText="1"/>
    </xf>
    <xf numFmtId="0" fontId="25" fillId="0" borderId="61" xfId="0" applyFont="1" applyBorder="1" applyAlignment="1">
      <alignment vertical="top"/>
    </xf>
    <xf numFmtId="0" fontId="25" fillId="0" borderId="28" xfId="0" applyFont="1" applyBorder="1" applyAlignment="1">
      <alignment vertical="top"/>
    </xf>
    <xf numFmtId="0" fontId="25" fillId="0" borderId="64" xfId="0" applyFont="1" applyBorder="1" applyAlignment="1">
      <alignment vertical="top"/>
    </xf>
    <xf numFmtId="0" fontId="26" fillId="0" borderId="61" xfId="0" applyFont="1" applyBorder="1" applyAlignment="1">
      <alignment vertical="top"/>
    </xf>
    <xf numFmtId="0" fontId="26" fillId="0" borderId="28" xfId="0" applyFont="1" applyBorder="1" applyAlignment="1">
      <alignment vertical="top"/>
    </xf>
    <xf numFmtId="14" fontId="4" fillId="0" borderId="8" xfId="0" applyNumberFormat="1" applyFont="1" applyBorder="1" applyAlignment="1">
      <alignment horizontal="center" vertical="center"/>
    </xf>
    <xf numFmtId="14" fontId="4" fillId="0" borderId="72" xfId="0" applyNumberFormat="1" applyFont="1" applyBorder="1" applyAlignment="1">
      <alignment horizontal="center" vertical="center"/>
    </xf>
    <xf numFmtId="0" fontId="4" fillId="0" borderId="57" xfId="0" applyFont="1" applyBorder="1" applyAlignment="1">
      <alignment horizontal="center" vertical="center"/>
    </xf>
    <xf numFmtId="14" fontId="4" fillId="0" borderId="58" xfId="0" applyNumberFormat="1" applyFont="1" applyBorder="1" applyAlignment="1">
      <alignment horizontal="center" vertical="center"/>
    </xf>
    <xf numFmtId="14" fontId="4" fillId="0" borderId="73" xfId="0" applyNumberFormat="1" applyFont="1" applyBorder="1" applyAlignment="1">
      <alignment horizontal="center" vertical="center"/>
    </xf>
    <xf numFmtId="0" fontId="23" fillId="0" borderId="37" xfId="0" applyFont="1" applyBorder="1" applyAlignment="1">
      <alignment horizontal="center" vertical="center"/>
    </xf>
    <xf numFmtId="0" fontId="23" fillId="0" borderId="15" xfId="0" applyFont="1" applyBorder="1" applyAlignment="1">
      <alignment horizontal="center" vertical="center"/>
    </xf>
    <xf numFmtId="0" fontId="23" fillId="0" borderId="39" xfId="0" applyFont="1" applyBorder="1" applyAlignment="1">
      <alignment horizontal="center" vertical="center"/>
    </xf>
    <xf numFmtId="0" fontId="25" fillId="0" borderId="60" xfId="0" applyNumberFormat="1" applyFont="1" applyBorder="1" applyAlignment="1">
      <alignment horizontal="center" vertical="top" wrapText="1"/>
    </xf>
    <xf numFmtId="0" fontId="25" fillId="0" borderId="61" xfId="0" applyNumberFormat="1" applyFont="1" applyBorder="1" applyAlignment="1">
      <alignment horizontal="center" vertical="top" wrapText="1"/>
    </xf>
    <xf numFmtId="0" fontId="25" fillId="0" borderId="60" xfId="0" applyFont="1" applyBorder="1" applyAlignment="1">
      <alignment vertical="center" wrapText="1"/>
    </xf>
    <xf numFmtId="0" fontId="25" fillId="0" borderId="62" xfId="0" applyFont="1" applyBorder="1" applyAlignment="1">
      <alignment vertical="center" wrapText="1"/>
    </xf>
    <xf numFmtId="0" fontId="25" fillId="0" borderId="74" xfId="0" applyFont="1" applyBorder="1" applyAlignment="1">
      <alignment vertical="center" wrapText="1"/>
    </xf>
    <xf numFmtId="0" fontId="25" fillId="0" borderId="46" xfId="0" applyNumberFormat="1" applyFont="1" applyBorder="1" applyAlignment="1">
      <alignment horizontal="center" vertical="top" wrapText="1"/>
    </xf>
    <xf numFmtId="0" fontId="25" fillId="0" borderId="28" xfId="0" applyNumberFormat="1" applyFont="1" applyBorder="1" applyAlignment="1">
      <alignment horizontal="center" vertical="top" wrapText="1"/>
    </xf>
    <xf numFmtId="0" fontId="25" fillId="0" borderId="46" xfId="0" applyFont="1" applyBorder="1" applyAlignment="1">
      <alignment vertical="center" wrapText="1"/>
    </xf>
    <xf numFmtId="0" fontId="25" fillId="0" borderId="0" xfId="0" applyFont="1" applyBorder="1" applyAlignment="1">
      <alignment vertical="center" wrapText="1"/>
    </xf>
    <xf numFmtId="0" fontId="25" fillId="0" borderId="47" xfId="0" applyFont="1" applyBorder="1" applyAlignment="1">
      <alignment vertical="center" wrapText="1"/>
    </xf>
    <xf numFmtId="49" fontId="25" fillId="0" borderId="46" xfId="0" applyNumberFormat="1" applyFont="1" applyBorder="1" applyAlignment="1">
      <alignment horizontal="center" vertical="top" wrapText="1"/>
    </xf>
    <xf numFmtId="49" fontId="25" fillId="0" borderId="28" xfId="0" applyNumberFormat="1" applyFont="1" applyBorder="1" applyAlignment="1">
      <alignment horizontal="center" vertical="top" wrapText="1"/>
    </xf>
    <xf numFmtId="0" fontId="25" fillId="0" borderId="38" xfId="0" applyNumberFormat="1" applyFont="1" applyBorder="1" applyAlignment="1">
      <alignment horizontal="center" vertical="center"/>
    </xf>
    <xf numFmtId="49" fontId="25" fillId="0" borderId="64" xfId="0" applyNumberFormat="1" applyFont="1" applyBorder="1" applyAlignment="1">
      <alignment horizontal="center" vertical="center"/>
    </xf>
    <xf numFmtId="0" fontId="25" fillId="0" borderId="38" xfId="0" applyFont="1" applyBorder="1" applyAlignment="1">
      <alignment vertical="center" wrapText="1"/>
    </xf>
    <xf numFmtId="0" fontId="25" fillId="0" borderId="63" xfId="0" applyFont="1" applyBorder="1" applyAlignment="1">
      <alignment vertical="center" wrapText="1"/>
    </xf>
    <xf numFmtId="0" fontId="25" fillId="0" borderId="75" xfId="0" applyFont="1" applyBorder="1" applyAlignment="1">
      <alignment vertical="center" wrapText="1"/>
    </xf>
    <xf numFmtId="0" fontId="12" fillId="0" borderId="74" xfId="0" applyFont="1" applyBorder="1" applyAlignment="1">
      <alignment vertical="center" wrapText="1"/>
    </xf>
    <xf numFmtId="0" fontId="12" fillId="0" borderId="46" xfId="0" applyFont="1" applyBorder="1" applyAlignment="1">
      <alignment vertical="center" wrapText="1"/>
    </xf>
    <xf numFmtId="0" fontId="12" fillId="0" borderId="0" xfId="0" applyFont="1" applyBorder="1" applyAlignment="1">
      <alignment vertical="center" wrapText="1"/>
    </xf>
    <xf numFmtId="0" fontId="12" fillId="0" borderId="47" xfId="0" applyFont="1" applyBorder="1" applyAlignment="1">
      <alignment vertical="center" wrapText="1"/>
    </xf>
    <xf numFmtId="0" fontId="12" fillId="0" borderId="38" xfId="0" applyFont="1" applyBorder="1" applyAlignment="1">
      <alignment vertical="center" wrapText="1"/>
    </xf>
    <xf numFmtId="0" fontId="12" fillId="0" borderId="63" xfId="0" applyFont="1" applyBorder="1" applyAlignment="1">
      <alignment vertical="center" wrapText="1"/>
    </xf>
    <xf numFmtId="0" fontId="12" fillId="0" borderId="75" xfId="0" applyFont="1" applyBorder="1" applyAlignment="1">
      <alignment vertical="center" wrapText="1"/>
    </xf>
    <xf numFmtId="0" fontId="25" fillId="0" borderId="24" xfId="0" applyFont="1" applyBorder="1" applyAlignment="1"/>
    <xf numFmtId="0" fontId="25" fillId="0" borderId="44" xfId="0" applyFont="1" applyBorder="1" applyAlignment="1">
      <alignment vertical="top" wrapText="1"/>
    </xf>
    <xf numFmtId="0" fontId="25" fillId="0" borderId="25" xfId="0" applyFont="1" applyBorder="1" applyAlignment="1">
      <alignment vertical="top" wrapText="1"/>
    </xf>
    <xf numFmtId="0" fontId="25" fillId="0" borderId="45" xfId="0" applyFont="1" applyBorder="1" applyAlignment="1">
      <alignment vertical="top" wrapText="1"/>
    </xf>
    <xf numFmtId="0" fontId="11" fillId="0" borderId="23" xfId="0" applyFont="1" applyBorder="1" applyAlignment="1">
      <alignment horizontal="center" vertical="center"/>
    </xf>
    <xf numFmtId="0" fontId="11" fillId="0" borderId="45" xfId="0" applyFont="1" applyBorder="1" applyAlignment="1">
      <alignment horizontal="center" vertical="center"/>
    </xf>
    <xf numFmtId="0" fontId="25" fillId="0" borderId="28" xfId="0" applyFont="1" applyBorder="1" applyAlignment="1"/>
    <xf numFmtId="0" fontId="25" fillId="0" borderId="46" xfId="0" applyFont="1" applyBorder="1" applyAlignment="1">
      <alignment vertical="top" wrapText="1"/>
    </xf>
    <xf numFmtId="0" fontId="25" fillId="0" borderId="0" xfId="0" applyFont="1" applyBorder="1" applyAlignment="1">
      <alignment vertical="top" wrapText="1"/>
    </xf>
    <xf numFmtId="0" fontId="25" fillId="0" borderId="47" xfId="0" applyFont="1" applyBorder="1" applyAlignment="1">
      <alignment vertical="top" wrapText="1"/>
    </xf>
    <xf numFmtId="0" fontId="11" fillId="0" borderId="27" xfId="0" applyFont="1" applyBorder="1" applyAlignment="1">
      <alignment horizontal="center" vertical="center"/>
    </xf>
    <xf numFmtId="0" fontId="11" fillId="0" borderId="47" xfId="0" applyFont="1" applyBorder="1" applyAlignment="1">
      <alignment horizontal="center" vertical="center"/>
    </xf>
    <xf numFmtId="0" fontId="11" fillId="0" borderId="76" xfId="0" applyFont="1" applyBorder="1" applyAlignment="1">
      <alignment horizontal="center" vertical="center"/>
    </xf>
    <xf numFmtId="0" fontId="11" fillId="0" borderId="75" xfId="0" applyFont="1" applyBorder="1" applyAlignment="1">
      <alignment horizontal="center" vertical="center"/>
    </xf>
    <xf numFmtId="0" fontId="0" fillId="0" borderId="48" xfId="0" applyBorder="1" applyAlignment="1">
      <alignment horizontal="center" vertical="center"/>
    </xf>
    <xf numFmtId="0" fontId="0" fillId="0" borderId="13" xfId="0" applyBorder="1" applyAlignment="1">
      <alignment horizontal="center" vertical="center"/>
    </xf>
    <xf numFmtId="0" fontId="0" fillId="0" borderId="49" xfId="0" applyBorder="1" applyAlignment="1">
      <alignment horizontal="center" vertical="center"/>
    </xf>
    <xf numFmtId="0" fontId="6" fillId="0" borderId="66" xfId="0" applyFont="1" applyBorder="1" applyAlignment="1">
      <alignment horizontal="center" vertical="center"/>
    </xf>
    <xf numFmtId="0" fontId="6" fillId="0" borderId="13" xfId="0" applyFont="1" applyBorder="1" applyAlignment="1">
      <alignment horizontal="center" vertical="center"/>
    </xf>
    <xf numFmtId="0" fontId="25" fillId="0" borderId="28" xfId="0" applyFont="1" applyBorder="1" applyAlignment="1">
      <alignment wrapText="1"/>
    </xf>
    <xf numFmtId="0" fontId="26" fillId="0" borderId="31" xfId="0" applyFont="1" applyBorder="1" applyAlignment="1">
      <alignment wrapText="1"/>
    </xf>
    <xf numFmtId="0" fontId="25" fillId="0" borderId="50" xfId="0" applyFont="1" applyBorder="1" applyAlignment="1">
      <alignment vertical="top" wrapText="1"/>
    </xf>
    <xf numFmtId="0" fontId="25" fillId="0" borderId="2" xfId="0" applyFont="1" applyBorder="1" applyAlignment="1">
      <alignment vertical="top" wrapText="1"/>
    </xf>
    <xf numFmtId="0" fontId="25" fillId="0" borderId="51" xfId="0" applyFont="1" applyBorder="1" applyAlignment="1">
      <alignment vertical="top" wrapText="1"/>
    </xf>
    <xf numFmtId="0" fontId="0" fillId="0" borderId="69" xfId="0" applyBorder="1" applyAlignment="1">
      <alignment horizontal="center" vertical="center"/>
    </xf>
    <xf numFmtId="0" fontId="0" fillId="0" borderId="53" xfId="0" applyBorder="1" applyAlignment="1">
      <alignment horizontal="center" vertical="center"/>
    </xf>
    <xf numFmtId="0" fontId="27" fillId="0" borderId="0" xfId="0" applyFont="1">
      <alignment vertical="center"/>
    </xf>
    <xf numFmtId="0" fontId="6" fillId="0" borderId="77" xfId="0" applyFont="1" applyBorder="1">
      <alignment vertical="center"/>
    </xf>
    <xf numFmtId="0" fontId="0" fillId="0" borderId="25" xfId="0" applyBorder="1">
      <alignment vertical="center"/>
    </xf>
    <xf numFmtId="0" fontId="9" fillId="0" borderId="78" xfId="0" applyFont="1" applyBorder="1">
      <alignment vertical="center"/>
    </xf>
    <xf numFmtId="0" fontId="15" fillId="4" borderId="79" xfId="0" applyFont="1" applyFill="1" applyBorder="1" applyAlignment="1">
      <alignment horizontal="center" vertical="center"/>
    </xf>
    <xf numFmtId="0" fontId="15" fillId="4" borderId="6" xfId="0" applyFont="1" applyFill="1" applyBorder="1" applyAlignment="1">
      <alignment horizontal="center" vertical="center"/>
    </xf>
    <xf numFmtId="0" fontId="0" fillId="0" borderId="80" xfId="0" applyBorder="1" applyAlignment="1">
      <alignment horizontal="center" vertical="center"/>
    </xf>
    <xf numFmtId="0" fontId="0" fillId="0" borderId="18" xfId="0" applyBorder="1" applyAlignment="1">
      <alignment horizontal="center" vertical="center"/>
    </xf>
    <xf numFmtId="0" fontId="0" fillId="0" borderId="40"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84" xfId="0" applyFill="1" applyBorder="1" applyAlignment="1">
      <alignment horizontal="center" vertical="center"/>
    </xf>
    <xf numFmtId="0" fontId="0" fillId="0" borderId="82" xfId="0" applyFill="1" applyBorder="1" applyAlignment="1">
      <alignment horizontal="center" vertical="center"/>
    </xf>
    <xf numFmtId="0" fontId="0" fillId="0" borderId="78" xfId="0" applyBorder="1">
      <alignment vertical="center"/>
    </xf>
    <xf numFmtId="0" fontId="0" fillId="0" borderId="85" xfId="0" applyBorder="1">
      <alignment vertical="center"/>
    </xf>
    <xf numFmtId="0" fontId="0" fillId="0" borderId="55" xfId="0" applyBorder="1">
      <alignment vertical="center"/>
    </xf>
    <xf numFmtId="0" fontId="0" fillId="0" borderId="27" xfId="0" applyBorder="1">
      <alignment vertical="center"/>
    </xf>
    <xf numFmtId="0" fontId="0" fillId="0" borderId="0" xfId="0" applyAlignment="1">
      <alignment horizontal="right" vertical="center"/>
    </xf>
    <xf numFmtId="0" fontId="0" fillId="0" borderId="60" xfId="0" applyBorder="1" applyAlignment="1">
      <alignment vertical="top" wrapText="1"/>
    </xf>
    <xf numFmtId="0" fontId="0" fillId="0" borderId="62" xfId="0" applyBorder="1" applyAlignment="1">
      <alignment vertical="top"/>
    </xf>
    <xf numFmtId="0" fontId="0" fillId="0" borderId="46" xfId="0" applyBorder="1" applyAlignment="1">
      <alignment vertical="top"/>
    </xf>
    <xf numFmtId="0" fontId="0" fillId="0" borderId="0" xfId="0" applyBorder="1" applyAlignment="1">
      <alignment vertical="top"/>
    </xf>
    <xf numFmtId="0" fontId="0" fillId="0" borderId="38" xfId="0" applyBorder="1" applyAlignment="1">
      <alignment vertical="top"/>
    </xf>
    <xf numFmtId="0" fontId="0" fillId="0" borderId="63" xfId="0" applyBorder="1" applyAlignment="1">
      <alignment vertical="top"/>
    </xf>
    <xf numFmtId="0" fontId="0" fillId="0" borderId="0" xfId="0" applyBorder="1" applyAlignment="1">
      <alignment horizontal="right" vertical="center"/>
    </xf>
    <xf numFmtId="0" fontId="0" fillId="0" borderId="62" xfId="0" applyBorder="1" applyAlignment="1">
      <alignment vertical="top" wrapText="1"/>
    </xf>
    <xf numFmtId="0" fontId="0" fillId="0" borderId="46" xfId="0" applyBorder="1" applyAlignment="1">
      <alignment vertical="top" wrapText="1"/>
    </xf>
    <xf numFmtId="0" fontId="0" fillId="0" borderId="0" xfId="0" applyBorder="1" applyAlignment="1">
      <alignment vertical="top" wrapText="1"/>
    </xf>
    <xf numFmtId="0" fontId="0" fillId="0" borderId="38" xfId="0" applyBorder="1" applyAlignment="1">
      <alignment vertical="top" wrapText="1"/>
    </xf>
    <xf numFmtId="0" fontId="0" fillId="0" borderId="63" xfId="0" applyBorder="1" applyAlignment="1">
      <alignment vertical="top" wrapText="1"/>
    </xf>
    <xf numFmtId="0" fontId="0" fillId="0" borderId="85" xfId="0" applyBorder="1" applyAlignment="1">
      <alignment vertical="top"/>
    </xf>
    <xf numFmtId="0" fontId="0" fillId="0" borderId="55" xfId="0" applyBorder="1" applyAlignment="1">
      <alignment vertical="top"/>
    </xf>
    <xf numFmtId="0" fontId="0" fillId="0" borderId="27" xfId="0" applyBorder="1" applyAlignment="1">
      <alignment vertical="top"/>
    </xf>
    <xf numFmtId="0" fontId="0" fillId="0" borderId="0" xfId="0" applyBorder="1" applyAlignment="1">
      <alignment horizontal="right" vertical="top"/>
    </xf>
    <xf numFmtId="0" fontId="0" fillId="0" borderId="30" xfId="0" applyBorder="1" applyAlignment="1">
      <alignment vertical="top"/>
    </xf>
    <xf numFmtId="0" fontId="0" fillId="0" borderId="2" xfId="0" applyBorder="1" applyAlignment="1">
      <alignment vertical="top"/>
    </xf>
    <xf numFmtId="0" fontId="15" fillId="4" borderId="86" xfId="0" applyFont="1" applyFill="1" applyBorder="1" applyAlignment="1">
      <alignment horizontal="center" vertical="center"/>
    </xf>
    <xf numFmtId="0" fontId="0" fillId="0" borderId="41" xfId="0" applyFill="1" applyBorder="1" applyAlignment="1">
      <alignment horizontal="center" vertical="center"/>
    </xf>
    <xf numFmtId="0" fontId="0" fillId="0" borderId="87" xfId="0" applyFill="1" applyBorder="1" applyAlignment="1">
      <alignment horizontal="center" vertical="center"/>
    </xf>
    <xf numFmtId="0" fontId="15" fillId="4" borderId="7" xfId="0" applyFont="1" applyFill="1" applyBorder="1" applyAlignment="1">
      <alignment horizontal="center" vertical="center"/>
    </xf>
    <xf numFmtId="0" fontId="0" fillId="0" borderId="8" xfId="0" applyFont="1" applyBorder="1">
      <alignment vertical="center"/>
    </xf>
    <xf numFmtId="0" fontId="0" fillId="0" borderId="72" xfId="0" applyBorder="1">
      <alignment vertical="center"/>
    </xf>
    <xf numFmtId="0" fontId="28" fillId="0" borderId="46" xfId="0" applyFont="1" applyBorder="1">
      <alignment vertical="center"/>
    </xf>
    <xf numFmtId="0" fontId="0" fillId="0" borderId="88" xfId="0" applyBorder="1">
      <alignment vertical="center"/>
    </xf>
    <xf numFmtId="0" fontId="0" fillId="0" borderId="47" xfId="0" applyBorder="1">
      <alignment vertical="center"/>
    </xf>
    <xf numFmtId="0" fontId="0" fillId="0" borderId="29" xfId="0" applyBorder="1">
      <alignment vertical="center"/>
    </xf>
    <xf numFmtId="0" fontId="0" fillId="0" borderId="32" xfId="0" applyBorder="1">
      <alignment vertical="center"/>
    </xf>
    <xf numFmtId="0" fontId="0" fillId="0" borderId="46" xfId="0" applyFont="1" applyBorder="1">
      <alignment vertical="center"/>
    </xf>
    <xf numFmtId="0" fontId="0" fillId="0" borderId="61" xfId="0" applyBorder="1" applyAlignment="1">
      <alignment vertical="top"/>
    </xf>
    <xf numFmtId="0" fontId="0" fillId="0" borderId="28" xfId="0" applyBorder="1" applyAlignment="1">
      <alignment vertical="top"/>
    </xf>
    <xf numFmtId="0" fontId="0" fillId="0" borderId="64" xfId="0" applyBorder="1" applyAlignment="1">
      <alignment vertical="top"/>
    </xf>
    <xf numFmtId="0" fontId="0" fillId="0" borderId="61" xfId="0" applyBorder="1" applyAlignment="1">
      <alignment vertical="top" wrapText="1"/>
    </xf>
    <xf numFmtId="0" fontId="0" fillId="0" borderId="28" xfId="0" applyBorder="1" applyAlignment="1">
      <alignment vertical="top" wrapText="1"/>
    </xf>
    <xf numFmtId="0" fontId="0" fillId="0" borderId="64" xfId="0" applyBorder="1" applyAlignment="1">
      <alignment vertical="top" wrapText="1"/>
    </xf>
    <xf numFmtId="0" fontId="15" fillId="4" borderId="5" xfId="0" applyFont="1" applyFill="1" applyBorder="1" applyAlignment="1">
      <alignment horizontal="center" vertical="center"/>
    </xf>
    <xf numFmtId="0" fontId="0" fillId="0" borderId="70" xfId="0" applyBorder="1" applyAlignment="1">
      <alignment vertical="top"/>
    </xf>
    <xf numFmtId="0" fontId="0" fillId="0" borderId="8" xfId="0" applyBorder="1">
      <alignment vertical="center"/>
    </xf>
    <xf numFmtId="0" fontId="0" fillId="0" borderId="46" xfId="0" applyBorder="1">
      <alignment vertical="center"/>
    </xf>
    <xf numFmtId="0" fontId="0" fillId="0" borderId="0" xfId="0" applyNumberFormat="1" applyBorder="1" applyAlignment="1">
      <alignment vertical="top" wrapText="1"/>
    </xf>
    <xf numFmtId="49" fontId="0" fillId="0" borderId="47" xfId="0" applyNumberFormat="1" applyBorder="1" applyAlignment="1">
      <alignment vertical="center" wrapText="1"/>
    </xf>
    <xf numFmtId="0" fontId="0" fillId="0" borderId="31" xfId="0" applyBorder="1" applyAlignment="1">
      <alignment vertical="top"/>
    </xf>
    <xf numFmtId="0" fontId="0" fillId="0" borderId="50" xfId="0" applyBorder="1">
      <alignment vertical="center"/>
    </xf>
    <xf numFmtId="49" fontId="0" fillId="0" borderId="2" xfId="0" applyNumberFormat="1" applyBorder="1" applyAlignment="1">
      <alignment vertical="top" wrapText="1"/>
    </xf>
    <xf numFmtId="49" fontId="0" fillId="0" borderId="51" xfId="0" applyNumberFormat="1" applyBorder="1" applyAlignment="1">
      <alignment vertical="center" wrapText="1"/>
    </xf>
    <xf numFmtId="0" fontId="0" fillId="0" borderId="47" xfId="0" applyBorder="1" applyAlignment="1">
      <alignment vertical="center" wrapText="1"/>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59" xfId="0" applyBorder="1">
      <alignment vertical="center"/>
    </xf>
    <xf numFmtId="0" fontId="6" fillId="0" borderId="78" xfId="0" applyFont="1" applyBorder="1">
      <alignment vertical="center"/>
    </xf>
    <xf numFmtId="0" fontId="0" fillId="0" borderId="0" xfId="0" applyBorder="1" applyAlignment="1">
      <alignment horizontal="center" vertical="center"/>
    </xf>
    <xf numFmtId="0" fontId="0" fillId="0" borderId="2" xfId="0" applyBorder="1" applyAlignment="1">
      <alignment vertical="top" wrapText="1"/>
    </xf>
    <xf numFmtId="0" fontId="0" fillId="0" borderId="51" xfId="0" applyBorder="1" applyAlignment="1">
      <alignment vertical="center" wrapText="1"/>
    </xf>
    <xf numFmtId="0" fontId="0" fillId="0" borderId="2" xfId="0" applyBorder="1" applyAlignment="1">
      <alignment vertical="center"/>
    </xf>
    <xf numFmtId="0" fontId="0" fillId="0" borderId="51" xfId="0" applyBorder="1" applyAlignment="1">
      <alignment vertical="center"/>
    </xf>
    <xf numFmtId="0" fontId="0" fillId="0" borderId="92" xfId="0" applyBorder="1">
      <alignment vertical="center"/>
    </xf>
    <xf numFmtId="0" fontId="0" fillId="0" borderId="2" xfId="0" applyBorder="1" applyAlignment="1">
      <alignment vertical="center" wrapText="1"/>
    </xf>
    <xf numFmtId="0" fontId="0" fillId="0" borderId="51" xfId="0" applyBorder="1">
      <alignment vertical="center"/>
    </xf>
    <xf numFmtId="0" fontId="0" fillId="0" borderId="0" xfId="0" applyAlignment="1">
      <alignment vertical="center" wrapText="1"/>
    </xf>
    <xf numFmtId="0" fontId="29" fillId="5" borderId="79" xfId="0" applyFont="1" applyFill="1" applyBorder="1" applyAlignment="1">
      <alignment vertical="center"/>
    </xf>
    <xf numFmtId="0" fontId="0" fillId="5" borderId="6" xfId="0" applyFill="1" applyBorder="1" applyAlignment="1">
      <alignment vertical="center"/>
    </xf>
    <xf numFmtId="0" fontId="0" fillId="5" borderId="86" xfId="0" applyFill="1" applyBorder="1" applyAlignment="1">
      <alignment vertical="center"/>
    </xf>
    <xf numFmtId="0" fontId="28" fillId="3" borderId="93" xfId="0" applyFont="1" applyFill="1" applyBorder="1">
      <alignment vertical="center"/>
    </xf>
    <xf numFmtId="0" fontId="28" fillId="3" borderId="94" xfId="0" applyFont="1" applyFill="1" applyBorder="1">
      <alignment vertical="center"/>
    </xf>
    <xf numFmtId="0" fontId="28" fillId="3" borderId="94" xfId="0" applyFont="1" applyFill="1" applyBorder="1" applyAlignment="1">
      <alignment vertical="center" wrapText="1"/>
    </xf>
    <xf numFmtId="0" fontId="28" fillId="3" borderId="95" xfId="0" applyFont="1" applyFill="1" applyBorder="1" applyAlignment="1">
      <alignment vertical="center" wrapText="1"/>
    </xf>
    <xf numFmtId="0" fontId="0" fillId="0" borderId="19"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65" xfId="0" applyBorder="1" applyAlignment="1">
      <alignment horizontal="center" vertical="center"/>
    </xf>
    <xf numFmtId="0" fontId="0" fillId="0" borderId="14" xfId="0" applyBorder="1" applyAlignment="1">
      <alignment horizontal="center" vertical="center"/>
    </xf>
    <xf numFmtId="0" fontId="0" fillId="0" borderId="1" xfId="0" applyFont="1" applyBorder="1">
      <alignment vertical="center"/>
    </xf>
    <xf numFmtId="0" fontId="0" fillId="0" borderId="0" xfId="0" applyFont="1">
      <alignment vertical="center"/>
    </xf>
    <xf numFmtId="0" fontId="0" fillId="0" borderId="0" xfId="0" applyFont="1" applyAlignment="1">
      <alignment vertical="center" wrapText="1"/>
    </xf>
    <xf numFmtId="0" fontId="0" fillId="0" borderId="1" xfId="0" applyFont="1" applyBorder="1" applyAlignment="1">
      <alignment vertical="center" wrapText="1"/>
    </xf>
    <xf numFmtId="0" fontId="10" fillId="0" borderId="0" xfId="0" applyFont="1">
      <alignment vertical="center"/>
    </xf>
    <xf numFmtId="0" fontId="6" fillId="0" borderId="0" xfId="0" applyFont="1">
      <alignment vertical="center"/>
    </xf>
    <xf numFmtId="0" fontId="1" fillId="0" borderId="0" xfId="0" applyFont="1">
      <alignment vertical="center"/>
    </xf>
    <xf numFmtId="0" fontId="0" fillId="5" borderId="79" xfId="0" applyFill="1" applyBorder="1" applyAlignment="1">
      <alignment horizontal="center"/>
    </xf>
    <xf numFmtId="0" fontId="0" fillId="5" borderId="6" xfId="0" applyFill="1" applyBorder="1" applyAlignment="1">
      <alignment horizontal="center"/>
    </xf>
    <xf numFmtId="0" fontId="10" fillId="0" borderId="60" xfId="0" applyFont="1" applyBorder="1" applyAlignment="1">
      <alignment horizontal="center" vertical="center"/>
    </xf>
    <xf numFmtId="0" fontId="10" fillId="0" borderId="61"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40" xfId="0" applyFont="1" applyBorder="1" applyAlignment="1">
      <alignment horizontal="center" vertical="center"/>
    </xf>
    <xf numFmtId="0" fontId="10" fillId="0" borderId="0" xfId="0" applyFont="1" applyBorder="1" applyAlignment="1">
      <alignment horizontal="center" vertical="center"/>
    </xf>
    <xf numFmtId="0" fontId="10" fillId="0" borderId="38" xfId="0" applyFont="1" applyBorder="1" applyAlignment="1">
      <alignment horizontal="center" vertical="center"/>
    </xf>
    <xf numFmtId="0" fontId="10" fillId="0" borderId="64" xfId="0" applyFont="1" applyBorder="1" applyAlignment="1">
      <alignment horizontal="center" vertical="center"/>
    </xf>
    <xf numFmtId="0" fontId="10" fillId="0" borderId="1" xfId="0" applyFont="1" applyBorder="1" applyAlignment="1">
      <alignment horizontal="center" vertical="center"/>
    </xf>
    <xf numFmtId="0" fontId="10" fillId="0" borderId="27" xfId="0" applyFont="1" applyBorder="1">
      <alignment vertical="center"/>
    </xf>
    <xf numFmtId="0" fontId="10" fillId="0" borderId="60" xfId="0" applyFont="1" applyBorder="1" applyAlignment="1">
      <alignment horizontal="center" vertical="center" textRotation="255"/>
    </xf>
    <xf numFmtId="0" fontId="10" fillId="0" borderId="46" xfId="0" applyFont="1" applyBorder="1" applyAlignment="1">
      <alignment horizontal="center" vertical="center" textRotation="255"/>
    </xf>
    <xf numFmtId="0" fontId="10" fillId="0" borderId="38" xfId="0" applyFont="1" applyBorder="1" applyAlignment="1">
      <alignment horizontal="center" vertical="center" textRotation="255"/>
    </xf>
    <xf numFmtId="0" fontId="6" fillId="0" borderId="27" xfId="0" applyFont="1" applyBorder="1">
      <alignment vertical="center"/>
    </xf>
    <xf numFmtId="0" fontId="6" fillId="0" borderId="0" xfId="0" applyFont="1" applyBorder="1">
      <alignment vertical="center"/>
    </xf>
    <xf numFmtId="0" fontId="6" fillId="0" borderId="1" xfId="0" applyFont="1" applyFill="1" applyBorder="1" applyAlignment="1">
      <alignment horizontal="center" vertical="center"/>
    </xf>
    <xf numFmtId="0" fontId="6" fillId="0" borderId="18" xfId="0" applyFont="1" applyBorder="1" applyAlignment="1">
      <alignment vertical="center"/>
    </xf>
    <xf numFmtId="0" fontId="6" fillId="0" borderId="17" xfId="0" applyFont="1" applyBorder="1" applyAlignment="1">
      <alignment vertical="center"/>
    </xf>
    <xf numFmtId="0" fontId="0" fillId="5" borderId="86" xfId="0" applyFill="1" applyBorder="1" applyAlignment="1">
      <alignment horizontal="center"/>
    </xf>
    <xf numFmtId="0" fontId="10" fillId="0" borderId="0" xfId="0" applyFont="1" applyBorder="1">
      <alignment vertical="center"/>
    </xf>
    <xf numFmtId="0" fontId="10" fillId="0" borderId="47" xfId="0" applyFont="1" applyBorder="1">
      <alignment vertical="center"/>
    </xf>
    <xf numFmtId="0" fontId="6" fillId="0" borderId="40" xfId="0" applyFont="1" applyBorder="1" applyAlignment="1">
      <alignment vertical="center"/>
    </xf>
    <xf numFmtId="0" fontId="6" fillId="0" borderId="47" xfId="0" applyFont="1" applyBorder="1">
      <alignment vertical="center"/>
    </xf>
    <xf numFmtId="0" fontId="0" fillId="6" borderId="79" xfId="0" applyFill="1" applyBorder="1" applyAlignment="1">
      <alignment horizontal="center"/>
    </xf>
    <xf numFmtId="0" fontId="0" fillId="6" borderId="6" xfId="0" applyFill="1" applyBorder="1" applyAlignment="1">
      <alignment horizontal="center"/>
    </xf>
    <xf numFmtId="0" fontId="10" fillId="0" borderId="19" xfId="0" applyFont="1" applyBorder="1" applyAlignment="1">
      <alignment horizontal="center" vertical="center" textRotation="255"/>
    </xf>
    <xf numFmtId="0" fontId="10" fillId="0" borderId="65" xfId="0" applyFont="1" applyBorder="1" applyAlignment="1">
      <alignment horizontal="center" vertical="center" textRotation="255"/>
    </xf>
    <xf numFmtId="0" fontId="10" fillId="0" borderId="14" xfId="0" applyFont="1" applyBorder="1" applyAlignment="1">
      <alignment horizontal="center" vertical="center" textRotation="255"/>
    </xf>
    <xf numFmtId="0" fontId="0" fillId="6" borderId="86" xfId="0" applyFill="1" applyBorder="1" applyAlignment="1">
      <alignment horizontal="center"/>
    </xf>
    <xf numFmtId="0" fontId="7" fillId="0" borderId="0" xfId="0" applyFont="1" applyFill="1" applyBorder="1" applyAlignment="1">
      <alignment vertical="top"/>
    </xf>
    <xf numFmtId="0" fontId="0" fillId="0" borderId="0" xfId="0" applyFont="1" applyFill="1" applyBorder="1" applyAlignment="1">
      <alignment horizontal="left" vertical="top" indent="1"/>
    </xf>
    <xf numFmtId="0" fontId="0" fillId="0" borderId="0" xfId="0" applyFont="1" applyFill="1" applyBorder="1" applyAlignment="1">
      <alignment horizontal="right" vertical="top"/>
    </xf>
    <xf numFmtId="0" fontId="0" fillId="0" borderId="0" xfId="0" applyFont="1" applyFill="1" applyBorder="1" applyAlignment="1">
      <alignment vertical="top"/>
    </xf>
    <xf numFmtId="0" fontId="1" fillId="0" borderId="0" xfId="0" applyFont="1" applyFill="1" applyBorder="1" applyAlignment="1">
      <alignment vertical="top"/>
    </xf>
    <xf numFmtId="0" fontId="7" fillId="0" borderId="0" xfId="0" applyFont="1" applyFill="1" applyBorder="1" applyAlignment="1">
      <alignment horizontal="right" vertical="top"/>
    </xf>
    <xf numFmtId="0" fontId="0" fillId="7" borderId="17" xfId="0" applyFont="1" applyFill="1" applyBorder="1" applyAlignment="1">
      <alignment horizontal="left" vertical="top" indent="1"/>
    </xf>
    <xf numFmtId="0" fontId="0" fillId="7" borderId="96" xfId="0" applyFont="1" applyFill="1" applyBorder="1" applyAlignment="1">
      <alignment horizontal="right" vertical="top"/>
    </xf>
    <xf numFmtId="0" fontId="0" fillId="7" borderId="40" xfId="0" applyFont="1" applyFill="1" applyBorder="1" applyAlignment="1">
      <alignment vertical="top"/>
    </xf>
    <xf numFmtId="0" fontId="0" fillId="0" borderId="17" xfId="0" applyFont="1" applyFill="1" applyBorder="1" applyAlignment="1">
      <alignment horizontal="left" vertical="top" indent="1"/>
    </xf>
    <xf numFmtId="0" fontId="0" fillId="0" borderId="96" xfId="0" applyFont="1" applyFill="1" applyBorder="1" applyAlignment="1">
      <alignment horizontal="right" vertical="top" wrapText="1"/>
    </xf>
    <xf numFmtId="0" fontId="0" fillId="0" borderId="60" xfId="0" applyFont="1" applyFill="1" applyBorder="1" applyAlignment="1">
      <alignment horizontal="left" vertical="top" indent="1"/>
    </xf>
    <xf numFmtId="0" fontId="0" fillId="0" borderId="97" xfId="0" applyFont="1" applyFill="1" applyBorder="1" applyAlignment="1">
      <alignment horizontal="right" vertical="top" wrapText="1"/>
    </xf>
    <xf numFmtId="0" fontId="0" fillId="0" borderId="98" xfId="0" applyFont="1" applyFill="1" applyBorder="1" applyAlignment="1">
      <alignment vertical="top" wrapText="1"/>
    </xf>
    <xf numFmtId="0" fontId="0" fillId="0" borderId="46" xfId="0" applyFont="1" applyFill="1" applyBorder="1" applyAlignment="1">
      <alignment horizontal="left" vertical="top" indent="1"/>
    </xf>
    <xf numFmtId="0" fontId="0" fillId="0" borderId="99" xfId="0" applyFont="1" applyFill="1" applyBorder="1" applyAlignment="1">
      <alignment horizontal="right" vertical="top" wrapText="1"/>
    </xf>
    <xf numFmtId="0" fontId="0" fillId="0" borderId="100" xfId="0" applyFont="1" applyFill="1" applyBorder="1" applyAlignment="1">
      <alignment vertical="top" wrapText="1"/>
    </xf>
    <xf numFmtId="0" fontId="0" fillId="0" borderId="38" xfId="0" applyFont="1" applyFill="1" applyBorder="1" applyAlignment="1">
      <alignment horizontal="left" vertical="top" indent="1"/>
    </xf>
    <xf numFmtId="0" fontId="0" fillId="0" borderId="101" xfId="0" applyFont="1" applyFill="1" applyBorder="1" applyAlignment="1">
      <alignment horizontal="right" vertical="top" wrapText="1"/>
    </xf>
    <xf numFmtId="0" fontId="0" fillId="0" borderId="102" xfId="0" applyFont="1" applyFill="1" applyBorder="1" applyAlignment="1">
      <alignment vertical="top" wrapText="1"/>
    </xf>
    <xf numFmtId="0" fontId="0" fillId="0" borderId="60" xfId="0" applyFont="1" applyFill="1" applyBorder="1" applyAlignment="1">
      <alignment horizontal="left" vertical="top" wrapText="1" indent="1"/>
    </xf>
    <xf numFmtId="0" fontId="0" fillId="0" borderId="46" xfId="0" applyFont="1" applyFill="1" applyBorder="1" applyAlignment="1">
      <alignment horizontal="left" vertical="top" wrapText="1" indent="1"/>
    </xf>
    <xf numFmtId="0" fontId="30" fillId="0" borderId="0" xfId="0" applyFont="1" applyProtection="1">
      <alignment vertical="center"/>
      <protection locked="0"/>
    </xf>
    <xf numFmtId="0" fontId="30" fillId="0" borderId="0" xfId="0" applyFont="1" applyBorder="1" applyProtection="1">
      <alignment vertical="center"/>
      <protection locked="0"/>
    </xf>
    <xf numFmtId="0" fontId="31" fillId="0" borderId="0" xfId="0" applyFont="1" applyBorder="1" applyAlignment="1" applyProtection="1">
      <alignment horizontal="centerContinuous" vertical="center"/>
    </xf>
    <xf numFmtId="0" fontId="30" fillId="0" borderId="0" xfId="0" applyFont="1" applyAlignment="1" applyProtection="1">
      <alignment horizontal="centerContinuous" vertical="center"/>
    </xf>
    <xf numFmtId="0" fontId="32" fillId="0" borderId="0" xfId="0" applyFont="1" applyBorder="1" applyAlignment="1" applyProtection="1">
      <alignment vertical="center"/>
      <protection locked="0"/>
    </xf>
    <xf numFmtId="0" fontId="33" fillId="0" borderId="0" xfId="0" applyFont="1" applyBorder="1" applyAlignment="1" applyProtection="1">
      <alignment horizontal="right"/>
      <protection locked="0"/>
    </xf>
    <xf numFmtId="0" fontId="34" fillId="0" borderId="0" xfId="0" applyFont="1" applyBorder="1" applyAlignment="1" applyProtection="1">
      <alignment horizontal="centerContinuous" vertical="center"/>
    </xf>
    <xf numFmtId="0" fontId="35" fillId="0" borderId="0" xfId="0" applyFont="1" applyBorder="1" applyAlignment="1" applyProtection="1">
      <alignment horizontal="centerContinuous" vertical="center"/>
    </xf>
    <xf numFmtId="0" fontId="16" fillId="0" borderId="0" xfId="0" applyFont="1" applyBorder="1" applyAlignment="1" applyProtection="1">
      <alignment vertical="center"/>
      <protection locked="0"/>
    </xf>
    <xf numFmtId="0" fontId="33" fillId="0" borderId="2" xfId="0" applyFont="1" applyBorder="1" applyAlignment="1" applyProtection="1">
      <alignment horizontal="center" vertical="center"/>
      <protection locked="0"/>
    </xf>
    <xf numFmtId="0" fontId="36" fillId="0" borderId="85" xfId="0" applyFont="1" applyBorder="1" applyAlignment="1" applyProtection="1">
      <alignment horizontal="center" vertical="center" wrapText="1"/>
    </xf>
    <xf numFmtId="0" fontId="36" fillId="0" borderId="4" xfId="0" applyFont="1" applyBorder="1" applyAlignment="1" applyProtection="1">
      <alignment horizontal="center"/>
    </xf>
    <xf numFmtId="0" fontId="15" fillId="0" borderId="103" xfId="0" applyFont="1" applyBorder="1" applyAlignment="1" applyProtection="1">
      <alignment horizontal="centerContinuous" vertical="center"/>
    </xf>
    <xf numFmtId="0" fontId="7" fillId="0" borderId="55" xfId="0" applyFont="1" applyBorder="1" applyAlignment="1" applyProtection="1">
      <alignment horizontal="centerContinuous" vertical="center"/>
    </xf>
    <xf numFmtId="0" fontId="7" fillId="0" borderId="104" xfId="0" applyFont="1" applyBorder="1" applyAlignment="1" applyProtection="1">
      <alignment horizontal="centerContinuous" vertical="center"/>
    </xf>
    <xf numFmtId="0" fontId="4" fillId="0" borderId="0" xfId="0" applyFont="1" applyBorder="1" applyAlignment="1" applyProtection="1">
      <alignment horizontal="center" wrapText="1"/>
    </xf>
    <xf numFmtId="0" fontId="36" fillId="0" borderId="27" xfId="0" applyFont="1" applyBorder="1" applyAlignment="1" applyProtection="1">
      <alignment horizontal="center" vertical="center"/>
    </xf>
    <xf numFmtId="0" fontId="4" fillId="0" borderId="65" xfId="0" applyFont="1" applyBorder="1" applyAlignment="1" applyProtection="1">
      <alignment horizontal="center" vertical="top" wrapText="1"/>
    </xf>
    <xf numFmtId="0" fontId="14" fillId="0" borderId="105" xfId="0" applyFont="1" applyBorder="1" applyAlignment="1" applyProtection="1">
      <alignment horizontal="centerContinuous" wrapText="1"/>
    </xf>
    <xf numFmtId="0" fontId="37" fillId="0" borderId="106" xfId="0" applyFont="1" applyBorder="1" applyAlignment="1" applyProtection="1">
      <alignment horizontal="center" vertical="center" wrapText="1"/>
    </xf>
    <xf numFmtId="0" fontId="14" fillId="0" borderId="19" xfId="0" applyFont="1" applyBorder="1" applyAlignment="1" applyProtection="1">
      <alignment horizontal="center" vertical="center" wrapText="1"/>
    </xf>
    <xf numFmtId="0" fontId="4" fillId="0" borderId="105" xfId="0" applyFont="1" applyBorder="1" applyAlignment="1" applyProtection="1">
      <alignment horizontal="center" vertical="center" wrapText="1"/>
    </xf>
    <xf numFmtId="0" fontId="30" fillId="0" borderId="0" xfId="0" applyFont="1" applyBorder="1" applyProtection="1">
      <alignment vertical="center"/>
    </xf>
    <xf numFmtId="0" fontId="6" fillId="0" borderId="65" xfId="0" applyFont="1" applyBorder="1" applyAlignment="1" applyProtection="1">
      <alignment horizontal="right"/>
      <protection locked="0"/>
    </xf>
    <xf numFmtId="0" fontId="37" fillId="0" borderId="107" xfId="0" applyFont="1" applyBorder="1" applyAlignment="1" applyProtection="1">
      <alignment horizontal="center" vertical="top"/>
      <protection locked="0"/>
    </xf>
    <xf numFmtId="0" fontId="15" fillId="0" borderId="108" xfId="0" applyFont="1" applyBorder="1" applyAlignment="1">
      <alignment horizontal="center" vertical="top" wrapText="1"/>
    </xf>
    <xf numFmtId="0" fontId="15" fillId="0" borderId="65" xfId="0" applyFont="1" applyBorder="1" applyAlignment="1" applyProtection="1">
      <alignment horizontal="center" vertical="center" wrapText="1"/>
      <protection locked="0"/>
    </xf>
    <xf numFmtId="0" fontId="6" fillId="0" borderId="107" xfId="0" applyFont="1" applyBorder="1" applyAlignment="1" applyProtection="1">
      <alignment horizontal="center"/>
      <protection locked="0"/>
    </xf>
    <xf numFmtId="0" fontId="15" fillId="0" borderId="108" xfId="0" applyFont="1" applyBorder="1" applyAlignment="1">
      <alignment horizontal="center" vertical="top"/>
    </xf>
    <xf numFmtId="0" fontId="6" fillId="0" borderId="0" xfId="0" applyFont="1" applyBorder="1" applyProtection="1">
      <alignment vertical="center"/>
      <protection locked="0"/>
    </xf>
    <xf numFmtId="0" fontId="6" fillId="0" borderId="109" xfId="0" applyFont="1" applyBorder="1" applyAlignment="1" applyProtection="1">
      <alignment horizontal="left" vertical="top" wrapText="1"/>
      <protection locked="0"/>
    </xf>
    <xf numFmtId="0" fontId="6" fillId="0" borderId="1" xfId="0" applyFont="1" applyBorder="1" applyAlignment="1" applyProtection="1">
      <alignment horizontal="left" vertical="top" wrapText="1"/>
      <protection locked="0"/>
    </xf>
    <xf numFmtId="0" fontId="6" fillId="0" borderId="110" xfId="0" applyFont="1" applyBorder="1" applyAlignment="1">
      <alignment horizontal="left" vertical="top" wrapText="1"/>
    </xf>
    <xf numFmtId="0" fontId="6" fillId="0" borderId="40" xfId="0" applyFont="1" applyBorder="1" applyAlignment="1" applyProtection="1">
      <alignment horizontal="left" vertical="top" wrapText="1"/>
      <protection locked="0"/>
    </xf>
    <xf numFmtId="0" fontId="6" fillId="0" borderId="18" xfId="0" applyFont="1" applyBorder="1" applyAlignment="1" applyProtection="1">
      <alignment horizontal="left" vertical="top" wrapText="1"/>
      <protection locked="0"/>
    </xf>
    <xf numFmtId="0" fontId="30" fillId="0" borderId="0" xfId="0" applyFont="1" applyBorder="1" applyAlignment="1" applyProtection="1">
      <alignment horizontal="centerContinuous" vertical="center"/>
    </xf>
    <xf numFmtId="0" fontId="30" fillId="0" borderId="2" xfId="0" applyFont="1" applyBorder="1" applyProtection="1">
      <alignment vertical="center"/>
      <protection locked="0"/>
    </xf>
    <xf numFmtId="0" fontId="6" fillId="0" borderId="70" xfId="0" applyFont="1" applyBorder="1" applyProtection="1">
      <alignment vertical="center"/>
    </xf>
    <xf numFmtId="0" fontId="15" fillId="0" borderId="55" xfId="0" applyFont="1" applyBorder="1" applyAlignment="1" applyProtection="1">
      <alignment horizontal="center" wrapText="1"/>
    </xf>
    <xf numFmtId="0" fontId="6" fillId="0" borderId="70" xfId="0" applyFont="1" applyBorder="1" applyAlignment="1" applyProtection="1">
      <alignment horizontal="center"/>
    </xf>
    <xf numFmtId="0" fontId="36" fillId="0" borderId="111" xfId="0" applyFont="1" applyBorder="1" applyAlignment="1" applyProtection="1">
      <alignment horizontal="centerContinuous" vertical="center"/>
    </xf>
    <xf numFmtId="0" fontId="6" fillId="0" borderId="111" xfId="0" applyFont="1" applyBorder="1" applyAlignment="1" applyProtection="1">
      <alignment horizontal="centerContinuous" vertical="center"/>
    </xf>
    <xf numFmtId="0" fontId="6" fillId="0" borderId="63" xfId="0" applyFont="1" applyBorder="1" applyAlignment="1" applyProtection="1">
      <alignment horizontal="centerContinuous" vertical="center"/>
    </xf>
    <xf numFmtId="0" fontId="37" fillId="0" borderId="46" xfId="0" applyFont="1" applyBorder="1" applyAlignment="1" applyProtection="1">
      <alignment horizontal="center" vertical="center" wrapText="1"/>
    </xf>
    <xf numFmtId="0" fontId="34" fillId="0" borderId="46" xfId="0" applyFont="1" applyBorder="1" applyAlignment="1" applyProtection="1">
      <alignment horizontal="center" vertical="center" wrapText="1"/>
    </xf>
    <xf numFmtId="0" fontId="14" fillId="0" borderId="65" xfId="0" applyFont="1" applyBorder="1" applyAlignment="1" applyProtection="1">
      <alignment horizontal="center" vertical="center" wrapText="1"/>
    </xf>
    <xf numFmtId="0" fontId="37" fillId="0" borderId="65" xfId="0" applyFont="1" applyBorder="1" applyAlignment="1" applyProtection="1">
      <alignment horizontal="center" vertical="center" wrapText="1"/>
      <protection locked="0"/>
    </xf>
    <xf numFmtId="0" fontId="6" fillId="0" borderId="28" xfId="0" applyFont="1" applyBorder="1" applyProtection="1">
      <alignment vertical="center"/>
      <protection locked="0"/>
    </xf>
    <xf numFmtId="0" fontId="4" fillId="0" borderId="65" xfId="0" applyFont="1" applyBorder="1" applyAlignment="1" applyProtection="1">
      <alignment horizontal="center" vertical="center" wrapText="1"/>
      <protection locked="0"/>
    </xf>
    <xf numFmtId="0" fontId="4" fillId="0" borderId="0" xfId="0" applyFont="1" applyBorder="1" applyProtection="1">
      <alignment vertical="center"/>
      <protection locked="0"/>
    </xf>
    <xf numFmtId="0" fontId="6" fillId="0" borderId="104" xfId="0" applyFont="1" applyBorder="1" applyAlignment="1" applyProtection="1">
      <alignment horizontal="centerContinuous" vertical="center"/>
    </xf>
    <xf numFmtId="0" fontId="15" fillId="0" borderId="72" xfId="0" applyFont="1" applyBorder="1" applyAlignment="1" applyProtection="1">
      <alignment horizontal="center" wrapText="1"/>
    </xf>
    <xf numFmtId="0" fontId="15" fillId="0" borderId="47" xfId="0" applyFont="1" applyBorder="1" applyAlignment="1" applyProtection="1">
      <alignment horizontal="center" vertical="top" wrapText="1"/>
    </xf>
    <xf numFmtId="0" fontId="15" fillId="0" borderId="28" xfId="0" applyFont="1" applyBorder="1" applyAlignment="1" applyProtection="1">
      <alignment horizontal="center" vertical="center" wrapText="1"/>
      <protection locked="0"/>
    </xf>
    <xf numFmtId="0" fontId="9" fillId="0" borderId="47" xfId="0" applyFont="1" applyBorder="1" applyAlignment="1" applyProtection="1">
      <alignment horizontal="center"/>
      <protection locked="0"/>
    </xf>
    <xf numFmtId="0" fontId="6" fillId="0" borderId="41" xfId="0" applyFont="1" applyBorder="1" applyAlignment="1" applyProtection="1">
      <alignment horizontal="left" vertical="top" wrapText="1"/>
      <protection locked="0"/>
    </xf>
    <xf numFmtId="0" fontId="0" fillId="8" borderId="0" xfId="0" applyFont="1" applyFill="1" applyBorder="1">
      <alignment vertical="center"/>
    </xf>
    <xf numFmtId="0" fontId="4" fillId="8" borderId="0" xfId="0" applyFont="1" applyFill="1" applyBorder="1">
      <alignment vertical="center"/>
    </xf>
    <xf numFmtId="0" fontId="0" fillId="8" borderId="0" xfId="0" applyFont="1" applyFill="1" applyBorder="1" applyAlignment="1">
      <alignment horizontal="left" vertical="center"/>
    </xf>
    <xf numFmtId="0" fontId="0" fillId="8" borderId="0" xfId="0" applyFont="1" applyFill="1" applyBorder="1" applyAlignment="1">
      <alignment horizontal="center" vertical="center" textRotation="255" wrapText="1"/>
    </xf>
    <xf numFmtId="0" fontId="0" fillId="0" borderId="0" xfId="0" applyFont="1" applyAlignment="1">
      <alignment horizontal="left" vertical="center"/>
    </xf>
    <xf numFmtId="0" fontId="0" fillId="0" borderId="0" xfId="0" applyFont="1" applyAlignment="1">
      <alignment horizontal="left" vertical="center" wrapText="1"/>
    </xf>
    <xf numFmtId="0" fontId="4" fillId="0" borderId="0" xfId="0" applyFont="1">
      <alignment vertical="center"/>
    </xf>
    <xf numFmtId="0" fontId="38" fillId="0" borderId="0" xfId="0" applyFont="1">
      <alignment vertical="center"/>
    </xf>
    <xf numFmtId="0" fontId="4" fillId="0" borderId="0" xfId="0" applyFont="1" applyAlignment="1">
      <alignment horizontal="left" vertical="center"/>
    </xf>
    <xf numFmtId="0" fontId="4" fillId="0" borderId="0" xfId="0" applyFont="1" applyAlignment="1">
      <alignment horizontal="left" vertical="center" wrapText="1"/>
    </xf>
    <xf numFmtId="49" fontId="12" fillId="0" borderId="0" xfId="0" applyNumberFormat="1" applyFont="1" applyBorder="1">
      <alignment vertical="center"/>
    </xf>
    <xf numFmtId="0" fontId="0" fillId="8" borderId="2" xfId="0" applyFont="1" applyFill="1" applyBorder="1">
      <alignment vertical="center"/>
    </xf>
    <xf numFmtId="0" fontId="0" fillId="0" borderId="47" xfId="0" applyFont="1" applyBorder="1" applyAlignment="1">
      <alignment horizontal="left" vertical="center" wrapText="1"/>
    </xf>
    <xf numFmtId="0" fontId="0" fillId="8" borderId="79" xfId="0" applyFont="1" applyFill="1" applyBorder="1" applyAlignment="1">
      <alignment vertical="center"/>
    </xf>
    <xf numFmtId="0" fontId="0" fillId="0" borderId="0" xfId="0" applyFont="1" applyBorder="1" applyAlignment="1">
      <alignment vertical="top" wrapText="1"/>
    </xf>
    <xf numFmtId="0" fontId="0" fillId="0" borderId="0" xfId="0" applyFont="1" applyBorder="1" applyAlignment="1">
      <alignment horizontal="left" vertical="center" wrapText="1"/>
    </xf>
    <xf numFmtId="0" fontId="0" fillId="8" borderId="47" xfId="0" applyFont="1" applyFill="1" applyBorder="1" applyAlignment="1">
      <alignment horizontal="left" vertical="center" wrapText="1"/>
    </xf>
    <xf numFmtId="0" fontId="0" fillId="8" borderId="6" xfId="0" applyFont="1" applyFill="1" applyBorder="1" applyAlignment="1">
      <alignment vertical="center"/>
    </xf>
    <xf numFmtId="0" fontId="0" fillId="8" borderId="79" xfId="0" applyFont="1" applyFill="1" applyBorder="1" applyAlignment="1">
      <alignment horizontal="left" vertical="center"/>
    </xf>
    <xf numFmtId="0" fontId="0" fillId="0" borderId="0" xfId="0" applyFont="1" applyAlignment="1">
      <alignment horizontal="center" vertical="center" textRotation="255" wrapText="1"/>
    </xf>
    <xf numFmtId="0" fontId="0" fillId="0" borderId="0" xfId="0" applyFont="1" applyBorder="1" applyAlignment="1">
      <alignment horizontal="center" vertical="center" textRotation="255" wrapText="1"/>
    </xf>
    <xf numFmtId="0" fontId="0" fillId="8" borderId="55" xfId="0" applyFont="1" applyFill="1" applyBorder="1" applyAlignment="1">
      <alignment horizontal="center" vertical="center" textRotation="255" wrapText="1"/>
    </xf>
    <xf numFmtId="0" fontId="0" fillId="9" borderId="112" xfId="0" applyFont="1" applyFill="1" applyBorder="1" applyAlignment="1">
      <alignment horizontal="center" vertical="center" textRotation="255" wrapText="1"/>
    </xf>
    <xf numFmtId="0" fontId="0" fillId="9" borderId="113" xfId="0" applyFont="1" applyFill="1" applyBorder="1" applyAlignment="1">
      <alignment horizontal="center" vertical="center" textRotation="255" wrapText="1"/>
    </xf>
    <xf numFmtId="0" fontId="0" fillId="9" borderId="85" xfId="0" applyFont="1" applyFill="1" applyBorder="1" applyAlignment="1">
      <alignment horizontal="center" vertical="center" wrapText="1" shrinkToFit="1"/>
    </xf>
    <xf numFmtId="0" fontId="0" fillId="9" borderId="88" xfId="0" applyFont="1" applyFill="1" applyBorder="1" applyAlignment="1">
      <alignment horizontal="center" vertical="center" wrapText="1" shrinkToFit="1"/>
    </xf>
    <xf numFmtId="0" fontId="0" fillId="9" borderId="55" xfId="0" applyFont="1" applyFill="1" applyBorder="1" applyAlignment="1">
      <alignment horizontal="center" vertical="center" wrapText="1" shrinkToFit="1"/>
    </xf>
    <xf numFmtId="0" fontId="0" fillId="8" borderId="70" xfId="0" applyFont="1" applyFill="1" applyBorder="1" applyAlignment="1">
      <alignment horizontal="center" vertical="center" textRotation="255" wrapText="1"/>
    </xf>
    <xf numFmtId="0" fontId="0" fillId="0" borderId="47" xfId="0" applyFont="1" applyBorder="1">
      <alignment vertical="center"/>
    </xf>
    <xf numFmtId="0" fontId="0" fillId="9" borderId="88" xfId="0" applyFont="1" applyFill="1" applyBorder="1" applyAlignment="1">
      <alignment vertical="center" textRotation="255"/>
    </xf>
    <xf numFmtId="0" fontId="0" fillId="0" borderId="88" xfId="0" applyFont="1" applyBorder="1" applyAlignment="1">
      <alignment vertical="center"/>
    </xf>
    <xf numFmtId="0" fontId="0" fillId="0" borderId="114" xfId="0" applyFont="1" applyBorder="1" applyAlignment="1">
      <alignment horizontal="left" vertical="top" wrapText="1"/>
    </xf>
    <xf numFmtId="0" fontId="0" fillId="0" borderId="115" xfId="0" applyFont="1" applyBorder="1" applyAlignment="1">
      <alignment horizontal="left" vertical="top" wrapText="1"/>
    </xf>
    <xf numFmtId="0" fontId="0" fillId="9" borderId="29" xfId="0" applyFont="1" applyFill="1" applyBorder="1" applyAlignment="1">
      <alignment vertical="center" textRotation="255"/>
    </xf>
    <xf numFmtId="0" fontId="0" fillId="0" borderId="29" xfId="0" applyFont="1" applyBorder="1" applyAlignment="1">
      <alignment vertical="center"/>
    </xf>
    <xf numFmtId="0" fontId="0" fillId="0" borderId="116" xfId="0" applyFont="1" applyBorder="1" applyAlignment="1">
      <alignment horizontal="left" vertical="top" wrapText="1"/>
    </xf>
    <xf numFmtId="0" fontId="0" fillId="0" borderId="20" xfId="0" applyFont="1" applyBorder="1" applyAlignment="1">
      <alignment horizontal="left" vertical="top" wrapText="1"/>
    </xf>
    <xf numFmtId="0" fontId="0" fillId="0" borderId="117" xfId="0" applyFont="1" applyBorder="1" applyAlignment="1">
      <alignment horizontal="left" vertical="top" wrapText="1"/>
    </xf>
    <xf numFmtId="0" fontId="0" fillId="9" borderId="32" xfId="0" applyFont="1" applyFill="1" applyBorder="1" applyAlignment="1">
      <alignment vertical="center" textRotation="255"/>
    </xf>
    <xf numFmtId="0" fontId="0" fillId="0" borderId="32" xfId="0" applyFont="1" applyBorder="1" applyAlignment="1">
      <alignment vertical="center"/>
    </xf>
    <xf numFmtId="0" fontId="0" fillId="0" borderId="118" xfId="0" applyFont="1" applyBorder="1" applyAlignment="1">
      <alignment horizontal="left" vertical="top" wrapText="1"/>
    </xf>
    <xf numFmtId="0" fontId="0" fillId="0" borderId="52" xfId="0" applyFont="1" applyBorder="1" applyAlignment="1">
      <alignment horizontal="left" vertical="top" wrapText="1"/>
    </xf>
    <xf numFmtId="0" fontId="0" fillId="0" borderId="6" xfId="0" applyBorder="1" applyAlignment="1">
      <alignment vertical="center"/>
    </xf>
    <xf numFmtId="0" fontId="0" fillId="0" borderId="86" xfId="0" applyBorder="1" applyAlignment="1">
      <alignment vertical="center"/>
    </xf>
    <xf numFmtId="0" fontId="0" fillId="8" borderId="6" xfId="0" applyFont="1" applyFill="1" applyBorder="1">
      <alignment vertical="center"/>
    </xf>
    <xf numFmtId="0" fontId="0" fillId="8" borderId="86" xfId="0" applyFont="1" applyFill="1" applyBorder="1">
      <alignment vertical="center"/>
    </xf>
    <xf numFmtId="0" fontId="0" fillId="8" borderId="6" xfId="0" applyFont="1" applyFill="1" applyBorder="1" applyAlignment="1">
      <alignment horizontal="left" vertical="center"/>
    </xf>
    <xf numFmtId="0" fontId="0" fillId="8" borderId="86" xfId="0" applyFont="1" applyFill="1" applyBorder="1" applyAlignment="1">
      <alignment horizontal="left" vertical="center"/>
    </xf>
    <xf numFmtId="0" fontId="0" fillId="8" borderId="8" xfId="0" applyFont="1" applyFill="1" applyBorder="1" applyAlignment="1">
      <alignment horizontal="center" vertical="center" textRotation="255" wrapText="1"/>
    </xf>
    <xf numFmtId="0" fontId="0" fillId="8" borderId="119" xfId="0" applyFont="1" applyFill="1" applyBorder="1" applyAlignment="1">
      <alignment horizontal="center" vertical="center" textRotation="255" wrapText="1"/>
    </xf>
    <xf numFmtId="0" fontId="0" fillId="8" borderId="4" xfId="0" applyFont="1" applyFill="1" applyBorder="1" applyAlignment="1">
      <alignment horizontal="center" vertical="center" textRotation="255" wrapText="1"/>
    </xf>
    <xf numFmtId="0" fontId="0" fillId="0" borderId="120" xfId="0" applyBorder="1" applyAlignment="1">
      <alignment horizontal="left" vertical="top" wrapText="1"/>
    </xf>
    <xf numFmtId="0" fontId="0" fillId="0" borderId="120" xfId="0" applyFont="1" applyBorder="1" applyAlignment="1">
      <alignment horizontal="left" vertical="top" wrapText="1"/>
    </xf>
    <xf numFmtId="0" fontId="0" fillId="0" borderId="121" xfId="0" applyFont="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122" xfId="0" applyFont="1" applyBorder="1" applyAlignment="1">
      <alignment horizontal="left" vertical="top" wrapText="1"/>
    </xf>
    <xf numFmtId="0" fontId="0" fillId="0" borderId="123" xfId="0" applyFont="1" applyBorder="1" applyAlignment="1">
      <alignment horizontal="left" vertical="top" wrapText="1"/>
    </xf>
    <xf numFmtId="0" fontId="0" fillId="0" borderId="124" xfId="0" applyFont="1" applyBorder="1" applyAlignment="1">
      <alignment horizontal="left" vertical="top" wrapText="1"/>
    </xf>
    <xf numFmtId="0" fontId="0" fillId="4" borderId="3" xfId="0" applyFont="1" applyFill="1" applyBorder="1" applyAlignment="1">
      <alignment horizontal="center" vertical="center"/>
    </xf>
    <xf numFmtId="0" fontId="0" fillId="4" borderId="120" xfId="0" applyFont="1" applyFill="1" applyBorder="1" applyAlignment="1">
      <alignment horizontal="center" vertical="center"/>
    </xf>
    <xf numFmtId="0" fontId="0" fillId="4" borderId="121" xfId="0" applyFont="1" applyFill="1" applyBorder="1" applyAlignment="1">
      <alignment horizontal="center" vertical="center"/>
    </xf>
    <xf numFmtId="0" fontId="0" fillId="4" borderId="68"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22" xfId="0" applyFont="1" applyFill="1" applyBorder="1" applyAlignment="1">
      <alignment horizontal="center" vertical="center" wrapText="1"/>
    </xf>
    <xf numFmtId="0" fontId="0" fillId="4" borderId="56" xfId="0" applyFont="1" applyFill="1" applyBorder="1" applyAlignment="1">
      <alignment horizontal="center" vertical="center"/>
    </xf>
    <xf numFmtId="0" fontId="0" fillId="4" borderId="125" xfId="0" applyFont="1" applyFill="1" applyBorder="1" applyAlignment="1">
      <alignment horizontal="center" vertical="center" wrapText="1"/>
    </xf>
    <xf numFmtId="0" fontId="0" fillId="4" borderId="126"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14" xfId="0" applyBorder="1" applyAlignment="1">
      <alignment vertical="center" wrapText="1"/>
    </xf>
    <xf numFmtId="0" fontId="0" fillId="0" borderId="14" xfId="0" applyFont="1" applyBorder="1" applyAlignment="1">
      <alignment vertical="center" wrapText="1"/>
    </xf>
    <xf numFmtId="0" fontId="0" fillId="0" borderId="49" xfId="0" applyBorder="1" applyAlignment="1">
      <alignment vertical="center" wrapText="1"/>
    </xf>
    <xf numFmtId="0" fontId="0" fillId="0" borderId="20" xfId="0" applyBorder="1" applyAlignment="1">
      <alignment horizontal="center" vertical="center" wrapText="1"/>
    </xf>
    <xf numFmtId="0" fontId="0" fillId="0" borderId="49" xfId="0" applyFont="1" applyBorder="1" applyAlignment="1">
      <alignment vertical="center" wrapText="1"/>
    </xf>
    <xf numFmtId="0" fontId="0" fillId="0" borderId="19" xfId="0" applyBorder="1" applyAlignment="1">
      <alignment vertical="center" wrapText="1"/>
    </xf>
    <xf numFmtId="0" fontId="0" fillId="0" borderId="19" xfId="0" applyFont="1" applyBorder="1" applyAlignment="1">
      <alignment vertical="center" wrapText="1"/>
    </xf>
    <xf numFmtId="0" fontId="0" fillId="0" borderId="48" xfId="0" applyFont="1" applyBorder="1" applyAlignment="1">
      <alignment vertical="center" wrapText="1"/>
    </xf>
    <xf numFmtId="0" fontId="0" fillId="0" borderId="80" xfId="0" applyFont="1" applyBorder="1" applyAlignment="1">
      <alignment horizontal="center" vertical="center"/>
    </xf>
    <xf numFmtId="0" fontId="0" fillId="0" borderId="52" xfId="0" applyFont="1" applyBorder="1" applyAlignment="1">
      <alignment horizontal="center" vertical="center"/>
    </xf>
    <xf numFmtId="0" fontId="0" fillId="0" borderId="123" xfId="0" applyFont="1" applyBorder="1" applyAlignment="1">
      <alignment vertical="center" wrapText="1"/>
    </xf>
    <xf numFmtId="0" fontId="0" fillId="0" borderId="124" xfId="0" applyFont="1" applyBorder="1" applyAlignment="1">
      <alignment vertical="center" wrapText="1"/>
    </xf>
    <xf numFmtId="0" fontId="0" fillId="8" borderId="0" xfId="0" applyFont="1" applyFill="1" applyAlignment="1">
      <alignment horizontal="center" vertical="center"/>
    </xf>
    <xf numFmtId="0" fontId="0" fillId="8" borderId="0" xfId="0" applyFont="1" applyFill="1">
      <alignment vertical="center"/>
    </xf>
    <xf numFmtId="0" fontId="0" fillId="4" borderId="9" xfId="0" applyFont="1" applyFill="1" applyBorder="1" applyAlignment="1">
      <alignment horizontal="center" vertical="center" wrapText="1" shrinkToFit="1"/>
    </xf>
    <xf numFmtId="0" fontId="0" fillId="4" borderId="10" xfId="0" applyFont="1" applyFill="1" applyBorder="1" applyAlignment="1">
      <alignment horizontal="center" vertical="center" shrinkToFit="1"/>
    </xf>
    <xf numFmtId="0" fontId="0" fillId="4" borderId="10" xfId="0" applyFont="1" applyFill="1" applyBorder="1" applyAlignment="1">
      <alignment horizontal="center" vertical="center" wrapText="1" shrinkToFit="1"/>
    </xf>
    <xf numFmtId="0" fontId="39" fillId="4" borderId="10" xfId="0" applyFont="1" applyFill="1" applyBorder="1" applyAlignment="1">
      <alignment horizontal="center" vertical="center" wrapText="1" shrinkToFit="1"/>
    </xf>
    <xf numFmtId="0" fontId="0" fillId="4" borderId="10" xfId="0" applyFont="1" applyFill="1" applyBorder="1" applyAlignment="1" applyProtection="1">
      <alignment horizontal="center" vertical="center" shrinkToFit="1"/>
      <protection locked="0"/>
    </xf>
    <xf numFmtId="0" fontId="0" fillId="8" borderId="3" xfId="0" applyFill="1" applyBorder="1" applyAlignment="1">
      <alignment vertical="top"/>
    </xf>
    <xf numFmtId="0" fontId="0" fillId="8" borderId="4" xfId="0" applyFill="1" applyBorder="1" applyAlignment="1">
      <alignment vertical="top" wrapText="1"/>
    </xf>
    <xf numFmtId="0" fontId="0" fillId="8" borderId="4" xfId="0" applyFont="1" applyFill="1" applyBorder="1" applyAlignment="1">
      <alignment horizontal="center" vertical="top" wrapText="1"/>
    </xf>
    <xf numFmtId="0" fontId="0" fillId="8" borderId="68" xfId="0" applyFill="1" applyBorder="1" applyAlignment="1">
      <alignment vertical="top"/>
    </xf>
    <xf numFmtId="0" fontId="0" fillId="8" borderId="1" xfId="0" applyFill="1" applyBorder="1" applyAlignment="1">
      <alignment vertical="top" wrapText="1"/>
    </xf>
    <xf numFmtId="0" fontId="0" fillId="8" borderId="1" xfId="0" applyFont="1" applyFill="1" applyBorder="1" applyAlignment="1">
      <alignment horizontal="center" vertical="top" wrapText="1"/>
    </xf>
    <xf numFmtId="0" fontId="0" fillId="8" borderId="69" xfId="0" applyFill="1" applyBorder="1" applyAlignment="1">
      <alignment vertical="top"/>
    </xf>
    <xf numFmtId="0" fontId="0" fillId="8" borderId="123" xfId="0" applyFont="1" applyFill="1" applyBorder="1" applyAlignment="1">
      <alignment vertical="top" wrapText="1"/>
    </xf>
    <xf numFmtId="0" fontId="0" fillId="8" borderId="123" xfId="0" applyFill="1" applyBorder="1" applyAlignment="1">
      <alignment vertical="top" wrapText="1"/>
    </xf>
    <xf numFmtId="0" fontId="0" fillId="8" borderId="123" xfId="0" applyFont="1" applyFill="1" applyBorder="1" applyAlignment="1">
      <alignment horizontal="center" vertical="top" wrapText="1"/>
    </xf>
    <xf numFmtId="0" fontId="0" fillId="8" borderId="65" xfId="0" applyFont="1" applyFill="1" applyBorder="1" applyAlignment="1">
      <alignment vertical="top" wrapText="1"/>
    </xf>
    <xf numFmtId="0" fontId="0" fillId="8" borderId="65" xfId="0" applyFill="1" applyBorder="1" applyAlignment="1">
      <alignment vertical="top" wrapText="1"/>
    </xf>
    <xf numFmtId="0" fontId="0" fillId="8" borderId="65" xfId="0" applyFont="1" applyFill="1" applyBorder="1" applyAlignment="1">
      <alignment horizontal="center" vertical="top" wrapText="1"/>
    </xf>
    <xf numFmtId="0" fontId="0" fillId="8" borderId="4" xfId="0" applyFont="1" applyFill="1" applyBorder="1" applyAlignment="1">
      <alignment vertical="top" wrapText="1"/>
    </xf>
    <xf numFmtId="0" fontId="0" fillId="8" borderId="69" xfId="0" applyFont="1" applyFill="1" applyBorder="1" applyAlignment="1">
      <alignment vertical="top"/>
    </xf>
    <xf numFmtId="0" fontId="0" fillId="8" borderId="3" xfId="0" applyFont="1" applyFill="1" applyBorder="1" applyAlignment="1">
      <alignment vertical="top"/>
    </xf>
    <xf numFmtId="0" fontId="0" fillId="8" borderId="120" xfId="0" applyFont="1" applyFill="1" applyBorder="1" applyAlignment="1">
      <alignment vertical="top" wrapText="1"/>
    </xf>
    <xf numFmtId="0" fontId="0" fillId="8" borderId="14" xfId="0" applyFont="1" applyFill="1" applyBorder="1" applyAlignment="1">
      <alignment vertical="top" wrapText="1"/>
    </xf>
    <xf numFmtId="0" fontId="0" fillId="8" borderId="120" xfId="0" applyFont="1" applyFill="1" applyBorder="1" applyAlignment="1">
      <alignment horizontal="center" vertical="top" wrapText="1"/>
    </xf>
    <xf numFmtId="0" fontId="0" fillId="8" borderId="127" xfId="0" applyFont="1" applyFill="1" applyBorder="1" applyAlignment="1">
      <alignment vertical="top" wrapText="1"/>
    </xf>
    <xf numFmtId="0" fontId="0" fillId="8" borderId="0" xfId="0" applyFont="1" applyFill="1" applyAlignment="1">
      <alignment horizontal="left"/>
    </xf>
    <xf numFmtId="0" fontId="0" fillId="8" borderId="0" xfId="0" applyFont="1" applyFill="1" applyAlignment="1">
      <alignment horizontal="right" vertical="center"/>
    </xf>
    <xf numFmtId="0" fontId="0" fillId="8" borderId="0" xfId="0" applyFont="1" applyFill="1" applyAlignment="1">
      <alignment horizontal="right" wrapText="1"/>
    </xf>
    <xf numFmtId="0" fontId="40" fillId="4" borderId="10" xfId="0" applyFont="1" applyFill="1" applyBorder="1" applyAlignment="1" applyProtection="1">
      <alignment horizontal="center" vertical="center" shrinkToFit="1"/>
      <protection locked="0"/>
    </xf>
    <xf numFmtId="0" fontId="0" fillId="4" borderId="11" xfId="0" applyFont="1" applyFill="1" applyBorder="1" applyAlignment="1">
      <alignment horizontal="center" vertical="center" shrinkToFit="1"/>
    </xf>
    <xf numFmtId="0" fontId="0" fillId="4" borderId="128" xfId="0" applyFont="1" applyFill="1" applyBorder="1" applyAlignment="1">
      <alignment horizontal="center" vertical="center" wrapText="1" shrinkToFit="1"/>
    </xf>
    <xf numFmtId="0" fontId="0" fillId="8" borderId="120" xfId="0" applyFill="1" applyBorder="1" applyAlignment="1">
      <alignment horizontal="center" vertical="top"/>
    </xf>
    <xf numFmtId="0" fontId="0" fillId="8" borderId="8" xfId="0" applyFont="1" applyFill="1" applyBorder="1" applyAlignment="1">
      <alignment vertical="top" wrapText="1"/>
    </xf>
    <xf numFmtId="0" fontId="0" fillId="8" borderId="119" xfId="0" applyFont="1" applyFill="1" applyBorder="1" applyAlignment="1">
      <alignment vertical="top"/>
    </xf>
    <xf numFmtId="0" fontId="0" fillId="8" borderId="14" xfId="0" applyFill="1" applyBorder="1" applyAlignment="1">
      <alignment horizontal="center" vertical="top"/>
    </xf>
    <xf numFmtId="0" fontId="0" fillId="8" borderId="17" xfId="0" applyFont="1" applyFill="1" applyBorder="1" applyAlignment="1">
      <alignment vertical="top" wrapText="1"/>
    </xf>
    <xf numFmtId="0" fontId="0" fillId="8" borderId="122" xfId="0" applyFont="1" applyFill="1" applyBorder="1" applyAlignment="1">
      <alignment vertical="top"/>
    </xf>
    <xf numFmtId="0" fontId="0" fillId="8" borderId="127" xfId="0" applyFont="1" applyFill="1" applyBorder="1" applyAlignment="1">
      <alignment horizontal="center" vertical="top"/>
    </xf>
    <xf numFmtId="0" fontId="0" fillId="8" borderId="123" xfId="0" applyFont="1" applyFill="1" applyBorder="1" applyAlignment="1">
      <alignment horizontal="center" vertical="top"/>
    </xf>
    <xf numFmtId="0" fontId="0" fillId="8" borderId="84" xfId="0" applyFont="1" applyFill="1" applyBorder="1" applyAlignment="1">
      <alignment vertical="top" wrapText="1"/>
    </xf>
    <xf numFmtId="0" fontId="0" fillId="8" borderId="124" xfId="0" applyFont="1" applyFill="1" applyBorder="1" applyAlignment="1">
      <alignment vertical="top" wrapText="1"/>
    </xf>
    <xf numFmtId="0" fontId="0" fillId="8" borderId="14" xfId="0" applyFont="1" applyFill="1" applyBorder="1" applyAlignment="1">
      <alignment horizontal="center" vertical="top"/>
    </xf>
    <xf numFmtId="0" fontId="0" fillId="8" borderId="65" xfId="0" applyFont="1" applyFill="1" applyBorder="1" applyAlignment="1">
      <alignment horizontal="center" vertical="top"/>
    </xf>
    <xf numFmtId="0" fontId="0" fillId="8" borderId="46" xfId="0" applyFont="1" applyFill="1" applyBorder="1" applyAlignment="1">
      <alignment vertical="top" wrapText="1"/>
    </xf>
    <xf numFmtId="0" fontId="0" fillId="8" borderId="129" xfId="0" applyFont="1" applyFill="1" applyBorder="1" applyAlignment="1">
      <alignment vertical="top" wrapText="1"/>
    </xf>
    <xf numFmtId="0" fontId="0" fillId="8" borderId="120" xfId="0" applyFont="1" applyFill="1" applyBorder="1" applyAlignment="1">
      <alignment horizontal="center" vertical="top"/>
    </xf>
    <xf numFmtId="0" fontId="0" fillId="8" borderId="4" xfId="0" applyFont="1" applyFill="1" applyBorder="1" applyAlignment="1">
      <alignment horizontal="center" vertical="top"/>
    </xf>
    <xf numFmtId="0" fontId="0" fillId="8" borderId="119" xfId="0" applyFont="1" applyFill="1" applyBorder="1" applyAlignment="1">
      <alignment vertical="top" wrapText="1"/>
    </xf>
    <xf numFmtId="0" fontId="39" fillId="8" borderId="123" xfId="0" applyFont="1" applyFill="1" applyBorder="1" applyAlignment="1">
      <alignment horizontal="center" vertical="top"/>
    </xf>
    <xf numFmtId="0" fontId="39" fillId="8" borderId="84" xfId="0" applyFont="1" applyFill="1" applyBorder="1" applyAlignment="1">
      <alignment vertical="top" wrapText="1"/>
    </xf>
    <xf numFmtId="0" fontId="39" fillId="8" borderId="124" xfId="0" applyFont="1" applyFill="1" applyBorder="1" applyAlignment="1">
      <alignment vertical="top" wrapText="1"/>
    </xf>
    <xf numFmtId="0" fontId="39" fillId="8" borderId="120" xfId="0" applyFont="1" applyFill="1" applyBorder="1" applyAlignment="1">
      <alignment horizontal="center" vertical="top"/>
    </xf>
    <xf numFmtId="0" fontId="39" fillId="8" borderId="103" xfId="0" applyFont="1" applyFill="1" applyBorder="1" applyAlignment="1">
      <alignment vertical="top" wrapText="1"/>
    </xf>
    <xf numFmtId="0" fontId="39" fillId="8" borderId="121" xfId="0" applyFont="1" applyFill="1" applyBorder="1" applyAlignment="1">
      <alignment vertical="top" wrapText="1"/>
    </xf>
    <xf numFmtId="0" fontId="39" fillId="8" borderId="127" xfId="0" applyFont="1" applyFill="1" applyBorder="1" applyAlignment="1">
      <alignment horizontal="center" vertical="top"/>
    </xf>
    <xf numFmtId="0" fontId="39" fillId="8" borderId="50" xfId="0" applyFont="1" applyFill="1" applyBorder="1" applyAlignment="1">
      <alignment vertical="top" wrapText="1"/>
    </xf>
    <xf numFmtId="0" fontId="39" fillId="8" borderId="53" xfId="0" applyFont="1" applyFill="1" applyBorder="1" applyAlignment="1">
      <alignment vertical="top" wrapText="1"/>
    </xf>
    <xf numFmtId="0" fontId="6" fillId="8" borderId="0" xfId="49" applyFont="1" applyFill="1">
      <alignment vertical="center"/>
    </xf>
    <xf numFmtId="49" fontId="41" fillId="8" borderId="0" xfId="49" applyNumberFormat="1" applyFont="1" applyFill="1" applyBorder="1">
      <alignment vertical="center"/>
    </xf>
    <xf numFmtId="49" fontId="42" fillId="8" borderId="0" xfId="54" applyNumberFormat="1" applyFont="1" applyFill="1" applyBorder="1" applyAlignment="1">
      <alignment vertical="center"/>
    </xf>
    <xf numFmtId="0" fontId="6" fillId="8" borderId="0" xfId="49" applyFont="1" applyFill="1" applyAlignment="1">
      <alignment vertical="center" wrapText="1"/>
    </xf>
    <xf numFmtId="49" fontId="6" fillId="8" borderId="0" xfId="49" applyNumberFormat="1" applyFont="1" applyFill="1" applyBorder="1" applyAlignment="1">
      <alignment horizontal="right"/>
    </xf>
    <xf numFmtId="49" fontId="43" fillId="8" borderId="0" xfId="49" applyNumberFormat="1" applyFont="1" applyFill="1" applyBorder="1" applyAlignment="1">
      <alignment horizontal="left"/>
    </xf>
    <xf numFmtId="0" fontId="0" fillId="8" borderId="0" xfId="49" applyFont="1" applyFill="1">
      <alignment vertical="center"/>
    </xf>
    <xf numFmtId="0" fontId="4" fillId="8" borderId="0" xfId="49" applyFont="1" applyFill="1">
      <alignment vertical="center"/>
    </xf>
    <xf numFmtId="49" fontId="42" fillId="8" borderId="2" xfId="49" applyNumberFormat="1" applyFont="1" applyFill="1" applyBorder="1" applyAlignment="1">
      <alignment wrapText="1"/>
    </xf>
    <xf numFmtId="0" fontId="6" fillId="8" borderId="2" xfId="49" applyFont="1" applyFill="1" applyBorder="1" applyAlignment="1">
      <alignment wrapText="1"/>
    </xf>
    <xf numFmtId="49" fontId="44" fillId="8" borderId="79" xfId="49" applyNumberFormat="1" applyFont="1" applyFill="1" applyBorder="1" applyAlignment="1">
      <alignment horizontal="left"/>
    </xf>
    <xf numFmtId="49" fontId="44" fillId="8" borderId="86" xfId="49" applyNumberFormat="1" applyFont="1" applyFill="1" applyBorder="1" applyAlignment="1">
      <alignment horizontal="left"/>
    </xf>
    <xf numFmtId="49" fontId="45" fillId="8" borderId="79" xfId="49" applyNumberFormat="1" applyFont="1" applyFill="1" applyBorder="1" applyAlignment="1">
      <alignment horizontal="center" vertical="center"/>
    </xf>
    <xf numFmtId="0" fontId="45" fillId="8" borderId="6" xfId="49" applyFont="1" applyFill="1" applyBorder="1" applyAlignment="1">
      <alignment horizontal="center" vertical="center"/>
    </xf>
    <xf numFmtId="49" fontId="42" fillId="8" borderId="130" xfId="49" applyNumberFormat="1" applyFont="1" applyFill="1" applyBorder="1" applyAlignment="1">
      <alignment horizontal="center" vertical="center"/>
    </xf>
    <xf numFmtId="49" fontId="42" fillId="8" borderId="34" xfId="49" applyNumberFormat="1" applyFont="1" applyFill="1" applyBorder="1" applyAlignment="1">
      <alignment horizontal="center" vertical="center" wrapText="1"/>
    </xf>
    <xf numFmtId="49" fontId="46" fillId="8" borderId="88" xfId="56" applyNumberFormat="1" applyFont="1" applyFill="1" applyBorder="1" applyAlignment="1">
      <alignment horizontal="center" vertical="top"/>
    </xf>
    <xf numFmtId="49" fontId="46" fillId="8" borderId="85" xfId="56" applyNumberFormat="1" applyFont="1" applyFill="1" applyBorder="1" applyAlignment="1">
      <alignment horizontal="left" vertical="top"/>
    </xf>
    <xf numFmtId="49" fontId="46" fillId="8" borderId="72" xfId="56" applyNumberFormat="1" applyFont="1" applyFill="1" applyBorder="1" applyAlignment="1">
      <alignment horizontal="left" vertical="top"/>
    </xf>
    <xf numFmtId="49" fontId="46" fillId="8" borderId="70" xfId="56" applyNumberFormat="1" applyFont="1" applyFill="1" applyBorder="1" applyAlignment="1">
      <alignment horizontal="left" vertical="top"/>
    </xf>
    <xf numFmtId="49" fontId="46" fillId="8" borderId="104" xfId="56" applyNumberFormat="1" applyFont="1" applyFill="1" applyBorder="1" applyAlignment="1">
      <alignment horizontal="left" vertical="top" wrapText="1"/>
    </xf>
    <xf numFmtId="0" fontId="6" fillId="8" borderId="131" xfId="54" applyFont="1" applyFill="1" applyBorder="1" applyAlignment="1">
      <alignment horizontal="left" vertical="top" wrapText="1"/>
    </xf>
    <xf numFmtId="0" fontId="6" fillId="8" borderId="121" xfId="54" applyFont="1" applyFill="1" applyBorder="1" applyAlignment="1">
      <alignment horizontal="left" vertical="top" wrapText="1"/>
    </xf>
    <xf numFmtId="49" fontId="46" fillId="8" borderId="29" xfId="56" applyNumberFormat="1" applyFont="1" applyFill="1" applyBorder="1" applyAlignment="1">
      <alignment horizontal="center" vertical="top"/>
    </xf>
    <xf numFmtId="49" fontId="46" fillId="8" borderId="27" xfId="56" applyNumberFormat="1" applyFont="1" applyFill="1" applyBorder="1" applyAlignment="1">
      <alignment horizontal="left" vertical="top"/>
    </xf>
    <xf numFmtId="49" fontId="46" fillId="8" borderId="47" xfId="56" applyNumberFormat="1" applyFont="1" applyFill="1" applyBorder="1" applyAlignment="1">
      <alignment horizontal="left" vertical="top"/>
    </xf>
    <xf numFmtId="49" fontId="46" fillId="8" borderId="28" xfId="56" applyNumberFormat="1" applyFont="1" applyFill="1" applyBorder="1" applyAlignment="1">
      <alignment horizontal="left" vertical="top"/>
    </xf>
    <xf numFmtId="49" fontId="46" fillId="8" borderId="40" xfId="56" applyNumberFormat="1" applyFont="1" applyFill="1" applyBorder="1" applyAlignment="1">
      <alignment horizontal="left" vertical="top" wrapText="1"/>
    </xf>
    <xf numFmtId="0" fontId="6" fillId="8" borderId="80" xfId="54" applyFont="1" applyFill="1" applyBorder="1" applyAlignment="1">
      <alignment horizontal="left" vertical="top" wrapText="1"/>
    </xf>
    <xf numFmtId="0" fontId="6" fillId="8" borderId="122" xfId="54" applyFont="1" applyFill="1" applyBorder="1" applyAlignment="1">
      <alignment horizontal="left" vertical="top" wrapText="1"/>
    </xf>
    <xf numFmtId="0" fontId="6" fillId="8" borderId="28" xfId="49" applyFont="1" applyFill="1" applyBorder="1" applyAlignment="1">
      <alignment horizontal="left" vertical="top"/>
    </xf>
    <xf numFmtId="49" fontId="46" fillId="8" borderId="40" xfId="56" applyNumberFormat="1" applyFont="1" applyFill="1" applyBorder="1" applyAlignment="1">
      <alignment horizontal="left" vertical="top"/>
    </xf>
    <xf numFmtId="0" fontId="46" fillId="8" borderId="19" xfId="26" applyFont="1" applyFill="1" applyBorder="1" applyAlignment="1">
      <alignment horizontal="left" vertical="top" wrapText="1"/>
    </xf>
    <xf numFmtId="0" fontId="6" fillId="8" borderId="31" xfId="49" applyFont="1" applyFill="1" applyBorder="1" applyAlignment="1">
      <alignment horizontal="left" vertical="top"/>
    </xf>
    <xf numFmtId="49" fontId="46" fillId="8" borderId="83" xfId="56" applyNumberFormat="1" applyFont="1" applyFill="1" applyBorder="1" applyAlignment="1">
      <alignment horizontal="left" vertical="top"/>
    </xf>
    <xf numFmtId="0" fontId="6" fillId="8" borderId="81" xfId="54" applyFont="1" applyFill="1" applyBorder="1" applyAlignment="1">
      <alignment horizontal="left" vertical="top" wrapText="1"/>
    </xf>
    <xf numFmtId="0" fontId="6" fillId="8" borderId="124" xfId="54" applyFont="1" applyFill="1" applyBorder="1" applyAlignment="1">
      <alignment horizontal="left" vertical="top" wrapText="1"/>
    </xf>
    <xf numFmtId="49" fontId="46" fillId="8" borderId="3" xfId="56" applyNumberFormat="1" applyFont="1" applyFill="1" applyBorder="1" applyAlignment="1">
      <alignment horizontal="left" vertical="top"/>
    </xf>
    <xf numFmtId="49" fontId="46" fillId="8" borderId="68" xfId="56" applyNumberFormat="1" applyFont="1" applyFill="1" applyBorder="1" applyAlignment="1">
      <alignment horizontal="left" vertical="top"/>
    </xf>
    <xf numFmtId="0" fontId="6" fillId="8" borderId="69" xfId="49" applyFont="1" applyFill="1" applyBorder="1" applyAlignment="1">
      <alignment horizontal="left" vertical="top"/>
    </xf>
    <xf numFmtId="49" fontId="46" fillId="8" borderId="3" xfId="56" applyNumberFormat="1" applyFont="1" applyFill="1" applyBorder="1" applyAlignment="1">
      <alignment horizontal="left" vertical="top" wrapText="1"/>
    </xf>
    <xf numFmtId="49" fontId="46" fillId="8" borderId="104" xfId="56" applyNumberFormat="1" applyFont="1" applyFill="1" applyBorder="1" applyAlignment="1">
      <alignment horizontal="left" vertical="top"/>
    </xf>
    <xf numFmtId="49" fontId="46" fillId="8" borderId="69" xfId="56" applyNumberFormat="1" applyFont="1" applyFill="1" applyBorder="1" applyAlignment="1">
      <alignment horizontal="left" vertical="top"/>
    </xf>
    <xf numFmtId="0" fontId="6" fillId="8" borderId="122" xfId="54" applyFont="1" applyFill="1" applyBorder="1" applyAlignment="1">
      <alignment vertical="top" wrapText="1"/>
    </xf>
    <xf numFmtId="49" fontId="46" fillId="8" borderId="19" xfId="56" applyNumberFormat="1" applyFont="1" applyFill="1" applyBorder="1" applyAlignment="1">
      <alignment horizontal="left" vertical="top"/>
    </xf>
    <xf numFmtId="0" fontId="46" fillId="8" borderId="120" xfId="49" applyFont="1" applyFill="1" applyBorder="1" applyAlignment="1">
      <alignment vertical="top"/>
    </xf>
    <xf numFmtId="0" fontId="46" fillId="8" borderId="40" xfId="49" applyFont="1" applyFill="1" applyBorder="1" applyAlignment="1">
      <alignment vertical="top"/>
    </xf>
    <xf numFmtId="0" fontId="46" fillId="8" borderId="19" xfId="49" applyFont="1" applyFill="1" applyBorder="1" applyAlignment="1">
      <alignment vertical="top"/>
    </xf>
    <xf numFmtId="49" fontId="46" fillId="8" borderId="31" xfId="56" applyNumberFormat="1" applyFont="1" applyFill="1" applyBorder="1" applyAlignment="1">
      <alignment horizontal="left" vertical="top"/>
    </xf>
    <xf numFmtId="49" fontId="46" fillId="8" borderId="103" xfId="56" applyNumberFormat="1" applyFont="1" applyFill="1" applyBorder="1" applyAlignment="1">
      <alignment horizontal="left" vertical="top"/>
    </xf>
    <xf numFmtId="49" fontId="47" fillId="8" borderId="131" xfId="56" applyNumberFormat="1" applyFont="1" applyFill="1" applyBorder="1" applyAlignment="1">
      <alignment horizontal="left" vertical="top" wrapText="1"/>
    </xf>
    <xf numFmtId="49" fontId="48" fillId="8" borderId="111" xfId="56" applyNumberFormat="1" applyFont="1" applyFill="1" applyBorder="1" applyAlignment="1">
      <alignment horizontal="left" vertical="top" wrapText="1"/>
    </xf>
    <xf numFmtId="49" fontId="46" fillId="8" borderId="68" xfId="56" applyNumberFormat="1" applyFont="1" applyFill="1" applyBorder="1" applyAlignment="1">
      <alignment horizontal="left" vertical="top" wrapText="1"/>
    </xf>
    <xf numFmtId="49" fontId="46" fillId="8" borderId="17" xfId="56" applyNumberFormat="1" applyFont="1" applyFill="1" applyBorder="1" applyAlignment="1">
      <alignment horizontal="left" vertical="top"/>
    </xf>
    <xf numFmtId="49" fontId="46" fillId="8" borderId="80" xfId="56" applyNumberFormat="1" applyFont="1" applyFill="1" applyBorder="1" applyAlignment="1">
      <alignment horizontal="left" vertical="top" wrapText="1"/>
    </xf>
    <xf numFmtId="49" fontId="46" fillId="8" borderId="18" xfId="56" applyNumberFormat="1" applyFont="1" applyFill="1" applyBorder="1" applyAlignment="1">
      <alignment horizontal="left" vertical="top" wrapText="1"/>
    </xf>
    <xf numFmtId="0" fontId="0" fillId="8" borderId="122" xfId="54" applyFont="1" applyFill="1" applyBorder="1" applyAlignment="1">
      <alignment horizontal="left" vertical="top" wrapText="1"/>
    </xf>
    <xf numFmtId="49" fontId="46" fillId="8" borderId="38" xfId="56" applyNumberFormat="1" applyFont="1" applyFill="1" applyBorder="1" applyAlignment="1">
      <alignment horizontal="left" vertical="top"/>
    </xf>
    <xf numFmtId="49" fontId="46" fillId="8" borderId="76" xfId="56" applyNumberFormat="1" applyFont="1" applyFill="1" applyBorder="1" applyAlignment="1">
      <alignment horizontal="left" vertical="top" wrapText="1"/>
    </xf>
    <xf numFmtId="49" fontId="46" fillId="8" borderId="60" xfId="56" applyNumberFormat="1" applyFont="1" applyFill="1" applyBorder="1" applyAlignment="1">
      <alignment horizontal="left" vertical="top"/>
    </xf>
    <xf numFmtId="49" fontId="46" fillId="8" borderId="132" xfId="56" applyNumberFormat="1" applyFont="1" applyFill="1" applyBorder="1" applyAlignment="1">
      <alignment horizontal="left" vertical="top" wrapText="1"/>
    </xf>
    <xf numFmtId="0" fontId="6" fillId="8" borderId="48" xfId="54" applyFont="1" applyFill="1" applyBorder="1" applyAlignment="1">
      <alignment horizontal="left" vertical="top" wrapText="1"/>
    </xf>
    <xf numFmtId="49" fontId="46" fillId="8" borderId="62" xfId="56" applyNumberFormat="1" applyFont="1" applyFill="1" applyBorder="1" applyAlignment="1">
      <alignment horizontal="left" vertical="top" wrapText="1"/>
    </xf>
    <xf numFmtId="0" fontId="6" fillId="8" borderId="69" xfId="49" applyFont="1" applyFill="1" applyBorder="1" applyAlignment="1">
      <alignment horizontal="left" vertical="top" wrapText="1"/>
    </xf>
    <xf numFmtId="49" fontId="46" fillId="8" borderId="84" xfId="56" applyNumberFormat="1" applyFont="1" applyFill="1" applyBorder="1" applyAlignment="1">
      <alignment horizontal="left" vertical="top"/>
    </xf>
    <xf numFmtId="49" fontId="46" fillId="8" borderId="81" xfId="56" applyNumberFormat="1" applyFont="1" applyFill="1" applyBorder="1" applyAlignment="1">
      <alignment horizontal="left" vertical="top" wrapText="1"/>
    </xf>
    <xf numFmtId="49" fontId="46" fillId="8" borderId="82" xfId="56" applyNumberFormat="1" applyFont="1" applyFill="1" applyBorder="1" applyAlignment="1">
      <alignment horizontal="left" vertical="top" wrapText="1"/>
    </xf>
    <xf numFmtId="49" fontId="46" fillId="8" borderId="131" xfId="56" applyNumberFormat="1" applyFont="1" applyFill="1" applyBorder="1" applyAlignment="1">
      <alignment horizontal="left" vertical="top" wrapText="1"/>
    </xf>
    <xf numFmtId="49" fontId="46" fillId="8" borderId="111" xfId="56" applyNumberFormat="1" applyFont="1" applyFill="1" applyBorder="1" applyAlignment="1">
      <alignment horizontal="left" vertical="top" wrapText="1"/>
    </xf>
    <xf numFmtId="49" fontId="46" fillId="8" borderId="63" xfId="56" applyNumberFormat="1" applyFont="1" applyFill="1" applyBorder="1" applyAlignment="1">
      <alignment horizontal="left" vertical="top" wrapText="1"/>
    </xf>
    <xf numFmtId="0" fontId="48" fillId="8" borderId="103" xfId="54" applyFont="1" applyFill="1" applyBorder="1" applyAlignment="1">
      <alignment horizontal="left" vertical="top" wrapText="1"/>
    </xf>
    <xf numFmtId="49" fontId="48" fillId="8" borderId="115" xfId="56" applyNumberFormat="1" applyFont="1" applyFill="1" applyBorder="1" applyAlignment="1">
      <alignment horizontal="left" vertical="top" wrapText="1"/>
    </xf>
    <xf numFmtId="49" fontId="48" fillId="8" borderId="131" xfId="56" applyNumberFormat="1" applyFont="1" applyFill="1" applyBorder="1" applyAlignment="1">
      <alignment horizontal="left" vertical="top" wrapText="1"/>
    </xf>
    <xf numFmtId="0" fontId="6" fillId="8" borderId="17" xfId="54" applyFont="1" applyFill="1" applyBorder="1" applyAlignment="1">
      <alignment horizontal="left" vertical="top" wrapText="1"/>
    </xf>
    <xf numFmtId="49" fontId="46" fillId="8" borderId="20" xfId="56" applyNumberFormat="1" applyFont="1" applyFill="1" applyBorder="1" applyAlignment="1">
      <alignment horizontal="left" vertical="top" wrapText="1"/>
    </xf>
    <xf numFmtId="0" fontId="6" fillId="8" borderId="60" xfId="54" applyFont="1" applyFill="1" applyBorder="1" applyAlignment="1">
      <alignment horizontal="left" vertical="top" wrapText="1"/>
    </xf>
    <xf numFmtId="49" fontId="46" fillId="8" borderId="66" xfId="56" applyNumberFormat="1" applyFont="1" applyFill="1" applyBorder="1" applyAlignment="1">
      <alignment horizontal="left" vertical="top" wrapText="1"/>
    </xf>
    <xf numFmtId="0" fontId="6" fillId="8" borderId="84" xfId="54" applyFont="1" applyFill="1" applyBorder="1" applyAlignment="1">
      <alignment horizontal="left" vertical="top" wrapText="1"/>
    </xf>
    <xf numFmtId="49" fontId="46" fillId="8" borderId="52" xfId="56" applyNumberFormat="1" applyFont="1" applyFill="1" applyBorder="1" applyAlignment="1">
      <alignment horizontal="left" vertical="top" wrapText="1"/>
    </xf>
    <xf numFmtId="0" fontId="6" fillId="8" borderId="103" xfId="54" applyFont="1" applyFill="1" applyBorder="1" applyAlignment="1">
      <alignment horizontal="left" vertical="top" wrapText="1"/>
    </xf>
    <xf numFmtId="49" fontId="46" fillId="8" borderId="115" xfId="56" applyNumberFormat="1" applyFont="1" applyFill="1" applyBorder="1" applyAlignment="1">
      <alignment horizontal="left" vertical="top" wrapText="1"/>
    </xf>
    <xf numFmtId="49" fontId="46" fillId="8" borderId="13" xfId="56" applyNumberFormat="1" applyFont="1" applyFill="1" applyBorder="1" applyAlignment="1">
      <alignment horizontal="left" vertical="top" wrapText="1"/>
    </xf>
    <xf numFmtId="0" fontId="0" fillId="8" borderId="122" xfId="54" applyFont="1" applyFill="1" applyBorder="1" applyAlignment="1">
      <alignment horizontal="center" vertical="top" wrapText="1"/>
    </xf>
    <xf numFmtId="49" fontId="46" fillId="8" borderId="120" xfId="56" applyNumberFormat="1" applyFont="1" applyFill="1" applyBorder="1" applyAlignment="1">
      <alignment horizontal="left" vertical="top"/>
    </xf>
    <xf numFmtId="49" fontId="46" fillId="8" borderId="1" xfId="56" applyNumberFormat="1" applyFont="1" applyFill="1" applyBorder="1" applyAlignment="1">
      <alignment horizontal="left" vertical="top"/>
    </xf>
    <xf numFmtId="49" fontId="46" fillId="8" borderId="123" xfId="56" applyNumberFormat="1" applyFont="1" applyFill="1" applyBorder="1" applyAlignment="1">
      <alignment horizontal="left" vertical="top"/>
    </xf>
    <xf numFmtId="0" fontId="0" fillId="8" borderId="121" xfId="54" applyFont="1" applyFill="1" applyBorder="1" applyAlignment="1">
      <alignment horizontal="center" vertical="top" wrapText="1"/>
    </xf>
    <xf numFmtId="0" fontId="46" fillId="8" borderId="69" xfId="49" applyFont="1" applyFill="1" applyBorder="1" applyAlignment="1">
      <alignment horizontal="left" vertical="top" wrapText="1"/>
    </xf>
    <xf numFmtId="0" fontId="46" fillId="8" borderId="3" xfId="49" applyFont="1" applyFill="1" applyBorder="1" applyAlignment="1">
      <alignment horizontal="left" vertical="top" wrapText="1"/>
    </xf>
    <xf numFmtId="0" fontId="46" fillId="8" borderId="68" xfId="49" applyFont="1" applyFill="1" applyBorder="1" applyAlignment="1">
      <alignment horizontal="left" vertical="top" wrapText="1"/>
    </xf>
    <xf numFmtId="49" fontId="46" fillId="8" borderId="32" xfId="56" applyNumberFormat="1" applyFont="1" applyFill="1" applyBorder="1" applyAlignment="1">
      <alignment horizontal="center" vertical="top"/>
    </xf>
    <xf numFmtId="49" fontId="46" fillId="8" borderId="30" xfId="56" applyNumberFormat="1" applyFont="1" applyFill="1" applyBorder="1" applyAlignment="1">
      <alignment horizontal="left" vertical="top"/>
    </xf>
    <xf numFmtId="49" fontId="46" fillId="8" borderId="51" xfId="56" applyNumberFormat="1" applyFont="1" applyFill="1" applyBorder="1" applyAlignment="1">
      <alignment horizontal="left" vertical="top"/>
    </xf>
    <xf numFmtId="0" fontId="0" fillId="8" borderId="17" xfId="54" applyFont="1" applyFill="1" applyBorder="1" applyAlignment="1">
      <alignment horizontal="center" vertical="top" wrapText="1"/>
    </xf>
    <xf numFmtId="0" fontId="47" fillId="10" borderId="0" xfId="0" applyFont="1" applyFill="1" applyBorder="1" applyAlignment="1"/>
    <xf numFmtId="0" fontId="49" fillId="0" borderId="0" xfId="0" applyFont="1" applyFill="1" applyBorder="1" applyAlignment="1"/>
    <xf numFmtId="0" fontId="47" fillId="11" borderId="1" xfId="0" applyFont="1" applyFill="1" applyBorder="1" applyAlignment="1">
      <alignment horizontal="center"/>
    </xf>
    <xf numFmtId="0" fontId="47" fillId="11" borderId="1" xfId="0" applyFont="1" applyFill="1" applyBorder="1" applyAlignment="1"/>
    <xf numFmtId="0" fontId="47" fillId="10" borderId="1" xfId="0" applyFont="1" applyFill="1" applyBorder="1" applyAlignment="1">
      <alignment horizontal="center" vertical="center"/>
    </xf>
    <xf numFmtId="0" fontId="47" fillId="10" borderId="1" xfId="0" applyFont="1" applyFill="1" applyBorder="1" applyAlignment="1">
      <alignment horizontal="left" vertical="center"/>
    </xf>
    <xf numFmtId="0" fontId="47" fillId="10" borderId="1" xfId="0" applyFont="1" applyFill="1" applyBorder="1" applyAlignment="1">
      <alignment wrapText="1"/>
    </xf>
    <xf numFmtId="0" fontId="47" fillId="10" borderId="1" xfId="0" applyFont="1" applyFill="1" applyBorder="1" applyAlignment="1">
      <alignment horizontal="left" vertical="center" wrapText="1"/>
    </xf>
    <xf numFmtId="0" fontId="47" fillId="10" borderId="1" xfId="0" applyFont="1" applyFill="1" applyBorder="1" applyAlignment="1">
      <alignment vertical="center"/>
    </xf>
    <xf numFmtId="0" fontId="15" fillId="0" borderId="0" xfId="0" applyFont="1">
      <alignment vertical="center"/>
    </xf>
    <xf numFmtId="0" fontId="18" fillId="0" borderId="0" xfId="0" applyFont="1">
      <alignment vertical="center"/>
    </xf>
    <xf numFmtId="0" fontId="22" fillId="0" borderId="0" xfId="0" applyFont="1">
      <alignment vertical="center"/>
    </xf>
    <xf numFmtId="0" fontId="0" fillId="4" borderId="133" xfId="0" applyFont="1" applyFill="1" applyBorder="1" applyAlignment="1">
      <alignment horizontal="center" vertical="center"/>
    </xf>
    <xf numFmtId="0" fontId="0" fillId="4" borderId="35" xfId="0" applyFont="1" applyFill="1" applyBorder="1" applyAlignment="1">
      <alignment horizontal="center" vertical="center"/>
    </xf>
    <xf numFmtId="0" fontId="0" fillId="4" borderId="10" xfId="0" applyFont="1" applyFill="1" applyBorder="1" applyAlignment="1">
      <alignment horizontal="center" vertical="center"/>
    </xf>
    <xf numFmtId="0" fontId="0" fillId="4" borderId="128" xfId="0" applyFont="1" applyFill="1" applyBorder="1" applyAlignment="1">
      <alignment horizontal="center" vertical="center"/>
    </xf>
    <xf numFmtId="0" fontId="0" fillId="0" borderId="134" xfId="0" applyBorder="1" applyAlignment="1">
      <alignment horizontal="center" vertical="center" wrapText="1"/>
    </xf>
    <xf numFmtId="0" fontId="0" fillId="0" borderId="37" xfId="0" applyFont="1" applyBorder="1" applyAlignment="1">
      <alignment horizontal="center" vertical="center" wrapText="1"/>
    </xf>
    <xf numFmtId="0" fontId="0" fillId="0" borderId="135" xfId="0" applyFont="1" applyFill="1" applyBorder="1" applyAlignment="1">
      <alignment vertical="center" wrapText="1"/>
    </xf>
    <xf numFmtId="0" fontId="0" fillId="0" borderId="135" xfId="0" applyFont="1" applyBorder="1">
      <alignment vertical="center"/>
    </xf>
    <xf numFmtId="0" fontId="0" fillId="0" borderId="136" xfId="0" applyFont="1" applyBorder="1" applyAlignment="1">
      <alignment horizontal="center" vertical="center"/>
    </xf>
    <xf numFmtId="0" fontId="0" fillId="0" borderId="80" xfId="0" applyFont="1" applyBorder="1" applyAlignment="1">
      <alignment horizontal="center" vertical="center" wrapText="1"/>
    </xf>
    <xf numFmtId="0" fontId="0" fillId="0" borderId="40" xfId="0" applyFont="1" applyBorder="1" applyAlignment="1">
      <alignment horizontal="center" vertical="center" wrapText="1"/>
    </xf>
    <xf numFmtId="0" fontId="0" fillId="0" borderId="137" xfId="0" applyFont="1" applyFill="1" applyBorder="1" applyAlignment="1">
      <alignment vertical="center"/>
    </xf>
    <xf numFmtId="0" fontId="0" fillId="0" borderId="137" xfId="0" applyFont="1" applyBorder="1">
      <alignment vertical="center"/>
    </xf>
    <xf numFmtId="0" fontId="0" fillId="0" borderId="138" xfId="0" applyFont="1" applyBorder="1" applyAlignment="1">
      <alignment horizontal="center" vertical="center"/>
    </xf>
    <xf numFmtId="0" fontId="0" fillId="0" borderId="135" xfId="0" applyFont="1" applyFill="1" applyBorder="1" applyAlignment="1">
      <alignment vertical="center"/>
    </xf>
    <xf numFmtId="0" fontId="0" fillId="0" borderId="81" xfId="0" applyFont="1" applyBorder="1" applyAlignment="1">
      <alignment horizontal="center" vertical="center" wrapText="1"/>
    </xf>
    <xf numFmtId="0" fontId="0" fillId="0" borderId="83" xfId="0" applyFont="1" applyBorder="1" applyAlignment="1">
      <alignment horizontal="center" vertical="center" wrapText="1"/>
    </xf>
    <xf numFmtId="0" fontId="0" fillId="0" borderId="139" xfId="0" applyFont="1" applyFill="1" applyBorder="1" applyAlignment="1">
      <alignment vertical="center"/>
    </xf>
    <xf numFmtId="0" fontId="0" fillId="0" borderId="140" xfId="0" applyFont="1" applyBorder="1">
      <alignment vertical="center"/>
    </xf>
    <xf numFmtId="0" fontId="0" fillId="0" borderId="141" xfId="0" applyFont="1" applyBorder="1" applyAlignment="1">
      <alignment horizontal="center" vertical="center"/>
    </xf>
    <xf numFmtId="0" fontId="0" fillId="0" borderId="131" xfId="0" applyFont="1" applyBorder="1" applyAlignment="1">
      <alignment horizontal="center" vertical="center" wrapText="1"/>
    </xf>
    <xf numFmtId="0" fontId="0" fillId="0" borderId="104" xfId="0" applyFont="1" applyBorder="1" applyAlignment="1">
      <alignment horizontal="center" vertical="center" wrapText="1"/>
    </xf>
    <xf numFmtId="0" fontId="0" fillId="0" borderId="142" xfId="0" applyFont="1" applyFill="1" applyBorder="1" applyAlignment="1">
      <alignment vertical="center" wrapText="1"/>
    </xf>
    <xf numFmtId="0" fontId="0" fillId="0" borderId="142" xfId="0" applyFont="1" applyBorder="1">
      <alignment vertical="center"/>
    </xf>
    <xf numFmtId="0" fontId="0" fillId="0" borderId="143" xfId="0" applyFont="1" applyBorder="1" applyAlignment="1">
      <alignment horizontal="center" vertical="center"/>
    </xf>
    <xf numFmtId="0" fontId="0" fillId="0" borderId="137" xfId="0" applyFont="1" applyBorder="1" applyAlignment="1">
      <alignment vertical="center" wrapText="1"/>
    </xf>
    <xf numFmtId="0" fontId="0" fillId="0" borderId="139" xfId="0" applyFont="1" applyBorder="1" applyAlignment="1">
      <alignment vertical="center"/>
    </xf>
    <xf numFmtId="0" fontId="0" fillId="0" borderId="139" xfId="0" applyFont="1" applyBorder="1">
      <alignment vertical="center"/>
    </xf>
    <xf numFmtId="0" fontId="0" fillId="0" borderId="144" xfId="0" applyFont="1" applyBorder="1" applyAlignment="1">
      <alignment horizontal="center" vertical="center"/>
    </xf>
    <xf numFmtId="0" fontId="0" fillId="0" borderId="76" xfId="0" applyFont="1" applyBorder="1" applyAlignment="1">
      <alignment horizontal="center" vertical="center" wrapText="1"/>
    </xf>
    <xf numFmtId="0" fontId="0" fillId="0" borderId="64" xfId="0" applyFont="1" applyBorder="1" applyAlignment="1">
      <alignment horizontal="center" vertical="center" wrapText="1"/>
    </xf>
    <xf numFmtId="0" fontId="50"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0" fontId="15" fillId="0" borderId="0" xfId="0" applyFont="1" applyAlignment="1">
      <alignment horizontal="center" vertical="center"/>
    </xf>
    <xf numFmtId="0" fontId="15" fillId="0" borderId="0" xfId="0" applyFont="1" applyAlignment="1">
      <alignment vertical="center"/>
    </xf>
    <xf numFmtId="176" fontId="0" fillId="0" borderId="0" xfId="0" applyNumberFormat="1" applyFont="1" applyAlignment="1">
      <alignment vertical="center"/>
    </xf>
    <xf numFmtId="176" fontId="0" fillId="0" borderId="145" xfId="0" applyNumberFormat="1" applyFont="1" applyBorder="1" applyAlignment="1">
      <alignment horizontal="center" vertical="center"/>
    </xf>
    <xf numFmtId="176" fontId="0" fillId="0" borderId="146" xfId="0" applyNumberFormat="1" applyFont="1" applyBorder="1" applyAlignment="1">
      <alignment horizontal="center" vertical="center"/>
    </xf>
    <xf numFmtId="176" fontId="0" fillId="0" borderId="145" xfId="0" applyNumberFormat="1" applyBorder="1" applyAlignment="1">
      <alignment horizontal="center" vertical="center"/>
    </xf>
    <xf numFmtId="176" fontId="0" fillId="0" borderId="147" xfId="0" applyNumberFormat="1" applyFont="1" applyBorder="1" applyAlignment="1">
      <alignment horizontal="center" vertical="center"/>
    </xf>
  </cellXfs>
  <cellStyles count="57">
    <cellStyle name="常规" xfId="0" builtinId="0"/>
    <cellStyle name="货币[0]" xfId="1" builtinId="7"/>
    <cellStyle name="20% - 强调文字颜色 3" xfId="2" builtinId="38"/>
    <cellStyle name="输入" xfId="3" builtinId="20"/>
    <cellStyle name="货币" xfId="4" builtinId="4"/>
    <cellStyle name="Hyperlink"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標準_気付きｼｰﾄ（KM414B）_rev02" xfId="26"/>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標準_気づきシート意見を受けて(システム全体+流用まとめ)" xfId="49"/>
    <cellStyle name="40% - 强调文字颜色 6" xfId="50" builtinId="51"/>
    <cellStyle name="60% - 强调文字颜色 6" xfId="51" builtinId="52"/>
    <cellStyle name="ColLevel_1" xfId="52"/>
    <cellStyle name="RowLevel_1" xfId="53"/>
    <cellStyle name="標準_920Lパネル ECE121対応 ソフトDRBFM_DRBFMトヨタ13(タイ語TTS)" xfId="54"/>
    <cellStyle name="スタイル 1" xfId="55"/>
    <cellStyle name="標準_(採点用)④製品ソフト_DRBFM" xfId="56"/>
  </cellStyles>
  <dxfs count="2">
    <dxf>
      <fill>
        <patternFill patternType="solid">
          <bgColor indexed="13"/>
        </patternFill>
      </fill>
    </dxf>
    <dxf>
      <fill>
        <patternFill patternType="solid">
          <bgColor indexed="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2.xml"/><Relationship Id="rId2" Type="http://schemas.openxmlformats.org/officeDocument/2006/relationships/worksheet" Target="worksheets/sheet2.xml"/><Relationship Id="rId19" Type="http://schemas.openxmlformats.org/officeDocument/2006/relationships/externalLink" Target="externalLinks/externalLink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activeX/_rels/activeX10.xml.rels><?xml version="1.0" encoding="UTF-8" standalone="yes"?>
<Relationships xmlns="http://schemas.openxmlformats.org/package/2006/relationships"><Relationship Id="rId1" Type="http://schemas.microsoft.com/office/2006/relationships/activeXControlBinary" Target="activeX6.bin"/></Relationships>
</file>

<file path=xl/activeX/_rels/activeX11.xml.rels><?xml version="1.0" encoding="UTF-8" standalone="yes"?>
<Relationships xmlns="http://schemas.openxmlformats.org/package/2006/relationships"><Relationship Id="rId1" Type="http://schemas.microsoft.com/office/2006/relationships/activeXControlBinary" Target="activeX7.bin"/></Relationships>
</file>

<file path=xl/activeX/_rels/activeX12.xml.rels><?xml version="1.0" encoding="UTF-8" standalone="yes"?>
<Relationships xmlns="http://schemas.openxmlformats.org/package/2006/relationships"><Relationship Id="rId1" Type="http://schemas.microsoft.com/office/2006/relationships/activeXControlBinary" Target="activeX8.bin"/></Relationships>
</file>

<file path=xl/activeX/_rels/activeX13.xml.rels><?xml version="1.0" encoding="UTF-8" standalone="yes"?>
<Relationships xmlns="http://schemas.openxmlformats.org/package/2006/relationships"><Relationship Id="rId1" Type="http://schemas.microsoft.com/office/2006/relationships/activeXControlBinary" Target="activeX9.bin"/></Relationships>
</file>

<file path=xl/activeX/_rels/activeX14.xml.rels><?xml version="1.0" encoding="UTF-8" standalone="yes"?>
<Relationships xmlns="http://schemas.openxmlformats.org/package/2006/relationships"><Relationship Id="rId1" Type="http://schemas.microsoft.com/office/2006/relationships/activeXControlBinary" Target="activeX10.bin"/></Relationships>
</file>

<file path=xl/activeX/_rels/activeX15.xml.rels><?xml version="1.0" encoding="UTF-8" standalone="yes"?>
<Relationships xmlns="http://schemas.openxmlformats.org/package/2006/relationships"><Relationship Id="rId1" Type="http://schemas.microsoft.com/office/2006/relationships/activeXControlBinary" Target="activeX11.bin"/></Relationships>
</file>

<file path=xl/activeX/_rels/activeX16.xml.rels><?xml version="1.0" encoding="UTF-8" standalone="yes"?>
<Relationships xmlns="http://schemas.openxmlformats.org/package/2006/relationships"><Relationship Id="rId1" Type="http://schemas.microsoft.com/office/2006/relationships/activeXControlBinary" Target="activeX12.bin"/></Relationships>
</file>

<file path=xl/activeX/_rels/activeX17.xml.rels><?xml version="1.0" encoding="UTF-8" standalone="yes"?>
<Relationships xmlns="http://schemas.openxmlformats.org/package/2006/relationships"><Relationship Id="rId1" Type="http://schemas.microsoft.com/office/2006/relationships/activeXControlBinary" Target="activeX13.bin"/></Relationships>
</file>

<file path=xl/activeX/_rels/activeX18.xml.rels><?xml version="1.0" encoding="UTF-8" standalone="yes"?>
<Relationships xmlns="http://schemas.openxmlformats.org/package/2006/relationships"><Relationship Id="rId1" Type="http://schemas.microsoft.com/office/2006/relationships/activeXControlBinary" Target="activeX14.bin"/></Relationships>
</file>

<file path=xl/activeX/_rels/activeX19.xml.rels><?xml version="1.0" encoding="UTF-8" standalone="yes"?>
<Relationships xmlns="http://schemas.openxmlformats.org/package/2006/relationships"><Relationship Id="rId1" Type="http://schemas.microsoft.com/office/2006/relationships/activeXControlBinary" Target="activeX15.bin"/></Relationships>
</file>

<file path=xl/activeX/_rels/activeX20.xml.rels><?xml version="1.0" encoding="UTF-8" standalone="yes"?>
<Relationships xmlns="http://schemas.openxmlformats.org/package/2006/relationships"><Relationship Id="rId1" Type="http://schemas.microsoft.com/office/2006/relationships/activeXControlBinary" Target="activeX16.bin"/></Relationships>
</file>

<file path=xl/activeX/_rels/activeX21.xml.rels><?xml version="1.0" encoding="UTF-8" standalone="yes"?>
<Relationships xmlns="http://schemas.openxmlformats.org/package/2006/relationships"><Relationship Id="rId1" Type="http://schemas.microsoft.com/office/2006/relationships/activeXControlBinary" Target="activeX17.bin"/></Relationships>
</file>

<file path=xl/activeX/_rels/activeX22.xml.rels><?xml version="1.0" encoding="UTF-8" standalone="yes"?>
<Relationships xmlns="http://schemas.openxmlformats.org/package/2006/relationships"><Relationship Id="rId1" Type="http://schemas.microsoft.com/office/2006/relationships/activeXControlBinary" Target="activeX18.bin"/></Relationships>
</file>

<file path=xl/activeX/_rels/activeX23.xml.rels><?xml version="1.0" encoding="UTF-8" standalone="yes"?>
<Relationships xmlns="http://schemas.openxmlformats.org/package/2006/relationships"><Relationship Id="rId1" Type="http://schemas.microsoft.com/office/2006/relationships/activeXControlBinary" Target="activeX19.bin"/></Relationships>
</file>

<file path=xl/activeX/_rels/activeX24.xml.rels><?xml version="1.0" encoding="UTF-8" standalone="yes"?>
<Relationships xmlns="http://schemas.openxmlformats.org/package/2006/relationships"><Relationship Id="rId1" Type="http://schemas.microsoft.com/office/2006/relationships/activeXControlBinary" Target="activeX20.bin"/></Relationships>
</file>

<file path=xl/activeX/_rels/activeX25.xml.rels><?xml version="1.0" encoding="UTF-8" standalone="yes"?>
<Relationships xmlns="http://schemas.openxmlformats.org/package/2006/relationships"><Relationship Id="rId1" Type="http://schemas.microsoft.com/office/2006/relationships/activeXControlBinary" Target="activeX21.bin"/></Relationships>
</file>

<file path=xl/activeX/_rels/activeX26.xml.rels><?xml version="1.0" encoding="UTF-8" standalone="yes"?>
<Relationships xmlns="http://schemas.openxmlformats.org/package/2006/relationships"><Relationship Id="rId1" Type="http://schemas.microsoft.com/office/2006/relationships/activeXControlBinary" Target="activeX22.bin"/></Relationships>
</file>

<file path=xl/activeX/_rels/activeX27.xml.rels><?xml version="1.0" encoding="UTF-8" standalone="yes"?>
<Relationships xmlns="http://schemas.openxmlformats.org/package/2006/relationships"><Relationship Id="rId1" Type="http://schemas.microsoft.com/office/2006/relationships/activeXControlBinary" Target="activeX23.bin"/></Relationships>
</file>

<file path=xl/activeX/_rels/activeX28.xml.rels><?xml version="1.0" encoding="UTF-8" standalone="yes"?>
<Relationships xmlns="http://schemas.openxmlformats.org/package/2006/relationships"><Relationship Id="rId1" Type="http://schemas.microsoft.com/office/2006/relationships/activeXControlBinary" Target="activeX24.bin"/></Relationships>
</file>

<file path=xl/activeX/_rels/activeX29.xml.rels><?xml version="1.0" encoding="UTF-8" standalone="yes"?>
<Relationships xmlns="http://schemas.openxmlformats.org/package/2006/relationships"><Relationship Id="rId1" Type="http://schemas.microsoft.com/office/2006/relationships/activeXControlBinary" Target="activeX25.bin"/></Relationships>
</file>

<file path=xl/activeX/_rels/activeX30.xml.rels><?xml version="1.0" encoding="UTF-8" standalone="yes"?>
<Relationships xmlns="http://schemas.openxmlformats.org/package/2006/relationships"><Relationship Id="rId1" Type="http://schemas.microsoft.com/office/2006/relationships/activeXControlBinary" Target="activeX26.bin"/></Relationships>
</file>

<file path=xl/activeX/_rels/activeX31.xml.rels><?xml version="1.0" encoding="UTF-8" standalone="yes"?>
<Relationships xmlns="http://schemas.openxmlformats.org/package/2006/relationships"><Relationship Id="rId1" Type="http://schemas.microsoft.com/office/2006/relationships/activeXControlBinary" Target="activeX27.bin"/></Relationships>
</file>

<file path=xl/activeX/_rels/activeX32.xml.rels><?xml version="1.0" encoding="UTF-8" standalone="yes"?>
<Relationships xmlns="http://schemas.openxmlformats.org/package/2006/relationships"><Relationship Id="rId1" Type="http://schemas.microsoft.com/office/2006/relationships/activeXControlBinary" Target="activeX28.bin"/></Relationships>
</file>

<file path=xl/activeX/_rels/activeX33.xml.rels><?xml version="1.0" encoding="UTF-8" standalone="yes"?>
<Relationships xmlns="http://schemas.openxmlformats.org/package/2006/relationships"><Relationship Id="rId1" Type="http://schemas.microsoft.com/office/2006/relationships/activeXControlBinary" Target="activeX29.bin"/></Relationships>
</file>

<file path=xl/activeX/_rels/activeX34.xml.rels><?xml version="1.0" encoding="UTF-8" standalone="yes"?>
<Relationships xmlns="http://schemas.openxmlformats.org/package/2006/relationships"><Relationship Id="rId1" Type="http://schemas.microsoft.com/office/2006/relationships/activeXControlBinary" Target="activeX30.bin"/></Relationships>
</file>

<file path=xl/activeX/_rels/activeX35.xml.rels><?xml version="1.0" encoding="UTF-8" standalone="yes"?>
<Relationships xmlns="http://schemas.openxmlformats.org/package/2006/relationships"><Relationship Id="rId1" Type="http://schemas.microsoft.com/office/2006/relationships/activeXControlBinary" Target="activeX31.bin"/></Relationships>
</file>

<file path=xl/activeX/_rels/activeX36.xml.rels><?xml version="1.0" encoding="UTF-8" standalone="yes"?>
<Relationships xmlns="http://schemas.openxmlformats.org/package/2006/relationships"><Relationship Id="rId1" Type="http://schemas.microsoft.com/office/2006/relationships/activeXControlBinary" Target="activeX32.bin"/></Relationships>
</file>

<file path=xl/activeX/_rels/activeX5.xml.rels><?xml version="1.0" encoding="UTF-8" standalone="yes"?>
<Relationships xmlns="http://schemas.openxmlformats.org/package/2006/relationships"><Relationship Id="rId1" Type="http://schemas.microsoft.com/office/2006/relationships/activeXControlBinary" Target="activeX1.bin"/></Relationships>
</file>

<file path=xl/activeX/_rels/activeX6.xml.rels><?xml version="1.0" encoding="UTF-8" standalone="yes"?>
<Relationships xmlns="http://schemas.openxmlformats.org/package/2006/relationships"><Relationship Id="rId1" Type="http://schemas.microsoft.com/office/2006/relationships/activeXControlBinary" Target="activeX2.bin"/></Relationships>
</file>

<file path=xl/activeX/_rels/activeX7.xml.rels><?xml version="1.0" encoding="UTF-8" standalone="yes"?>
<Relationships xmlns="http://schemas.openxmlformats.org/package/2006/relationships"><Relationship Id="rId1" Type="http://schemas.microsoft.com/office/2006/relationships/activeXControlBinary" Target="activeX3.bin"/></Relationships>
</file>

<file path=xl/activeX/_rels/activeX8.xml.rels><?xml version="1.0" encoding="UTF-8" standalone="yes"?>
<Relationships xmlns="http://schemas.openxmlformats.org/package/2006/relationships"><Relationship Id="rId1" Type="http://schemas.microsoft.com/office/2006/relationships/activeXControlBinary" Target="activeX4.bin"/></Relationships>
</file>

<file path=xl/activeX/_rels/activeX9.xml.rels><?xml version="1.0" encoding="UTF-8" standalone="yes"?>
<Relationships xmlns="http://schemas.openxmlformats.org/package/2006/relationships"><Relationship Id="rId1" Type="http://schemas.microsoft.com/office/2006/relationships/activeXControlBinary" Target="activeX5.bin"/></Relationships>
</file>

<file path=xl/activeX/activeX10.xml><?xml version="1.0" encoding="utf-8"?>
<ax:ocx xmlns:ax="http://schemas.microsoft.com/office/2006/activeX" xmlns:r="http://schemas.openxmlformats.org/officeDocument/2006/relationships" ax:classid="{8BD21D30-EC42-11CE-9E0D-00AA006002F3}" r:id="rId1" ax:persistence="persistStreamInit"/>
</file>

<file path=xl/activeX/activeX11.xml><?xml version="1.0" encoding="utf-8"?>
<ax:ocx xmlns:ax="http://schemas.microsoft.com/office/2006/activeX" xmlns:r="http://schemas.openxmlformats.org/officeDocument/2006/relationships" ax:classid="{8BD21D30-EC42-11CE-9E0D-00AA006002F3}" r:id="rId1" ax:persistence="persistStreamInit"/>
</file>

<file path=xl/activeX/activeX12.xml><?xml version="1.0" encoding="utf-8"?>
<ax:ocx xmlns:ax="http://schemas.microsoft.com/office/2006/activeX" xmlns:r="http://schemas.openxmlformats.org/officeDocument/2006/relationships" ax:classid="{8BD21D30-EC42-11CE-9E0D-00AA006002F3}" r:id="rId1" ax:persistence="persistStreamInit"/>
</file>

<file path=xl/activeX/activeX13.xml><?xml version="1.0" encoding="utf-8"?>
<ax:ocx xmlns:ax="http://schemas.microsoft.com/office/2006/activeX" xmlns:r="http://schemas.openxmlformats.org/officeDocument/2006/relationships" ax:classid="{8BD21D30-EC42-11CE-9E0D-00AA006002F3}" r:id="rId1" ax:persistence="persistStreamInit"/>
</file>

<file path=xl/activeX/activeX14.xml><?xml version="1.0" encoding="utf-8"?>
<ax:ocx xmlns:ax="http://schemas.microsoft.com/office/2006/activeX" xmlns:r="http://schemas.openxmlformats.org/officeDocument/2006/relationships" ax:classid="{8BD21D30-EC42-11CE-9E0D-00AA006002F3}" r:id="rId1" ax:persistence="persistStreamInit"/>
</file>

<file path=xl/activeX/activeX15.xml><?xml version="1.0" encoding="utf-8"?>
<ax:ocx xmlns:ax="http://schemas.microsoft.com/office/2006/activeX" xmlns:r="http://schemas.openxmlformats.org/officeDocument/2006/relationships" ax:classid="{8BD21D30-EC42-11CE-9E0D-00AA006002F3}" r:id="rId1" ax:persistence="persistStreamInit"/>
</file>

<file path=xl/activeX/activeX16.xml><?xml version="1.0" encoding="utf-8"?>
<ax:ocx xmlns:ax="http://schemas.microsoft.com/office/2006/activeX" xmlns:r="http://schemas.openxmlformats.org/officeDocument/2006/relationships" ax:classid="{8BD21D30-EC42-11CE-9E0D-00AA006002F3}" r:id="rId1" ax:persistence="persistStreamInit"/>
</file>

<file path=xl/activeX/activeX17.xml><?xml version="1.0" encoding="utf-8"?>
<ax:ocx xmlns:ax="http://schemas.microsoft.com/office/2006/activeX" xmlns:r="http://schemas.openxmlformats.org/officeDocument/2006/relationships" ax:classid="{8BD21D20-EC42-11CE-9E0D-00AA006002F3}" r:id="rId1" ax:persistence="persistStreamInit"/>
</file>

<file path=xl/activeX/activeX18.xml><?xml version="1.0" encoding="utf-8"?>
<ax:ocx xmlns:ax="http://schemas.microsoft.com/office/2006/activeX" xmlns:r="http://schemas.openxmlformats.org/officeDocument/2006/relationships" ax:classid="{D7053240-CE69-11CD-A777-00DD01143C57}" r:id="rId1" ax:persistence="persistStreamInit"/>
</file>

<file path=xl/activeX/activeX19.xml><?xml version="1.0" encoding="utf-8"?>
<ax:ocx xmlns:ax="http://schemas.microsoft.com/office/2006/activeX" xmlns:r="http://schemas.openxmlformats.org/officeDocument/2006/relationships" ax:classid="{D7053240-CE69-11CD-A777-00DD01143C57}" r:id="rId1" ax:persistence="persistStreamInit"/>
</file>

<file path=xl/activeX/activeX20.xml><?xml version="1.0" encoding="utf-8"?>
<ax:ocx xmlns:ax="http://schemas.microsoft.com/office/2006/activeX" xmlns:r="http://schemas.openxmlformats.org/officeDocument/2006/relationships" ax:classid="{8BD21D30-EC42-11CE-9E0D-00AA006002F3}" r:id="rId1" ax:persistence="persistStreamInit"/>
</file>

<file path=xl/activeX/activeX21.xml><?xml version="1.0" encoding="utf-8"?>
<ax:ocx xmlns:ax="http://schemas.microsoft.com/office/2006/activeX" xmlns:r="http://schemas.openxmlformats.org/officeDocument/2006/relationships" ax:classid="{8BD21D30-EC42-11CE-9E0D-00AA006002F3}" r:id="rId1" ax:persistence="persistStreamInit"/>
</file>

<file path=xl/activeX/activeX22.xml><?xml version="1.0" encoding="utf-8"?>
<ax:ocx xmlns:ax="http://schemas.microsoft.com/office/2006/activeX" xmlns:r="http://schemas.openxmlformats.org/officeDocument/2006/relationships" ax:classid="{8BD21D30-EC42-11CE-9E0D-00AA006002F3}" r:id="rId1" ax:persistence="persistStreamInit"/>
</file>

<file path=xl/activeX/activeX23.xml><?xml version="1.0" encoding="utf-8"?>
<ax:ocx xmlns:ax="http://schemas.microsoft.com/office/2006/activeX" xmlns:r="http://schemas.openxmlformats.org/officeDocument/2006/relationships" ax:classid="{8BD21D30-EC42-11CE-9E0D-00AA006002F3}" r:id="rId1" ax:persistence="persistStreamInit"/>
</file>

<file path=xl/activeX/activeX24.xml><?xml version="1.0" encoding="utf-8"?>
<ax:ocx xmlns:ax="http://schemas.microsoft.com/office/2006/activeX" xmlns:r="http://schemas.openxmlformats.org/officeDocument/2006/relationships" ax:classid="{8BD21D30-EC42-11CE-9E0D-00AA006002F3}" r:id="rId1" ax:persistence="persistStreamInit"/>
</file>

<file path=xl/activeX/activeX25.xml><?xml version="1.0" encoding="utf-8"?>
<ax:ocx xmlns:ax="http://schemas.microsoft.com/office/2006/activeX" xmlns:r="http://schemas.openxmlformats.org/officeDocument/2006/relationships" ax:classid="{8BD21D30-EC42-11CE-9E0D-00AA006002F3}" r:id="rId1" ax:persistence="persistStreamInit"/>
</file>

<file path=xl/activeX/activeX26.xml><?xml version="1.0" encoding="utf-8"?>
<ax:ocx xmlns:ax="http://schemas.microsoft.com/office/2006/activeX" xmlns:r="http://schemas.openxmlformats.org/officeDocument/2006/relationships" ax:classid="{D7053240-CE69-11CD-A777-00DD01143C57}" r:id="rId1" ax:persistence="persistStreamInit"/>
</file>

<file path=xl/activeX/activeX27.xml><?xml version="1.0" encoding="utf-8"?>
<ax:ocx xmlns:ax="http://schemas.microsoft.com/office/2006/activeX" xmlns:r="http://schemas.openxmlformats.org/officeDocument/2006/relationships" ax:classid="{D7053240-CE69-11CD-A777-00DD01143C57}" r:id="rId1" ax:persistence="persistStreamInit"/>
</file>

<file path=xl/activeX/activeX28.xml><?xml version="1.0" encoding="utf-8"?>
<ax:ocx xmlns:ax="http://schemas.microsoft.com/office/2006/activeX" xmlns:r="http://schemas.openxmlformats.org/officeDocument/2006/relationships" ax:classid="{D7053240-CE69-11CD-A777-00DD01143C57}" r:id="rId1" ax:persistence="persistStreamInit"/>
</file>

<file path=xl/activeX/activeX29.xml><?xml version="1.0" encoding="utf-8"?>
<ax:ocx xmlns:ax="http://schemas.microsoft.com/office/2006/activeX" xmlns:r="http://schemas.openxmlformats.org/officeDocument/2006/relationships" ax:classid="{8BD21D40-EC42-11CE-9E0D-00AA006002F3}" r:id="rId1" ax:persistence="persistStreamInit"/>
</file>

<file path=xl/activeX/activeX30.xml><?xml version="1.0" encoding="utf-8"?>
<ax:ocx xmlns:ax="http://schemas.microsoft.com/office/2006/activeX" xmlns:r="http://schemas.openxmlformats.org/officeDocument/2006/relationships" ax:classid="{8BD21D40-EC42-11CE-9E0D-00AA006002F3}" r:id="rId1" ax:persistence="persistStreamInit"/>
</file>

<file path=xl/activeX/activeX31.xml><?xml version="1.0" encoding="utf-8"?>
<ax:ocx xmlns:ax="http://schemas.microsoft.com/office/2006/activeX" xmlns:r="http://schemas.openxmlformats.org/officeDocument/2006/relationships" ax:classid="{8BD21D40-EC42-11CE-9E0D-00AA006002F3}" r:id="rId1" ax:persistence="persistStreamInit"/>
</file>

<file path=xl/activeX/activeX32.xml><?xml version="1.0" encoding="utf-8"?>
<ax:ocx xmlns:ax="http://schemas.microsoft.com/office/2006/activeX" xmlns:r="http://schemas.openxmlformats.org/officeDocument/2006/relationships" ax:classid="{8BD21D40-EC42-11CE-9E0D-00AA006002F3}" r:id="rId1" ax:persistence="persistStreamInit"/>
</file>

<file path=xl/activeX/activeX33.xml><?xml version="1.0" encoding="utf-8"?>
<ax:ocx xmlns:ax="http://schemas.microsoft.com/office/2006/activeX" xmlns:r="http://schemas.openxmlformats.org/officeDocument/2006/relationships" ax:classid="{8BD21D40-EC42-11CE-9E0D-00AA006002F3}" r:id="rId1" ax:persistence="persistStreamInit"/>
</file>

<file path=xl/activeX/activeX34.xml><?xml version="1.0" encoding="utf-8"?>
<ax:ocx xmlns:ax="http://schemas.microsoft.com/office/2006/activeX" xmlns:r="http://schemas.openxmlformats.org/officeDocument/2006/relationships" ax:classid="{8BD21D40-EC42-11CE-9E0D-00AA006002F3}" r:id="rId1" ax:persistence="persistStreamInit"/>
</file>

<file path=xl/activeX/activeX35.xml><?xml version="1.0" encoding="utf-8"?>
<ax:ocx xmlns:ax="http://schemas.microsoft.com/office/2006/activeX" xmlns:r="http://schemas.openxmlformats.org/officeDocument/2006/relationships" ax:classid="{8BD21D40-EC42-11CE-9E0D-00AA006002F3}" r:id="rId1" ax:persistence="persistStreamInit"/>
</file>

<file path=xl/activeX/activeX36.xml><?xml version="1.0" encoding="utf-8"?>
<ax:ocx xmlns:ax="http://schemas.microsoft.com/office/2006/activeX" xmlns:r="http://schemas.openxmlformats.org/officeDocument/2006/relationships" ax:classid="{D7053240-CE69-11CD-A777-00DD01143C57}" r:id="rId1" ax:persistence="persistStreamInit"/>
</file>

<file path=xl/activeX/activeX5.xml><?xml version="1.0" encoding="utf-8"?>
<ax:ocx xmlns:ax="http://schemas.microsoft.com/office/2006/activeX" xmlns:r="http://schemas.openxmlformats.org/officeDocument/2006/relationships" ax:classid="{D7053240-CE69-11CD-A777-00DD01143C57}" r:id="rId1" ax:persistence="persistStreamInit"/>
</file>

<file path=xl/activeX/activeX6.xml><?xml version="1.0" encoding="utf-8"?>
<ax:ocx xmlns:ax="http://schemas.microsoft.com/office/2006/activeX" xmlns:r="http://schemas.openxmlformats.org/officeDocument/2006/relationships" ax:classid="{8BD21D20-EC42-11CE-9E0D-00AA006002F3}" r:id="rId1" ax:persistence="persistStreamInit"/>
</file>

<file path=xl/activeX/activeX7.xml><?xml version="1.0" encoding="utf-8"?>
<ax:ocx xmlns:ax="http://schemas.microsoft.com/office/2006/activeX" xmlns:r="http://schemas.openxmlformats.org/officeDocument/2006/relationships" ax:classid="{D7053240-CE69-11CD-A777-00DD01143C57}" r:id="rId1" ax:persistence="persistStreamInit"/>
</file>

<file path=xl/activeX/activeX8.xml><?xml version="1.0" encoding="utf-8"?>
<ax:ocx xmlns:ax="http://schemas.microsoft.com/office/2006/activeX" xmlns:r="http://schemas.openxmlformats.org/officeDocument/2006/relationships" ax:classid="{D7053240-CE69-11CD-A777-00DD01143C57}" r:id="rId1" ax:persistence="persistStreamInit"/>
</file>

<file path=xl/activeX/activeX9.xml><?xml version="1.0" encoding="utf-8"?>
<ax:ocx xmlns:ax="http://schemas.microsoft.com/office/2006/activeX" xmlns:r="http://schemas.openxmlformats.org/officeDocument/2006/relationships" ax:classid="{8BD21D30-EC42-11CE-9E0D-00AA006002F3}" r:id="rId1" ax:persistence="persistStreamInit"/>
</file>

<file path=xl/ctrlProps/ctrlProp1.xml><?xml version="1.0" encoding="utf-8"?>
<formControlPr xmlns="http://schemas.microsoft.com/office/spreadsheetml/2009/9/main" objectType="Button" val="0"/>
</file>

<file path=xl/ctrlProps/ctrlProp2.xml><?xml version="1.0" encoding="utf-8"?>
<formControlPr xmlns="http://schemas.microsoft.com/office/spreadsheetml/2009/9/main" objectType="Button" val="0"/>
</file>

<file path=xl/ctrlProps/ctrlProp3.xml><?xml version="1.0" encoding="utf-8"?>
<formControlPr xmlns="http://schemas.microsoft.com/office/spreadsheetml/2009/9/main" objectType="Button" val="0"/>
</file>

<file path=xl/ctrlProps/ctrlProp4.xml><?xml version="1.0" encoding="utf-8"?>
<formControlPr xmlns="http://schemas.microsoft.com/office/spreadsheetml/2009/9/main" objectType="Button" val="0"/>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9" Type="http://schemas.openxmlformats.org/officeDocument/2006/relationships/image" Target="../media/image10.wmf"/><Relationship Id="rId8" Type="http://schemas.openxmlformats.org/officeDocument/2006/relationships/image" Target="../media/image9.wmf"/><Relationship Id="rId7" Type="http://schemas.openxmlformats.org/officeDocument/2006/relationships/image" Target="../media/image8.wmf"/><Relationship Id="rId6" Type="http://schemas.openxmlformats.org/officeDocument/2006/relationships/image" Target="../media/image7.wmf"/><Relationship Id="rId5" Type="http://schemas.openxmlformats.org/officeDocument/2006/relationships/image" Target="../media/image6.wmf"/><Relationship Id="rId4" Type="http://schemas.openxmlformats.org/officeDocument/2006/relationships/image" Target="../media/image5.wmf"/><Relationship Id="rId30" Type="http://schemas.openxmlformats.org/officeDocument/2006/relationships/image" Target="../media/image31.wmf"/><Relationship Id="rId3" Type="http://schemas.openxmlformats.org/officeDocument/2006/relationships/image" Target="../media/image4.wmf"/><Relationship Id="rId29" Type="http://schemas.openxmlformats.org/officeDocument/2006/relationships/image" Target="../media/image30.wmf"/><Relationship Id="rId28" Type="http://schemas.openxmlformats.org/officeDocument/2006/relationships/image" Target="../media/image29.wmf"/><Relationship Id="rId27" Type="http://schemas.openxmlformats.org/officeDocument/2006/relationships/image" Target="../media/image28.wmf"/><Relationship Id="rId26" Type="http://schemas.openxmlformats.org/officeDocument/2006/relationships/image" Target="../media/image27.wmf"/><Relationship Id="rId25" Type="http://schemas.openxmlformats.org/officeDocument/2006/relationships/image" Target="../media/image26.wmf"/><Relationship Id="rId24" Type="http://schemas.openxmlformats.org/officeDocument/2006/relationships/image" Target="../media/image25.wmf"/><Relationship Id="rId23" Type="http://schemas.openxmlformats.org/officeDocument/2006/relationships/image" Target="../media/image24.wmf"/><Relationship Id="rId22" Type="http://schemas.openxmlformats.org/officeDocument/2006/relationships/image" Target="../media/image23.wmf"/><Relationship Id="rId21" Type="http://schemas.openxmlformats.org/officeDocument/2006/relationships/image" Target="../media/image22.wmf"/><Relationship Id="rId20" Type="http://schemas.openxmlformats.org/officeDocument/2006/relationships/image" Target="../media/image21.wmf"/><Relationship Id="rId2" Type="http://schemas.openxmlformats.org/officeDocument/2006/relationships/image" Target="../media/image3.wmf"/><Relationship Id="rId19" Type="http://schemas.openxmlformats.org/officeDocument/2006/relationships/image" Target="../media/image20.wmf"/><Relationship Id="rId18" Type="http://schemas.openxmlformats.org/officeDocument/2006/relationships/image" Target="../media/image19.wmf"/><Relationship Id="rId17" Type="http://schemas.openxmlformats.org/officeDocument/2006/relationships/image" Target="../media/image18.wmf"/><Relationship Id="rId16" Type="http://schemas.openxmlformats.org/officeDocument/2006/relationships/image" Target="../media/image17.wmf"/><Relationship Id="rId15" Type="http://schemas.openxmlformats.org/officeDocument/2006/relationships/image" Target="../media/image16.wmf"/><Relationship Id="rId14" Type="http://schemas.openxmlformats.org/officeDocument/2006/relationships/image" Target="../media/image15.wmf"/><Relationship Id="rId13" Type="http://schemas.openxmlformats.org/officeDocument/2006/relationships/image" Target="../media/image14.wmf"/><Relationship Id="rId12" Type="http://schemas.openxmlformats.org/officeDocument/2006/relationships/image" Target="../media/image13.wmf"/><Relationship Id="rId11" Type="http://schemas.openxmlformats.org/officeDocument/2006/relationships/image" Target="../media/image12.wmf"/><Relationship Id="rId10" Type="http://schemas.openxmlformats.org/officeDocument/2006/relationships/image" Target="../media/image11.wmf"/><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2.w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285750</xdr:colOff>
      <xdr:row>14</xdr:row>
      <xdr:rowOff>95250</xdr:rowOff>
    </xdr:from>
    <xdr:to>
      <xdr:col>6</xdr:col>
      <xdr:colOff>771525</xdr:colOff>
      <xdr:row>23</xdr:row>
      <xdr:rowOff>19050</xdr:rowOff>
    </xdr:to>
    <xdr:sp>
      <xdr:nvSpPr>
        <xdr:cNvPr id="2" name="Text Box 7"/>
        <xdr:cNvSpPr txBox="1">
          <a:spLocks noChangeArrowheads="1"/>
        </xdr:cNvSpPr>
      </xdr:nvSpPr>
      <xdr:spPr>
        <a:xfrm>
          <a:off x="409575" y="2562225"/>
          <a:ext cx="9477375" cy="1295400"/>
        </a:xfrm>
        <a:prstGeom prst="rect">
          <a:avLst/>
        </a:prstGeom>
        <a:solidFill>
          <a:srgbClr val="FFFF99"/>
        </a:solidFill>
        <a:ln w="9525">
          <a:solidFill>
            <a:srgbClr val="000000"/>
          </a:solidFill>
          <a:miter lim="800000"/>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HGS創英角ｺﾞｼｯｸUB"/>
              <a:ea typeface="HGS創英角ｺﾞｼｯｸUB"/>
            </a:rPr>
            <a:t>変更点・変化点比較一覧表マクロ機能制限</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a:t>
          </a:r>
          <a:r>
            <a:rPr lang="en-US" altLang="ja-JP" sz="1000" b="0" i="0" u="none" strike="noStrike" baseline="0">
              <a:solidFill>
                <a:srgbClr val="000000"/>
              </a:solidFill>
              <a:latin typeface="HGS創英角ｺﾞｼｯｸUB"/>
              <a:ea typeface="HGS創英角ｺﾞｼｯｸUB"/>
            </a:rPr>
            <a:t>1</a:t>
          </a:r>
          <a:r>
            <a:rPr lang="ja-JP" altLang="en-US" sz="1000" b="0" i="0" u="none" strike="noStrike" baseline="0">
              <a:solidFill>
                <a:srgbClr val="000000"/>
              </a:solidFill>
              <a:latin typeface="HGS創英角ｺﾞｼｯｸUB"/>
              <a:ea typeface="HGS創英角ｺﾞｼｯｸUB"/>
            </a:rPr>
            <a:t>セルには</a:t>
          </a:r>
          <a:r>
            <a:rPr lang="en-US" altLang="ja-JP" sz="1000" b="0" i="0" u="none" strike="noStrike" baseline="0">
              <a:solidFill>
                <a:srgbClr val="000000"/>
              </a:solidFill>
              <a:latin typeface="HGS創英角ｺﾞｼｯｸUB"/>
              <a:ea typeface="HGS創英角ｺﾞｼｯｸUB"/>
            </a:rPr>
            <a:t>1</a:t>
          </a:r>
          <a:r>
            <a:rPr lang="ja-JP" altLang="en-US" sz="1000" b="0" i="0" u="none" strike="noStrike" baseline="0">
              <a:solidFill>
                <a:srgbClr val="000000"/>
              </a:solidFill>
              <a:latin typeface="HGS創英角ｺﾞｼｯｸUB"/>
              <a:ea typeface="HGS創英角ｺﾞｼｯｸUB"/>
            </a:rPr>
            <a:t>項目のみ</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・最初に書いた行から</a:t>
          </a:r>
          <a:r>
            <a:rPr lang="en-US" altLang="ja-JP" sz="1000" b="0" i="0" u="none" strike="noStrike" baseline="0">
              <a:solidFill>
                <a:srgbClr val="000000"/>
              </a:solidFill>
              <a:latin typeface="HGS創英角ｺﾞｼｯｸUB"/>
              <a:ea typeface="HGS創英角ｺﾞｼｯｸUB"/>
            </a:rPr>
            <a:t>200</a:t>
          </a:r>
          <a:r>
            <a:rPr lang="ja-JP" altLang="en-US" sz="1000" b="0" i="0" u="none" strike="noStrike" baseline="0">
              <a:solidFill>
                <a:srgbClr val="000000"/>
              </a:solidFill>
              <a:latin typeface="HGS創英角ｺﾞｼｯｸUB"/>
              <a:ea typeface="HGS創英角ｺﾞｼｯｸUB"/>
            </a:rPr>
            <a:t>行目までが処理の有効範囲となる（例えば、</a:t>
          </a:r>
          <a:r>
            <a:rPr lang="en-US" altLang="ja-JP" sz="1000" b="0" i="0" u="none" strike="noStrike" baseline="0">
              <a:solidFill>
                <a:srgbClr val="000000"/>
              </a:solidFill>
              <a:latin typeface="HGS創英角ｺﾞｼｯｸUB"/>
              <a:ea typeface="HGS創英角ｺﾞｼｯｸUB"/>
            </a:rPr>
            <a:t>5</a:t>
          </a:r>
          <a:r>
            <a:rPr lang="ja-JP" altLang="en-US" sz="1000" b="0" i="0" u="none" strike="noStrike" baseline="0">
              <a:solidFill>
                <a:srgbClr val="000000"/>
              </a:solidFill>
              <a:latin typeface="HGS創英角ｺﾞｼｯｸUB"/>
              <a:ea typeface="HGS創英角ｺﾞｼｯｸUB"/>
            </a:rPr>
            <a:t>行目から記載したら</a:t>
          </a:r>
          <a:r>
            <a:rPr lang="en-US" altLang="ja-JP" sz="1000" b="0" i="0" u="none" strike="noStrike" baseline="0">
              <a:solidFill>
                <a:srgbClr val="000000"/>
              </a:solidFill>
              <a:latin typeface="HGS創英角ｺﾞｼｯｸUB"/>
              <a:ea typeface="HGS創英角ｺﾞｼｯｸUB"/>
            </a:rPr>
            <a:t>205</a:t>
          </a:r>
          <a:r>
            <a:rPr lang="ja-JP" altLang="en-US" sz="1000" b="0" i="0" u="none" strike="noStrike" baseline="0">
              <a:solidFill>
                <a:srgbClr val="000000"/>
              </a:solidFill>
              <a:latin typeface="HGS創英角ｺﾞｼｯｸUB"/>
              <a:ea typeface="HGS創英角ｺﾞｼｯｸUB"/>
            </a:rPr>
            <a:t>行目まで有効。それ以降は対象外）</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・「部品名」～「理由」までが空白の行があると、その行以降を対象外とする</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・枠外にコメント等を記載すると有効なセルと見なして処理する恐れがあるので記載しない</a:t>
          </a:r>
          <a:endParaRPr lang="ja-JP" altLang="en-US" sz="1000" b="0" i="0" u="none" strike="noStrike" baseline="0">
            <a:solidFill>
              <a:srgbClr val="000000"/>
            </a:solidFill>
            <a:latin typeface="HGS創英角ｺﾞｼｯｸUB"/>
            <a:ea typeface="HGS創英角ｺﾞｼｯｸUB"/>
          </a:endParaRPr>
        </a:p>
      </xdr:txBody>
    </xdr:sp>
    <xdr:clientData fPrintsWithSheet="0"/>
  </xdr:twoCellAnchor>
  <mc:AlternateContent xmlns:mc="http://schemas.openxmlformats.org/markup-compatibility/2006">
    <mc:Choice xmlns:a14="http://schemas.microsoft.com/office/drawing/2010/main" Requires="a14">
      <xdr:twoCellAnchor>
        <xdr:from>
          <xdr:col>3</xdr:col>
          <xdr:colOff>428625</xdr:colOff>
          <xdr:row>0</xdr:row>
          <xdr:rowOff>152400</xdr:rowOff>
        </xdr:from>
        <xdr:to>
          <xdr:col>4</xdr:col>
          <xdr:colOff>0</xdr:colOff>
          <xdr:row>2</xdr:row>
          <xdr:rowOff>85725</xdr:rowOff>
        </xdr:to>
        <xdr:sp macro="[0]!Sheet5.Main">
          <xdr:nvSpPr>
            <xdr:cNvPr id="2051" name="Button 3" hidden="1">
              <a:extLst>
                <a:ext uri="{63B3BB69-23CF-44E3-9099-C40C66FF867C}">
                  <a14:compatExt spid="_x0000_s2051"/>
                </a:ext>
              </a:extLst>
            </xdr:cNvPr>
            <xdr:cNvSpPr/>
          </xdr:nvSpPr>
          <xdr:spPr>
            <a:xfrm>
              <a:off x="4591050" y="152400"/>
              <a:ext cx="1276350" cy="352425"/>
            </a:xfrm>
            <a:prstGeom prst="rect">
              <a:avLst/>
            </a:prstGeom>
          </xdr:spPr>
          <xdr:txBody>
            <a:bodyPr vertOverflow="clip" wrap="square" lIns="27432" tIns="18288" rIns="27432" bIns="18288" anchor="ctr" upright="1"/>
            <a:lstStyle/>
            <a:p>
              <a:pPr algn="ctr" rtl="0">
                <a:defRPr sz="1000"/>
              </a:pPr>
              <a:r>
                <a:rPr lang="zh-CN" altLang="en-US" sz="1000" b="0" i="0" u="none" strike="noStrike" baseline="0">
                  <a:solidFill>
                    <a:srgbClr val="000000"/>
                  </a:solidFill>
                  <a:latin typeface="MS PGothic" panose="020B0600070205080204" charset="-128"/>
                  <a:ea typeface="MS PGothic" panose="020B0600070205080204" charset="-128"/>
                </a:rPr>
                <a:t>Matrix</a:t>
              </a:r>
              <a:endParaRPr lang="zh-CN" altLang="en-US" sz="1000" b="0" i="0" u="none" strike="noStrike" baseline="0">
                <a:solidFill>
                  <a:srgbClr val="000000"/>
                </a:solidFill>
                <a:latin typeface="MS PGothic" panose="020B0600070205080204" charset="-128"/>
                <a:ea typeface="MS PGothic" panose="020B0600070205080204" charset="-128"/>
              </a:endParaRPr>
            </a:p>
            <a:p>
              <a:pPr algn="ctr" rtl="0">
                <a:defRPr sz="1000"/>
              </a:pPr>
              <a:r>
                <a:rPr lang="zh-CN" altLang="en-US" sz="1000" b="0" i="0" u="none" strike="noStrike" baseline="0">
                  <a:solidFill>
                    <a:srgbClr val="000000"/>
                  </a:solidFill>
                  <a:latin typeface="MS PGothic" panose="020B0600070205080204" charset="-128"/>
                  <a:ea typeface="MS PGothic" panose="020B0600070205080204" charset="-128"/>
                </a:rPr>
                <a:t>作成</a:t>
              </a:r>
              <a:endParaRPr lang="zh-CN" altLang="en-US" sz="1000" b="0" i="0" u="none" strike="noStrike" baseline="0">
                <a:solidFill>
                  <a:srgbClr val="000000"/>
                </a:solidFill>
                <a:latin typeface="MS PGothic" panose="020B0600070205080204" charset="-128"/>
                <a:ea typeface="MS PGothic" panose="020B0600070205080204" charset="-128"/>
              </a:endParaRPr>
            </a:p>
          </xdr:txBody>
        </xdr:sp>
        <xdr:clientData fPrintsWithSheet="0"/>
      </xdr:twoCellAnchor>
    </mc:Choice>
    <mc:Fallback/>
  </mc:AlternateContent>
</xdr:wsDr>
</file>

<file path=xl/drawings/drawing10.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3</xdr:col>
          <xdr:colOff>314325</xdr:colOff>
          <xdr:row>7</xdr:row>
          <xdr:rowOff>0</xdr:rowOff>
        </xdr:from>
        <xdr:to>
          <xdr:col>5</xdr:col>
          <xdr:colOff>0</xdr:colOff>
          <xdr:row>8</xdr:row>
          <xdr:rowOff>123825</xdr:rowOff>
        </xdr:to>
        <xdr:sp>
          <xdr:nvSpPr>
            <xdr:cNvPr id="12289" name="CommandButton1" hidden="1">
              <a:extLst>
                <a:ext uri="{63B3BB69-23CF-44E3-9099-C40C66FF867C}">
                  <a14:compatExt spid="_x0000_s12289"/>
                </a:ext>
              </a:extLst>
            </xdr:cNvPr>
            <xdr:cNvSpPr/>
          </xdr:nvSpPr>
          <xdr:spPr>
            <a:xfrm>
              <a:off x="6219825" y="1181100"/>
              <a:ext cx="904875" cy="276225"/>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295275</xdr:colOff>
      <xdr:row>32</xdr:row>
      <xdr:rowOff>47625</xdr:rowOff>
    </xdr:from>
    <xdr:to>
      <xdr:col>4</xdr:col>
      <xdr:colOff>1095375</xdr:colOff>
      <xdr:row>42</xdr:row>
      <xdr:rowOff>123825</xdr:rowOff>
    </xdr:to>
    <xdr:sp>
      <xdr:nvSpPr>
        <xdr:cNvPr id="2" name="Text Box 7"/>
        <xdr:cNvSpPr txBox="1">
          <a:spLocks noChangeArrowheads="1"/>
        </xdr:cNvSpPr>
      </xdr:nvSpPr>
      <xdr:spPr>
        <a:xfrm>
          <a:off x="523875" y="5429250"/>
          <a:ext cx="5972175" cy="1600200"/>
        </a:xfrm>
        <a:prstGeom prst="rect">
          <a:avLst/>
        </a:prstGeom>
        <a:solidFill>
          <a:srgbClr val="FFFF99"/>
        </a:solidFill>
        <a:ln w="9525">
          <a:solidFill>
            <a:srgbClr val="000000"/>
          </a:solidFill>
          <a:miter lim="800000"/>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HGS創英角ｺﾞｼｯｸUB"/>
              <a:ea typeface="HGS創英角ｺﾞｼｯｸUB"/>
            </a:rPr>
            <a:t>機能の着眼点一覧マクロ機能制限</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・「部品」は</a:t>
          </a:r>
          <a:r>
            <a:rPr lang="en-US" altLang="ja-JP" sz="1000" b="0" i="0" u="none" strike="noStrike" baseline="0">
              <a:solidFill>
                <a:srgbClr val="000000"/>
              </a:solidFill>
              <a:latin typeface="HGS創英角ｺﾞｼｯｸUB"/>
              <a:ea typeface="HGS創英角ｺﾞｼｯｸUB"/>
            </a:rPr>
            <a:t>1</a:t>
          </a:r>
          <a:r>
            <a:rPr lang="ja-JP" altLang="en-US" sz="1000" b="0" i="0" u="none" strike="noStrike" baseline="0">
              <a:solidFill>
                <a:srgbClr val="000000"/>
              </a:solidFill>
              <a:latin typeface="HGS創英角ｺﾞｼｯｸUB"/>
              <a:ea typeface="HGS創英角ｺﾞｼｯｸUB"/>
            </a:rPr>
            <a:t>セルには</a:t>
          </a:r>
          <a:r>
            <a:rPr lang="en-US" altLang="ja-JP" sz="1000" b="0" i="0" u="none" strike="noStrike" baseline="0">
              <a:solidFill>
                <a:srgbClr val="000000"/>
              </a:solidFill>
              <a:latin typeface="HGS創英角ｺﾞｼｯｸUB"/>
              <a:ea typeface="HGS創英角ｺﾞｼｯｸUB"/>
            </a:rPr>
            <a:t>1</a:t>
          </a:r>
          <a:r>
            <a:rPr lang="ja-JP" altLang="en-US" sz="1000" b="0" i="0" u="none" strike="noStrike" baseline="0">
              <a:solidFill>
                <a:srgbClr val="000000"/>
              </a:solidFill>
              <a:latin typeface="HGS創英角ｺﾞｼｯｸUB"/>
              <a:ea typeface="HGS創英角ｺﾞｼｯｸUB"/>
            </a:rPr>
            <a:t>項目のみ</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・「基本機能」～「自己防衛機能」は</a:t>
          </a:r>
          <a:r>
            <a:rPr lang="en-US" altLang="ja-JP" sz="1000" b="0" i="0" u="none" strike="noStrike" baseline="0">
              <a:solidFill>
                <a:srgbClr val="000000"/>
              </a:solidFill>
              <a:latin typeface="HGS創英角ｺﾞｼｯｸUB"/>
              <a:ea typeface="HGS創英角ｺﾞｼｯｸUB"/>
            </a:rPr>
            <a:t>1</a:t>
          </a:r>
          <a:r>
            <a:rPr lang="ja-JP" altLang="en-US" sz="1000" b="0" i="0" u="none" strike="noStrike" baseline="0">
              <a:solidFill>
                <a:srgbClr val="000000"/>
              </a:solidFill>
              <a:latin typeface="HGS創英角ｺﾞｼｯｸUB"/>
              <a:ea typeface="HGS創英角ｺﾞｼｯｸUB"/>
            </a:rPr>
            <a:t>セルに複数項目記載できる。その際は「・（中点）」で区切る。</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例　　・あいうえお</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　　　 ・かきくけこ</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・機能数は計</a:t>
          </a:r>
          <a:r>
            <a:rPr lang="en-US" altLang="ja-JP" sz="1000" b="0" i="0" u="none" strike="noStrike" baseline="0">
              <a:solidFill>
                <a:srgbClr val="000000"/>
              </a:solidFill>
              <a:latin typeface="HGS創英角ｺﾞｼｯｸUB"/>
              <a:ea typeface="HGS創英角ｺﾞｼｯｸUB"/>
            </a:rPr>
            <a:t>200</a:t>
          </a:r>
          <a:r>
            <a:rPr lang="ja-JP" altLang="en-US" sz="1000" b="0" i="0" u="none" strike="noStrike" baseline="0">
              <a:solidFill>
                <a:srgbClr val="000000"/>
              </a:solidFill>
              <a:latin typeface="HGS創英角ｺﾞｼｯｸUB"/>
              <a:ea typeface="HGS創英角ｺﾞｼｯｸUB"/>
            </a:rPr>
            <a:t>個までが処理の有効範囲となる</a:t>
          </a:r>
          <a:endParaRPr lang="ja-JP" altLang="en-US" sz="1000" b="0" i="0" u="none" strike="noStrike" baseline="0">
            <a:solidFill>
              <a:srgbClr val="000000"/>
            </a:solidFill>
            <a:latin typeface="HGS創英角ｺﾞｼｯｸUB"/>
            <a:ea typeface="HGS創英角ｺﾞｼｯｸUB"/>
          </a:endParaRPr>
        </a:p>
        <a:p>
          <a:pPr algn="l" rtl="0">
            <a:lnSpc>
              <a:spcPts val="1200"/>
            </a:lnSpc>
            <a:defRPr sz="1000"/>
          </a:pPr>
          <a:r>
            <a:rPr lang="ja-JP" altLang="en-US" sz="1000" b="0" i="0" u="none" strike="noStrike" baseline="0">
              <a:solidFill>
                <a:srgbClr val="000000"/>
              </a:solidFill>
              <a:latin typeface="HGS創英角ｺﾞｼｯｸUB"/>
              <a:ea typeface="HGS創英角ｺﾞｼｯｸUB"/>
            </a:rPr>
            <a:t>・「基本機能」～「自己防衛機能」までが空白の行があると、その行以降を対象外とする</a:t>
          </a:r>
          <a:endParaRPr lang="ja-JP" altLang="en-US" sz="1000" b="0" i="0" u="none" strike="noStrike" baseline="0">
            <a:solidFill>
              <a:srgbClr val="000000"/>
            </a:solidFill>
            <a:latin typeface="HGS創英角ｺﾞｼｯｸUB"/>
            <a:ea typeface="HGS創英角ｺﾞｼｯｸUB"/>
          </a:endParaRPr>
        </a:p>
        <a:p>
          <a:pPr algn="l" rtl="0">
            <a:defRPr sz="1000"/>
          </a:pPr>
          <a:r>
            <a:rPr lang="ja-JP" altLang="en-US" sz="1000" b="0" i="0" u="none" strike="noStrike" baseline="0">
              <a:solidFill>
                <a:srgbClr val="000000"/>
              </a:solidFill>
              <a:latin typeface="HGS創英角ｺﾞｼｯｸUB"/>
              <a:ea typeface="HGS創英角ｺﾞｼｯｸUB"/>
            </a:rPr>
            <a:t>・枠外にコメント等を記載すると有効なセルと見なして処理する恐れがあるので記載しない</a:t>
          </a:r>
          <a:endParaRPr lang="ja-JP" altLang="en-US" sz="1000" b="0" i="0" u="none" strike="noStrike" baseline="0">
            <a:solidFill>
              <a:srgbClr val="000000"/>
            </a:solidFill>
            <a:latin typeface="HGS創英角ｺﾞｼｯｸUB"/>
            <a:ea typeface="HGS創英角ｺﾞｼｯｸUB"/>
          </a:endParaRPr>
        </a:p>
      </xdr:txBody>
    </xdr:sp>
    <xdr:clientData fPrintsWithSheet="0"/>
  </xdr:twoCellAnchor>
  <mc:AlternateContent xmlns:mc="http://schemas.openxmlformats.org/markup-compatibility/2006">
    <mc:Choice xmlns:a14="http://schemas.microsoft.com/office/drawing/2010/main" Requires="a14">
      <xdr:twoCellAnchor>
        <xdr:from>
          <xdr:col>2</xdr:col>
          <xdr:colOff>1085850</xdr:colOff>
          <xdr:row>1</xdr:row>
          <xdr:rowOff>9525</xdr:rowOff>
        </xdr:from>
        <xdr:to>
          <xdr:col>3</xdr:col>
          <xdr:colOff>771525</xdr:colOff>
          <xdr:row>2</xdr:row>
          <xdr:rowOff>57150</xdr:rowOff>
        </xdr:to>
        <xdr:sp macro="[0]!Sheet6.Main">
          <xdr:nvSpPr>
            <xdr:cNvPr id="1030" name="Button 6" hidden="1">
              <a:extLst>
                <a:ext uri="{63B3BB69-23CF-44E3-9099-C40C66FF867C}">
                  <a14:compatExt spid="_x0000_s1030"/>
                </a:ext>
              </a:extLst>
            </xdr:cNvPr>
            <xdr:cNvSpPr/>
          </xdr:nvSpPr>
          <xdr:spPr>
            <a:xfrm>
              <a:off x="2886075" y="161925"/>
              <a:ext cx="1485900" cy="314325"/>
            </a:xfrm>
            <a:prstGeom prst="rect">
              <a:avLst/>
            </a:prstGeom>
          </xdr:spPr>
          <xdr:txBody>
            <a:bodyPr vertOverflow="clip" wrap="square" lIns="27432" tIns="18288" rIns="27432" bIns="18288" anchor="ctr" upright="1"/>
            <a:lstStyle/>
            <a:p>
              <a:pPr algn="ctr" rtl="0">
                <a:defRPr sz="1000"/>
              </a:pPr>
              <a:r>
                <a:rPr lang="zh-CN" altLang="en-US" sz="1000" b="0" i="0" u="none" strike="noStrike" baseline="0">
                  <a:solidFill>
                    <a:srgbClr val="000000"/>
                  </a:solidFill>
                  <a:latin typeface="MS PGothic" panose="020B0600070205080204" charset="-128"/>
                  <a:ea typeface="MS PGothic" panose="020B0600070205080204" charset="-128"/>
                </a:rPr>
                <a:t>Matrix作成</a:t>
              </a:r>
              <a:endParaRPr lang="zh-CN" altLang="en-US" sz="1000" b="0" i="0" u="none" strike="noStrike" baseline="0">
                <a:solidFill>
                  <a:srgbClr val="000000"/>
                </a:solidFill>
                <a:latin typeface="MS PGothic" panose="020B0600070205080204" charset="-128"/>
                <a:ea typeface="MS PGothic" panose="020B0600070205080204" charset="-128"/>
              </a:endParaRPr>
            </a:p>
          </xdr:txBody>
        </xdr:sp>
        <xdr:clientData fPrintsWithSheet="0"/>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57150</xdr:colOff>
      <xdr:row>5</xdr:row>
      <xdr:rowOff>85725</xdr:rowOff>
    </xdr:from>
    <xdr:to>
      <xdr:col>6</xdr:col>
      <xdr:colOff>1190625</xdr:colOff>
      <xdr:row>6</xdr:row>
      <xdr:rowOff>893481</xdr:rowOff>
    </xdr:to>
    <xdr:sp>
      <xdr:nvSpPr>
        <xdr:cNvPr id="2" name="Text Box 10"/>
        <xdr:cNvSpPr txBox="1">
          <a:spLocks noChangeArrowheads="1"/>
        </xdr:cNvSpPr>
      </xdr:nvSpPr>
      <xdr:spPr>
        <a:xfrm>
          <a:off x="57150" y="1171575"/>
          <a:ext cx="4829175" cy="1150620"/>
        </a:xfrm>
        <a:prstGeom prst="rect">
          <a:avLst/>
        </a:prstGeom>
        <a:solidFill>
          <a:srgbClr val="FFFF99"/>
        </a:solidFill>
        <a:ln w="9525">
          <a:solidFill>
            <a:srgbClr val="000000"/>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0000"/>
              </a:solidFill>
              <a:latin typeface="HGS創英角ｺﾞｼｯｸUB"/>
              <a:ea typeface="HGS創英角ｺﾞｼｯｸUB"/>
            </a:rPr>
            <a:t>相互影響</a:t>
          </a:r>
          <a:r>
            <a:rPr lang="en-US" altLang="ja-JP" sz="900" b="0" i="0" u="none" strike="noStrike" baseline="0">
              <a:solidFill>
                <a:srgbClr val="000000"/>
              </a:solidFill>
              <a:latin typeface="HGS創英角ｺﾞｼｯｸUB"/>
              <a:ea typeface="HGS創英角ｺﾞｼｯｸUB"/>
            </a:rPr>
            <a:t>Matrix</a:t>
          </a:r>
          <a:r>
            <a:rPr lang="ja-JP" altLang="en-US" sz="900" b="0" i="0" u="none" strike="noStrike" baseline="0">
              <a:solidFill>
                <a:srgbClr val="000000"/>
              </a:solidFill>
              <a:latin typeface="HGS創英角ｺﾞｼｯｸUB"/>
              <a:ea typeface="HGS創英角ｺﾞｼｯｸUB"/>
            </a:rPr>
            <a:t>マクロ機能制限</a:t>
          </a:r>
          <a:endParaRPr lang="ja-JP" altLang="en-US" sz="900" b="0" i="0" u="none" strike="noStrike" baseline="0">
            <a:solidFill>
              <a:srgbClr val="000000"/>
            </a:solidFill>
            <a:latin typeface="HGS創英角ｺﾞｼｯｸUB"/>
            <a:ea typeface="HGS創英角ｺﾞｼｯｸUB"/>
          </a:endParaRPr>
        </a:p>
        <a:p>
          <a:pPr algn="l" rtl="0">
            <a:lnSpc>
              <a:spcPts val="1100"/>
            </a:lnSpc>
            <a:defRPr sz="1000"/>
          </a:pPr>
          <a:endParaRPr lang="ja-JP" altLang="en-US" sz="900" b="0" i="0" u="none" strike="noStrike" baseline="0">
            <a:solidFill>
              <a:srgbClr val="000000"/>
            </a:solidFill>
            <a:latin typeface="HGS創英角ｺﾞｼｯｸUB"/>
            <a:ea typeface="HGS創英角ｺﾞｼｯｸUB"/>
          </a:endParaRPr>
        </a:p>
        <a:p>
          <a:pPr algn="l" rtl="0">
            <a:lnSpc>
              <a:spcPts val="1100"/>
            </a:lnSpc>
            <a:defRPr sz="1000"/>
          </a:pPr>
          <a:r>
            <a:rPr lang="ja-JP" altLang="en-US" sz="900" b="0" i="0" u="none" strike="noStrike" baseline="0">
              <a:solidFill>
                <a:srgbClr val="000000"/>
              </a:solidFill>
              <a:latin typeface="HGS創英角ｺﾞｼｯｸUB"/>
              <a:ea typeface="HGS創英角ｺﾞｼｯｸUB"/>
            </a:rPr>
            <a:t>・心配点は</a:t>
          </a:r>
          <a:r>
            <a:rPr lang="en-US" altLang="ja-JP" sz="900" b="0" i="0" u="none" strike="noStrike" baseline="0">
              <a:solidFill>
                <a:srgbClr val="000000"/>
              </a:solidFill>
              <a:latin typeface="HGS創英角ｺﾞｼｯｸUB"/>
              <a:ea typeface="HGS創英角ｺﾞｼｯｸUB"/>
            </a:rPr>
            <a:t>1</a:t>
          </a:r>
          <a:r>
            <a:rPr lang="ja-JP" altLang="en-US" sz="900" b="0" i="0" u="none" strike="noStrike" baseline="0">
              <a:solidFill>
                <a:srgbClr val="000000"/>
              </a:solidFill>
              <a:latin typeface="HGS創英角ｺﾞｼｯｸUB"/>
              <a:ea typeface="HGS創英角ｺﾞｼｯｸUB"/>
            </a:rPr>
            <a:t>セルに複数項目記載できる。その際は「・（中点）」で区切る。</a:t>
          </a:r>
          <a:endParaRPr lang="ja-JP" altLang="en-US" sz="900" b="0" i="0" u="none" strike="noStrike" baseline="0">
            <a:solidFill>
              <a:srgbClr val="000000"/>
            </a:solidFill>
            <a:latin typeface="HGS創英角ｺﾞｼｯｸUB"/>
            <a:ea typeface="HGS創英角ｺﾞｼｯｸUB"/>
          </a:endParaRPr>
        </a:p>
        <a:p>
          <a:pPr algn="l" rtl="0">
            <a:lnSpc>
              <a:spcPts val="1100"/>
            </a:lnSpc>
            <a:defRPr sz="1000"/>
          </a:pPr>
          <a:r>
            <a:rPr lang="ja-JP" altLang="en-US" sz="900" b="0" i="0" u="none" strike="noStrike" baseline="0">
              <a:solidFill>
                <a:srgbClr val="000000"/>
              </a:solidFill>
              <a:latin typeface="HGS創英角ｺﾞｼｯｸUB"/>
              <a:ea typeface="HGS創英角ｺﾞｼｯｸUB"/>
            </a:rPr>
            <a:t>・心配点は計</a:t>
          </a:r>
          <a:r>
            <a:rPr lang="en-US" altLang="ja-JP" sz="900" b="0" i="0" u="none" strike="noStrike" baseline="0">
              <a:solidFill>
                <a:srgbClr val="000000"/>
              </a:solidFill>
              <a:latin typeface="HGS創英角ｺﾞｼｯｸUB"/>
              <a:ea typeface="HGS創英角ｺﾞｼｯｸUB"/>
            </a:rPr>
            <a:t>200</a:t>
          </a:r>
          <a:r>
            <a:rPr lang="ja-JP" altLang="en-US" sz="900" b="0" i="0" u="none" strike="noStrike" baseline="0">
              <a:solidFill>
                <a:srgbClr val="000000"/>
              </a:solidFill>
              <a:latin typeface="HGS創英角ｺﾞｼｯｸUB"/>
              <a:ea typeface="HGS創英角ｺﾞｼｯｸUB"/>
            </a:rPr>
            <a:t>個までが処理の有効範囲となる</a:t>
          </a:r>
          <a:endParaRPr lang="ja-JP" altLang="en-US" sz="900" b="0" i="0" u="none" strike="noStrike" baseline="0">
            <a:solidFill>
              <a:srgbClr val="000000"/>
            </a:solidFill>
            <a:latin typeface="HGS創英角ｺﾞｼｯｸUB"/>
            <a:ea typeface="HGS創英角ｺﾞｼｯｸUB"/>
          </a:endParaRPr>
        </a:p>
        <a:p>
          <a:pPr algn="l" rtl="0">
            <a:defRPr sz="1000"/>
          </a:pPr>
          <a:r>
            <a:rPr lang="ja-JP" altLang="en-US" sz="900" b="0" i="0" u="none" strike="noStrike" baseline="0">
              <a:solidFill>
                <a:srgbClr val="000000"/>
              </a:solidFill>
              <a:latin typeface="HGS創英角ｺﾞｼｯｸUB"/>
              <a:ea typeface="HGS創英角ｺﾞｼｯｸUB"/>
            </a:rPr>
            <a:t>・マクロ機能で記載された箇所（変更点・変化点、機能）は変更しないこと</a:t>
          </a:r>
          <a:endParaRPr lang="ja-JP" altLang="en-US" sz="900" b="0" i="0" u="none" strike="noStrike" baseline="0">
            <a:solidFill>
              <a:srgbClr val="000000"/>
            </a:solidFill>
            <a:latin typeface="HGS創英角ｺﾞｼｯｸUB"/>
            <a:ea typeface="HGS創英角ｺﾞｼｯｸUB"/>
          </a:endParaRPr>
        </a:p>
        <a:p>
          <a:pPr algn="l" rtl="0">
            <a:lnSpc>
              <a:spcPts val="1100"/>
            </a:lnSpc>
            <a:defRPr sz="1000"/>
          </a:pPr>
          <a:r>
            <a:rPr lang="ja-JP" altLang="en-US" sz="900" b="0" i="0" u="none" strike="noStrike" baseline="0">
              <a:solidFill>
                <a:srgbClr val="000000"/>
              </a:solidFill>
              <a:latin typeface="HGS創英角ｺﾞｼｯｸUB"/>
              <a:ea typeface="HGS創英角ｺﾞｼｯｸUB"/>
            </a:rPr>
            <a:t>　修正する場合は各シートを修正したうえでマクロ機能で再度このシートを作成すること</a:t>
          </a:r>
          <a:endParaRPr lang="ja-JP" altLang="en-US" sz="900" b="0" i="0" u="none" strike="noStrike" baseline="0">
            <a:solidFill>
              <a:srgbClr val="000000"/>
            </a:solidFill>
            <a:latin typeface="HGS創英角ｺﾞｼｯｸUB"/>
            <a:ea typeface="HGS創英角ｺﾞｼｯｸUB"/>
          </a:endParaRPr>
        </a:p>
        <a:p>
          <a:pPr algn="l" rtl="0">
            <a:lnSpc>
              <a:spcPts val="1100"/>
            </a:lnSpc>
            <a:defRPr sz="1000"/>
          </a:pPr>
          <a:r>
            <a:rPr lang="ja-JP" altLang="en-US" sz="900" b="0" i="0" u="none" strike="noStrike" baseline="0">
              <a:solidFill>
                <a:srgbClr val="000000"/>
              </a:solidFill>
              <a:latin typeface="HGS創英角ｺﾞｼｯｸUB"/>
              <a:ea typeface="HGS創英角ｺﾞｼｯｸUB"/>
            </a:rPr>
            <a:t>・枠外にコメント等を記載すると有効なセルと見なして処理する恐れがあるので記載しない</a:t>
          </a:r>
          <a:endParaRPr lang="ja-JP" altLang="en-US" sz="900" b="0" i="0" u="none" strike="noStrike" baseline="0">
            <a:solidFill>
              <a:srgbClr val="000000"/>
            </a:solidFill>
            <a:latin typeface="HGS創英角ｺﾞｼｯｸUB"/>
            <a:ea typeface="HGS創英角ｺﾞｼｯｸUB"/>
          </a:endParaRPr>
        </a:p>
      </xdr:txBody>
    </xdr:sp>
    <xdr:clientData fPrintsWithSheet="0"/>
  </xdr:twoCellAnchor>
  <mc:AlternateContent xmlns:mc="http://schemas.openxmlformats.org/markup-compatibility/2006">
    <mc:Choice xmlns:a14="http://schemas.microsoft.com/office/drawing/2010/main" Requires="a14">
      <xdr:twoCellAnchor>
        <xdr:from>
          <xdr:col>7</xdr:col>
          <xdr:colOff>0</xdr:colOff>
          <xdr:row>1</xdr:row>
          <xdr:rowOff>95250</xdr:rowOff>
        </xdr:from>
        <xdr:to>
          <xdr:col>7</xdr:col>
          <xdr:colOff>0</xdr:colOff>
          <xdr:row>1</xdr:row>
          <xdr:rowOff>333375</xdr:rowOff>
        </xdr:to>
        <xdr:sp macro="[0]!Sheet7.Main">
          <xdr:nvSpPr>
            <xdr:cNvPr id="9223" name="Button 7" hidden="1">
              <a:extLst>
                <a:ext uri="{63B3BB69-23CF-44E3-9099-C40C66FF867C}">
                  <a14:compatExt spid="_x0000_s9223"/>
                </a:ext>
              </a:extLst>
            </xdr:cNvPr>
            <xdr:cNvSpPr/>
          </xdr:nvSpPr>
          <xdr:spPr>
            <a:xfrm>
              <a:off x="4943475" y="247650"/>
              <a:ext cx="0" cy="238125"/>
            </a:xfrm>
            <a:prstGeom prst="rect">
              <a:avLst/>
            </a:prstGeom>
          </xdr:spPr>
          <xdr:txBody>
            <a:bodyPr vertOverflow="clip" wrap="square" lIns="27432" tIns="18288" rIns="27432" bIns="18288" anchor="ctr" upright="1"/>
            <a:lstStyle/>
            <a:p>
              <a:pPr algn="ctr" rtl="0">
                <a:defRPr sz="1000"/>
              </a:pPr>
              <a:r>
                <a:rPr lang="zh-CN" altLang="en-US" sz="1000" b="0" i="0" u="none" strike="noStrike" baseline="0">
                  <a:solidFill>
                    <a:srgbClr val="000000"/>
                  </a:solidFill>
                  <a:latin typeface="MS PGothic" panose="020B0600070205080204" charset="-128"/>
                  <a:ea typeface="MS PGothic" panose="020B0600070205080204" charset="-128"/>
                </a:rPr>
                <a:t>DRBFM作成</a:t>
              </a:r>
              <a:endParaRPr lang="zh-CN" altLang="en-US" sz="1000" b="0" i="0" u="none" strike="noStrike" baseline="0">
                <a:solidFill>
                  <a:srgbClr val="000000"/>
                </a:solidFill>
                <a:latin typeface="MS PGothic" panose="020B0600070205080204" charset="-128"/>
                <a:ea typeface="MS PGothic" panose="020B0600070205080204" charset="-128"/>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152400</xdr:colOff>
          <xdr:row>3</xdr:row>
          <xdr:rowOff>19050</xdr:rowOff>
        </xdr:from>
        <xdr:to>
          <xdr:col>6</xdr:col>
          <xdr:colOff>1143000</xdr:colOff>
          <xdr:row>3</xdr:row>
          <xdr:rowOff>314325</xdr:rowOff>
        </xdr:to>
        <xdr:sp macro="[0]!Sheet7.Main">
          <xdr:nvSpPr>
            <xdr:cNvPr id="9224" name="Button 8" hidden="1">
              <a:extLst>
                <a:ext uri="{63B3BB69-23CF-44E3-9099-C40C66FF867C}">
                  <a14:compatExt spid="_x0000_s9224"/>
                </a:ext>
              </a:extLst>
            </xdr:cNvPr>
            <xdr:cNvSpPr/>
          </xdr:nvSpPr>
          <xdr:spPr>
            <a:xfrm>
              <a:off x="3848100" y="723900"/>
              <a:ext cx="990600" cy="295275"/>
            </a:xfrm>
            <a:prstGeom prst="rect">
              <a:avLst/>
            </a:prstGeom>
          </xdr:spPr>
          <xdr:txBody>
            <a:bodyPr vertOverflow="clip" wrap="square" lIns="27432" tIns="18288" rIns="27432" bIns="18288" anchor="ctr" upright="1"/>
            <a:lstStyle/>
            <a:p>
              <a:pPr algn="ctr" rtl="0">
                <a:defRPr sz="1000"/>
              </a:pPr>
              <a:r>
                <a:rPr lang="zh-CN" altLang="en-US" sz="1000" b="0" i="0" u="none" strike="noStrike" baseline="0">
                  <a:solidFill>
                    <a:srgbClr val="000000"/>
                  </a:solidFill>
                  <a:latin typeface="MS PGothic" panose="020B0600070205080204" charset="-128"/>
                  <a:ea typeface="MS PGothic" panose="020B0600070205080204" charset="-128"/>
                </a:rPr>
                <a:t>DRBFM作成</a:t>
              </a:r>
              <a:endParaRPr lang="zh-CN" altLang="en-US" sz="1000" b="0" i="0" u="none" strike="noStrike" baseline="0">
                <a:solidFill>
                  <a:srgbClr val="000000"/>
                </a:solidFill>
                <a:latin typeface="MS PGothic" panose="020B0600070205080204" charset="-128"/>
                <a:ea typeface="MS PGothic" panose="020B0600070205080204" charset="-128"/>
              </a:endParaRPr>
            </a:p>
          </xdr:txBody>
        </xdr:sp>
        <xdr:clientData fPrintsWithSheet="0"/>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1</xdr:col>
      <xdr:colOff>76200</xdr:colOff>
      <xdr:row>2</xdr:row>
      <xdr:rowOff>57150</xdr:rowOff>
    </xdr:to>
    <xdr:sp>
      <xdr:nvSpPr>
        <xdr:cNvPr id="20693" name="Text Box 1"/>
        <xdr:cNvSpPr txBox="1">
          <a:spLocks noChangeArrowheads="1"/>
        </xdr:cNvSpPr>
      </xdr:nvSpPr>
      <xdr:spPr>
        <a:xfrm>
          <a:off x="180975" y="26670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76200</xdr:colOff>
      <xdr:row>2</xdr:row>
      <xdr:rowOff>57150</xdr:rowOff>
    </xdr:to>
    <xdr:sp>
      <xdr:nvSpPr>
        <xdr:cNvPr id="20694" name="Text Box 2"/>
        <xdr:cNvSpPr txBox="1">
          <a:spLocks noChangeArrowheads="1"/>
        </xdr:cNvSpPr>
      </xdr:nvSpPr>
      <xdr:spPr>
        <a:xfrm>
          <a:off x="180975" y="266700"/>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12</xdr:col>
      <xdr:colOff>123825</xdr:colOff>
      <xdr:row>12</xdr:row>
      <xdr:rowOff>57150</xdr:rowOff>
    </xdr:from>
    <xdr:ext cx="2592505" cy="457241"/>
    <xdr:sp>
      <xdr:nvSpPr>
        <xdr:cNvPr id="2" name="AutoShape 1"/>
        <xdr:cNvSpPr>
          <a:spLocks noChangeArrowheads="1"/>
        </xdr:cNvSpPr>
      </xdr:nvSpPr>
      <xdr:spPr>
        <a:xfrm>
          <a:off x="4838700" y="2870200"/>
          <a:ext cx="2592070" cy="457200"/>
        </a:xfrm>
        <a:prstGeom prst="wedgeRectCallout">
          <a:avLst>
            <a:gd name="adj1" fmla="val -55171"/>
            <a:gd name="adj2" fmla="val 41667"/>
          </a:avLst>
        </a:prstGeom>
        <a:solidFill>
          <a:srgbClr val="FFFF99"/>
        </a:solidFill>
        <a:ln w="19050">
          <a:solidFill>
            <a:srgbClr val="000000"/>
          </a:solidFill>
          <a:miter lim="800000"/>
        </a:ln>
      </xdr:spPr>
      <xdr:txBody>
        <a:bodyPr wrap="none" lIns="27432" tIns="18288" rIns="0" bIns="0" anchor="t" upright="1">
          <a:spAutoFit/>
        </a:bodyPr>
        <a:lstStyle/>
        <a:p>
          <a:pPr algn="l" rtl="0">
            <a:defRPr sz="1000"/>
          </a:pPr>
          <a:r>
            <a:rPr lang="ja-JP" altLang="en-US" sz="1000" b="0" i="0" u="none" strike="noStrike" baseline="0">
              <a:solidFill>
                <a:srgbClr val="000000"/>
              </a:solidFill>
              <a:latin typeface="HG丸ｺﾞｼｯｸM-PRO"/>
              <a:ea typeface="HG丸ｺﾞｼｯｸM-PRO"/>
            </a:rPr>
            <a:t>大：新規開発、ソフト構成変更</a:t>
          </a:r>
          <a:endParaRPr lang="ja-JP" altLang="en-US" sz="1000" b="0" i="0" u="none" strike="noStrike" baseline="0">
            <a:solidFill>
              <a:srgbClr val="000000"/>
            </a:solidFill>
            <a:latin typeface="HG丸ｺﾞｼｯｸM-PRO"/>
            <a:ea typeface="HG丸ｺﾞｼｯｸM-PRO"/>
          </a:endParaRPr>
        </a:p>
        <a:p>
          <a:pPr algn="l" rtl="0">
            <a:defRPr sz="1000"/>
          </a:pPr>
          <a:r>
            <a:rPr lang="ja-JP" altLang="en-US" sz="1000" b="0" i="0" u="none" strike="noStrike" baseline="0">
              <a:solidFill>
                <a:srgbClr val="000000"/>
              </a:solidFill>
              <a:latin typeface="HG丸ｺﾞｼｯｸM-PRO"/>
              <a:ea typeface="HG丸ｺﾞｼｯｸM-PRO"/>
            </a:rPr>
            <a:t>中：基本構成が同じで処理の中身を変更した</a:t>
          </a:r>
          <a:endParaRPr lang="ja-JP" altLang="en-US" sz="1000" b="0" i="0" u="none" strike="noStrike" baseline="0">
            <a:solidFill>
              <a:srgbClr val="000000"/>
            </a:solidFill>
            <a:latin typeface="HG丸ｺﾞｼｯｸM-PRO"/>
            <a:ea typeface="HG丸ｺﾞｼｯｸM-PRO"/>
          </a:endParaRPr>
        </a:p>
        <a:p>
          <a:pPr algn="l" rtl="0">
            <a:defRPr sz="1000"/>
          </a:pPr>
          <a:r>
            <a:rPr lang="ja-JP" altLang="en-US" sz="1000" b="0" i="0" u="none" strike="noStrike" baseline="0">
              <a:solidFill>
                <a:srgbClr val="000000"/>
              </a:solidFill>
              <a:latin typeface="HG丸ｺﾞｼｯｸM-PRO"/>
              <a:ea typeface="HG丸ｺﾞｼｯｸM-PRO"/>
            </a:rPr>
            <a:t>小：単純な定数変更等</a:t>
          </a:r>
          <a:endParaRPr lang="ja-JP" altLang="en-US" sz="1000" b="0" i="0" u="none" strike="noStrike" baseline="0">
            <a:solidFill>
              <a:srgbClr val="000000"/>
            </a:solidFill>
            <a:latin typeface="HG丸ｺﾞｼｯｸM-PRO"/>
            <a:ea typeface="HG丸ｺﾞｼｯｸM-PRO"/>
          </a:endParaRPr>
        </a:p>
      </xdr:txBody>
    </xdr:sp>
    <xdr:clientData/>
  </xdr:oneCellAnchor>
  <xdr:oneCellAnchor>
    <xdr:from>
      <xdr:col>12</xdr:col>
      <xdr:colOff>123825</xdr:colOff>
      <xdr:row>16</xdr:row>
      <xdr:rowOff>19050</xdr:rowOff>
    </xdr:from>
    <xdr:ext cx="3426066" cy="896015"/>
    <xdr:sp>
      <xdr:nvSpPr>
        <xdr:cNvPr id="3" name="AutoShape 2"/>
        <xdr:cNvSpPr>
          <a:spLocks noChangeArrowheads="1"/>
        </xdr:cNvSpPr>
      </xdr:nvSpPr>
      <xdr:spPr>
        <a:xfrm>
          <a:off x="4838700" y="4394200"/>
          <a:ext cx="3425825" cy="895985"/>
        </a:xfrm>
        <a:prstGeom prst="wedgeRectCallout">
          <a:avLst>
            <a:gd name="adj1" fmla="val -54671"/>
            <a:gd name="adj2" fmla="val 32926"/>
          </a:avLst>
        </a:prstGeom>
        <a:solidFill>
          <a:srgbClr val="FFFF99"/>
        </a:solidFill>
        <a:ln w="19050">
          <a:solidFill>
            <a:srgbClr val="000000"/>
          </a:solidFill>
          <a:miter lim="800000"/>
        </a:ln>
      </xdr:spPr>
      <xdr:txBody>
        <a:bodyPr wrap="none" lIns="27432" tIns="18288" rIns="0" bIns="0" anchor="t" upright="1">
          <a:spAutoFit/>
        </a:bodyPr>
        <a:lstStyle/>
        <a:p>
          <a:pPr algn="l" rtl="0">
            <a:defRPr sz="1000"/>
          </a:pPr>
          <a:r>
            <a:rPr lang="en-US" altLang="ja-JP" sz="1000" b="0" i="0" u="none" strike="noStrike" baseline="0">
              <a:solidFill>
                <a:srgbClr val="000000"/>
              </a:solidFill>
              <a:latin typeface="HG丸ｺﾞｼｯｸM-PRO"/>
              <a:ea typeface="HG丸ｺﾞｼｯｸM-PRO"/>
            </a:rPr>
            <a:t>A</a:t>
          </a:r>
          <a:r>
            <a:rPr lang="ja-JP" altLang="en-US" sz="1000" b="0" i="0" u="none" strike="noStrike" baseline="0">
              <a:solidFill>
                <a:srgbClr val="000000"/>
              </a:solidFill>
              <a:latin typeface="HG丸ｺﾞｼｯｸM-PRO"/>
              <a:ea typeface="HG丸ｺﾞｼｯｸM-PRO"/>
            </a:rPr>
            <a:t>：安全を脅かす事項</a:t>
          </a:r>
          <a:endParaRPr lang="ja-JP" altLang="en-US" sz="1000" b="0" i="0" u="none" strike="noStrike" baseline="0">
            <a:solidFill>
              <a:srgbClr val="000000"/>
            </a:solidFill>
            <a:latin typeface="HG丸ｺﾞｼｯｸM-PRO"/>
            <a:ea typeface="HG丸ｺﾞｼｯｸM-PRO"/>
          </a:endParaRPr>
        </a:p>
        <a:p>
          <a:pPr algn="l" rtl="0">
            <a:defRPr sz="1000"/>
          </a:pPr>
          <a:r>
            <a:rPr lang="ja-JP" altLang="en-US" sz="1000" b="0" i="0" u="none" strike="noStrike" baseline="0">
              <a:solidFill>
                <a:srgbClr val="000000"/>
              </a:solidFill>
              <a:latin typeface="HG丸ｺﾞｼｯｸM-PRO"/>
              <a:ea typeface="HG丸ｺﾞｼｯｸM-PRO"/>
            </a:rPr>
            <a:t>   </a:t>
          </a:r>
          <a:r>
            <a:rPr lang="en-US" altLang="ja-JP" sz="1000" b="0" i="0" u="none" strike="noStrike" baseline="0">
              <a:solidFill>
                <a:srgbClr val="000000"/>
              </a:solidFill>
              <a:latin typeface="HG丸ｺﾞｼｯｸM-PRO"/>
              <a:ea typeface="HG丸ｺﾞｼｯｸM-PRO"/>
            </a:rPr>
            <a:t>(FS</a:t>
          </a:r>
          <a:r>
            <a:rPr lang="ja-JP" altLang="en-US" sz="1000" b="0" i="0" u="none" strike="noStrike" baseline="0">
              <a:solidFill>
                <a:srgbClr val="000000"/>
              </a:solidFill>
              <a:latin typeface="HG丸ｺﾞｼｯｸM-PRO"/>
              <a:ea typeface="HG丸ｺﾞｼｯｸM-PRO"/>
            </a:rPr>
            <a:t>、怪我する、大音量、暗電流大、バッテリー上がり</a:t>
          </a:r>
          <a:r>
            <a:rPr lang="en-US" altLang="ja-JP" sz="1000" b="0" i="0" u="none" strike="noStrike" baseline="0">
              <a:solidFill>
                <a:srgbClr val="000000"/>
              </a:solidFill>
              <a:latin typeface="HG丸ｺﾞｼｯｸM-PRO"/>
              <a:ea typeface="HG丸ｺﾞｼｯｸM-PRO"/>
            </a:rPr>
            <a:t>)</a:t>
          </a:r>
          <a:endParaRPr lang="en-US" altLang="ja-JP" sz="1000" b="0" i="0" u="none" strike="noStrike" baseline="0">
            <a:solidFill>
              <a:srgbClr val="000000"/>
            </a:solidFill>
            <a:latin typeface="HG丸ｺﾞｼｯｸM-PRO"/>
            <a:ea typeface="HG丸ｺﾞｼｯｸM-PRO"/>
          </a:endParaRPr>
        </a:p>
        <a:p>
          <a:pPr algn="l" rtl="0">
            <a:defRPr sz="1000"/>
          </a:pPr>
          <a:r>
            <a:rPr lang="en-US" altLang="ja-JP" sz="1000" b="0" i="0" u="none" strike="noStrike" baseline="0">
              <a:solidFill>
                <a:srgbClr val="000000"/>
              </a:solidFill>
              <a:latin typeface="HG丸ｺﾞｼｯｸM-PRO"/>
              <a:ea typeface="HG丸ｺﾞｼｯｸM-PRO"/>
            </a:rPr>
            <a:t>   </a:t>
          </a:r>
          <a:r>
            <a:rPr lang="ja-JP" altLang="en-US" sz="1000" b="0" i="0" u="none" strike="noStrike" baseline="0">
              <a:solidFill>
                <a:srgbClr val="000000"/>
              </a:solidFill>
              <a:latin typeface="HG丸ｺﾞｼｯｸM-PRO"/>
              <a:ea typeface="HG丸ｺﾞｼｯｸM-PRO"/>
            </a:rPr>
            <a:t>機能欠如</a:t>
          </a:r>
          <a:endParaRPr lang="ja-JP" altLang="en-US" sz="1000" b="0" i="0" u="none" strike="noStrike" baseline="0">
            <a:solidFill>
              <a:srgbClr val="000000"/>
            </a:solidFill>
            <a:latin typeface="HG丸ｺﾞｼｯｸM-PRO"/>
            <a:ea typeface="HG丸ｺﾞｼｯｸM-PRO"/>
          </a:endParaRPr>
        </a:p>
        <a:p>
          <a:pPr algn="l" rtl="0">
            <a:defRPr sz="1000"/>
          </a:pPr>
          <a:r>
            <a:rPr lang="en-US" altLang="ja-JP" sz="1000" b="0" i="0" u="none" strike="noStrike" baseline="0">
              <a:solidFill>
                <a:srgbClr val="000000"/>
              </a:solidFill>
              <a:latin typeface="HG丸ｺﾞｼｯｸM-PRO"/>
              <a:ea typeface="HG丸ｺﾞｼｯｸM-PRO"/>
            </a:rPr>
            <a:t>B</a:t>
          </a:r>
          <a:r>
            <a:rPr lang="ja-JP" altLang="en-US" sz="1000" b="0" i="0" u="none" strike="noStrike" baseline="0">
              <a:solidFill>
                <a:srgbClr val="000000"/>
              </a:solidFill>
              <a:latin typeface="HG丸ｺﾞｼｯｸM-PRO"/>
              <a:ea typeface="HG丸ｺﾞｼｯｸM-PRO"/>
            </a:rPr>
            <a:t>：品質、質感が下がる</a:t>
          </a:r>
          <a:endParaRPr lang="ja-JP" altLang="en-US" sz="1000" b="0" i="0" u="none" strike="noStrike" baseline="0">
            <a:solidFill>
              <a:srgbClr val="000000"/>
            </a:solidFill>
            <a:latin typeface="HG丸ｺﾞｼｯｸM-PRO"/>
            <a:ea typeface="HG丸ｺﾞｼｯｸM-PRO"/>
          </a:endParaRPr>
        </a:p>
        <a:p>
          <a:pPr algn="l" rtl="0">
            <a:defRPr sz="1000"/>
          </a:pPr>
          <a:r>
            <a:rPr lang="en-US" altLang="ja-JP" sz="1000" b="0" i="0" u="none" strike="noStrike" baseline="0">
              <a:solidFill>
                <a:srgbClr val="000000"/>
              </a:solidFill>
              <a:latin typeface="HG丸ｺﾞｼｯｸM-PRO"/>
              <a:ea typeface="HG丸ｺﾞｼｯｸM-PRO"/>
            </a:rPr>
            <a:t>C</a:t>
          </a:r>
          <a:r>
            <a:rPr lang="ja-JP" altLang="en-US" sz="1000" b="0" i="0" u="none" strike="noStrike" baseline="0">
              <a:solidFill>
                <a:srgbClr val="000000"/>
              </a:solidFill>
              <a:latin typeface="HG丸ｺﾞｼｯｸM-PRO"/>
              <a:ea typeface="HG丸ｺﾞｼｯｸM-PRO"/>
            </a:rPr>
            <a:t>：表面上異常にならない</a:t>
          </a:r>
          <a:endParaRPr lang="ja-JP" altLang="en-US" sz="1000" b="0" i="0" u="none" strike="noStrike" baseline="0">
            <a:solidFill>
              <a:srgbClr val="000000"/>
            </a:solidFill>
            <a:latin typeface="HG丸ｺﾞｼｯｸM-PRO"/>
            <a:ea typeface="HG丸ｺﾞｼｯｸM-PRO"/>
          </a:endParaRPr>
        </a:p>
        <a:p>
          <a:pPr algn="l" rtl="0">
            <a:defRPr sz="1000"/>
          </a:pPr>
          <a:r>
            <a:rPr lang="ja-JP" altLang="en-US" sz="1000" b="0" i="0" u="none" strike="noStrike" baseline="0">
              <a:solidFill>
                <a:srgbClr val="000000"/>
              </a:solidFill>
              <a:latin typeface="HG丸ｺﾞｼｯｸM-PRO"/>
              <a:ea typeface="HG丸ｺﾞｼｯｸM-PRO"/>
            </a:rPr>
            <a:t>   異常だと気がつかない</a:t>
          </a:r>
          <a:r>
            <a:rPr lang="en-US" altLang="ja-JP" sz="1000" b="0" i="0" u="none" strike="noStrike" baseline="0">
              <a:solidFill>
                <a:srgbClr val="000000"/>
              </a:solidFill>
              <a:latin typeface="HG丸ｺﾞｼｯｸM-PRO"/>
              <a:ea typeface="HG丸ｺﾞｼｯｸM-PRO"/>
            </a:rPr>
            <a:t>(</a:t>
          </a:r>
          <a:r>
            <a:rPr lang="ja-JP" altLang="en-US" sz="1000" b="0" i="0" u="none" strike="noStrike" baseline="0">
              <a:solidFill>
                <a:srgbClr val="000000"/>
              </a:solidFill>
              <a:latin typeface="HG丸ｺﾞｼｯｸM-PRO"/>
              <a:ea typeface="HG丸ｺﾞｼｯｸM-PRO"/>
            </a:rPr>
            <a:t>ちらつき</a:t>
          </a:r>
          <a:r>
            <a:rPr lang="en-US" altLang="ja-JP" sz="1000" b="0" i="0" u="none" strike="noStrike" baseline="0">
              <a:solidFill>
                <a:srgbClr val="000000"/>
              </a:solidFill>
              <a:latin typeface="HG丸ｺﾞｼｯｸM-PRO"/>
              <a:ea typeface="HG丸ｺﾞｼｯｸM-PRO"/>
            </a:rPr>
            <a:t>)</a:t>
          </a:r>
          <a:endParaRPr lang="en-US" altLang="ja-JP" sz="1000" b="0" i="0" u="none" strike="noStrike" baseline="0">
            <a:solidFill>
              <a:srgbClr val="000000"/>
            </a:solidFill>
            <a:latin typeface="HG丸ｺﾞｼｯｸM-PRO"/>
            <a:ea typeface="HG丸ｺﾞｼｯｸM-PRO"/>
          </a:endParaRPr>
        </a:p>
      </xdr:txBody>
    </xdr:sp>
    <xdr:clientData/>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200025</xdr:colOff>
          <xdr:row>3</xdr:row>
          <xdr:rowOff>133350</xdr:rowOff>
        </xdr:from>
        <xdr:to>
          <xdr:col>2</xdr:col>
          <xdr:colOff>304800</xdr:colOff>
          <xdr:row>5</xdr:row>
          <xdr:rowOff>9525</xdr:rowOff>
        </xdr:to>
        <xdr:sp>
          <xdr:nvSpPr>
            <xdr:cNvPr id="14337" name="CommandButton1" hidden="1">
              <a:extLst>
                <a:ext uri="{63B3BB69-23CF-44E3-9099-C40C66FF867C}">
                  <a14:compatExt spid="_x0000_s14337"/>
                </a:ext>
              </a:extLst>
            </xdr:cNvPr>
            <xdr:cNvSpPr/>
          </xdr:nvSpPr>
          <xdr:spPr>
            <a:xfrm>
              <a:off x="200025" y="590550"/>
              <a:ext cx="1190625" cy="333375"/>
            </a:xfrm>
            <a:prstGeom prst="rect">
              <a:avLst/>
            </a:prstGeom>
          </xdr:spPr>
        </xdr:sp>
        <xdr:clientData/>
      </xdr:twoCellAnchor>
    </mc:Choice>
    <mc:Fallback/>
  </mc:AlternateContent>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76200</xdr:colOff>
      <xdr:row>284</xdr:row>
      <xdr:rowOff>19050</xdr:rowOff>
    </xdr:from>
    <xdr:to>
      <xdr:col>7</xdr:col>
      <xdr:colOff>285750</xdr:colOff>
      <xdr:row>290</xdr:row>
      <xdr:rowOff>142875</xdr:rowOff>
    </xdr:to>
    <xdr:sp>
      <xdr:nvSpPr>
        <xdr:cNvPr id="2" name="AutoShape 23"/>
        <xdr:cNvSpPr>
          <a:spLocks noChangeArrowheads="1"/>
        </xdr:cNvSpPr>
      </xdr:nvSpPr>
      <xdr:spPr>
        <a:xfrm rot="16200000">
          <a:off x="1214120" y="39618920"/>
          <a:ext cx="1038225" cy="2743200"/>
        </a:xfrm>
        <a:prstGeom prst="downArrowCallout">
          <a:avLst>
            <a:gd name="adj1" fmla="val 23639"/>
            <a:gd name="adj2" fmla="val 25000"/>
            <a:gd name="adj3" fmla="val 33394"/>
            <a:gd name="adj4" fmla="val 83750"/>
          </a:avLst>
        </a:prstGeom>
        <a:solidFill>
          <a:srgbClr val="CCFFCC"/>
        </a:solidFill>
        <a:ln w="38100" cmpd="dbl">
          <a:solidFill>
            <a:srgbClr val="000000"/>
          </a:solidFill>
          <a:miter lim="800000"/>
        </a:ln>
      </xdr:spPr>
      <xdr:txBody>
        <a:bodyPr vertOverflow="clip" wrap="square" lIns="27432" tIns="18288" rIns="0" bIns="18288" anchor="ctr" upright="1"/>
        <a:lstStyle/>
        <a:p>
          <a:pPr algn="l" rtl="0">
            <a:lnSpc>
              <a:spcPts val="1200"/>
            </a:lnSpc>
            <a:defRPr sz="1000"/>
          </a:pPr>
          <a:r>
            <a:rPr lang="ja-JP" altLang="en-US" sz="1000" b="1" i="0" u="none" strike="noStrike" baseline="0">
              <a:solidFill>
                <a:srgbClr val="000000"/>
              </a:solidFill>
              <a:latin typeface="MS PGothic" panose="020B0600070205080204" charset="-128"/>
              <a:ea typeface="MS PGothic" panose="020B0600070205080204" charset="-128"/>
            </a:rPr>
            <a:t>レベルチェック表の採点、コメントの記入が完了しましたら</a:t>
          </a:r>
          <a:r>
            <a:rPr lang="en-US" altLang="ja-JP" sz="1000" b="1" i="0" u="none" strike="noStrike" baseline="0">
              <a:solidFill>
                <a:srgbClr val="000000"/>
              </a:solidFill>
              <a:latin typeface="MS PGothic" panose="020B0600070205080204" charset="-128"/>
              <a:ea typeface="MS PGothic" panose="020B0600070205080204" charset="-128"/>
            </a:rPr>
            <a:t>"</a:t>
          </a:r>
          <a:r>
            <a:rPr lang="ja-JP" altLang="en-US" sz="1000" b="1" i="0" u="none" strike="noStrike" baseline="0">
              <a:solidFill>
                <a:srgbClr val="000000"/>
              </a:solidFill>
              <a:latin typeface="MS PGothic" panose="020B0600070205080204" charset="-128"/>
              <a:ea typeface="MS PGothic" panose="020B0600070205080204" charset="-128"/>
            </a:rPr>
            <a:t>提出</a:t>
          </a:r>
          <a:r>
            <a:rPr lang="en-US" altLang="ja-JP" sz="1000" b="1" i="0" u="none" strike="noStrike" baseline="0">
              <a:solidFill>
                <a:srgbClr val="000000"/>
              </a:solidFill>
              <a:latin typeface="MS PGothic" panose="020B0600070205080204" charset="-128"/>
              <a:ea typeface="MS PGothic" panose="020B0600070205080204" charset="-128"/>
            </a:rPr>
            <a:t>"</a:t>
          </a:r>
          <a:r>
            <a:rPr lang="ja-JP" altLang="en-US" sz="1000" b="1" i="0" u="none" strike="noStrike" baseline="0">
              <a:solidFill>
                <a:srgbClr val="000000"/>
              </a:solidFill>
              <a:latin typeface="MS PGothic" panose="020B0600070205080204" charset="-128"/>
              <a:ea typeface="MS PGothic" panose="020B0600070205080204" charset="-128"/>
            </a:rPr>
            <a:t>ボタンを押してください</a:t>
          </a:r>
          <a:endParaRPr lang="ja-JP" altLang="en-US" sz="1000" b="1" i="0" u="none" strike="noStrike" baseline="0">
            <a:solidFill>
              <a:srgbClr val="000000"/>
            </a:solidFill>
            <a:latin typeface="MS PGothic" panose="020B0600070205080204" charset="-128"/>
            <a:ea typeface="MS PGothic" panose="020B0600070205080204" charset="-128"/>
          </a:endParaRPr>
        </a:p>
        <a:p>
          <a:pPr algn="l" rtl="0">
            <a:defRPr sz="1000"/>
          </a:pPr>
          <a:r>
            <a:rPr lang="ja-JP" altLang="en-US" sz="1000" b="1" i="0" u="none" strike="noStrike" baseline="0">
              <a:solidFill>
                <a:srgbClr val="000000"/>
              </a:solidFill>
              <a:latin typeface="MS PGothic" panose="020B0600070205080204" charset="-128"/>
              <a:ea typeface="MS PGothic" panose="020B0600070205080204" charset="-128"/>
            </a:rPr>
            <a:t>（ファイルを保存した後、レベルチェック表の集計結果を提出します）</a:t>
          </a:r>
          <a:endParaRPr lang="ja-JP" altLang="en-US" sz="1000" b="1" i="0" u="none" strike="noStrike" baseline="0">
            <a:solidFill>
              <a:srgbClr val="000000"/>
            </a:solidFill>
            <a:latin typeface="MS PGothic" panose="020B0600070205080204" charset="-128"/>
            <a:ea typeface="MS PGothic" panose="020B0600070205080204" charset="-128"/>
          </a:endParaRPr>
        </a:p>
      </xdr:txBody>
    </xdr:sp>
    <xdr:clientData/>
  </xdr:twoCellAnchor>
  <xdr:twoCellAnchor>
    <xdr:from>
      <xdr:col>2</xdr:col>
      <xdr:colOff>57150</xdr:colOff>
      <xdr:row>280</xdr:row>
      <xdr:rowOff>38100</xdr:rowOff>
    </xdr:from>
    <xdr:to>
      <xdr:col>7</xdr:col>
      <xdr:colOff>276225</xdr:colOff>
      <xdr:row>280</xdr:row>
      <xdr:rowOff>638175</xdr:rowOff>
    </xdr:to>
    <xdr:sp>
      <xdr:nvSpPr>
        <xdr:cNvPr id="3" name="AutoShape 25"/>
        <xdr:cNvSpPr>
          <a:spLocks noChangeArrowheads="1"/>
        </xdr:cNvSpPr>
      </xdr:nvSpPr>
      <xdr:spPr>
        <a:xfrm rot="16200000">
          <a:off x="1419225" y="38147625"/>
          <a:ext cx="600075" cy="2752725"/>
        </a:xfrm>
        <a:prstGeom prst="downArrowCallout">
          <a:avLst>
            <a:gd name="adj1" fmla="val 36509"/>
            <a:gd name="adj2" fmla="val 37306"/>
            <a:gd name="adj3" fmla="val 53136"/>
            <a:gd name="adj4" fmla="val 84560"/>
          </a:avLst>
        </a:prstGeom>
        <a:solidFill>
          <a:srgbClr val="CCFFCC"/>
        </a:solidFill>
        <a:ln w="38100" cmpd="dbl">
          <a:solidFill>
            <a:srgbClr val="000000"/>
          </a:solidFill>
          <a:miter lim="800000"/>
        </a:ln>
      </xdr:spPr>
      <xdr:txBody>
        <a:bodyPr vertOverflow="clip" wrap="square" lIns="27432" tIns="18288" rIns="0" bIns="18288" anchor="ctr" upright="1"/>
        <a:lstStyle/>
        <a:p>
          <a:pPr algn="l" rtl="0">
            <a:lnSpc>
              <a:spcPts val="1200"/>
            </a:lnSpc>
            <a:defRPr sz="1000"/>
          </a:pPr>
          <a:r>
            <a:rPr lang="ja-JP" altLang="en-US" sz="1000" b="1" i="0" u="none" strike="noStrike" baseline="0">
              <a:solidFill>
                <a:srgbClr val="000000"/>
              </a:solidFill>
              <a:latin typeface="MS PGothic" panose="020B0600070205080204" charset="-128"/>
              <a:ea typeface="MS PGothic" panose="020B0600070205080204" charset="-128"/>
            </a:rPr>
            <a:t>全項目選択後</a:t>
          </a:r>
          <a:endParaRPr lang="ja-JP" altLang="en-US" sz="1000" b="1" i="0" u="none" strike="noStrike" baseline="0">
            <a:solidFill>
              <a:srgbClr val="000000"/>
            </a:solidFill>
            <a:latin typeface="MS PGothic" panose="020B0600070205080204" charset="-128"/>
            <a:ea typeface="MS PGothic" panose="020B0600070205080204" charset="-128"/>
          </a:endParaRPr>
        </a:p>
        <a:p>
          <a:pPr algn="l" rtl="0">
            <a:lnSpc>
              <a:spcPts val="1200"/>
            </a:lnSpc>
            <a:defRPr sz="1000"/>
          </a:pPr>
          <a:r>
            <a:rPr lang="en-US" altLang="ja-JP" sz="1000" b="1" i="0" u="none" strike="noStrike" baseline="0">
              <a:solidFill>
                <a:srgbClr val="000000"/>
              </a:solidFill>
              <a:latin typeface="MS PGothic" panose="020B0600070205080204" charset="-128"/>
              <a:ea typeface="MS PGothic" panose="020B0600070205080204" charset="-128"/>
            </a:rPr>
            <a:t>"</a:t>
          </a:r>
          <a:r>
            <a:rPr lang="ja-JP" altLang="en-US" sz="1000" b="1" i="0" u="none" strike="noStrike" baseline="0">
              <a:solidFill>
                <a:srgbClr val="000000"/>
              </a:solidFill>
              <a:latin typeface="MS PGothic" panose="020B0600070205080204" charset="-128"/>
              <a:ea typeface="MS PGothic" panose="020B0600070205080204" charset="-128"/>
            </a:rPr>
            <a:t>採点</a:t>
          </a:r>
          <a:r>
            <a:rPr lang="en-US" altLang="ja-JP" sz="1000" b="1" i="0" u="none" strike="noStrike" baseline="0">
              <a:solidFill>
                <a:srgbClr val="000000"/>
              </a:solidFill>
              <a:latin typeface="MS PGothic" panose="020B0600070205080204" charset="-128"/>
              <a:ea typeface="MS PGothic" panose="020B0600070205080204" charset="-128"/>
            </a:rPr>
            <a:t>"</a:t>
          </a:r>
          <a:r>
            <a:rPr lang="ja-JP" altLang="en-US" sz="1000" b="1" i="0" u="none" strike="noStrike" baseline="0">
              <a:solidFill>
                <a:srgbClr val="000000"/>
              </a:solidFill>
              <a:latin typeface="MS PGothic" panose="020B0600070205080204" charset="-128"/>
              <a:ea typeface="MS PGothic" panose="020B0600070205080204" charset="-128"/>
            </a:rPr>
            <a:t>ボタンを押してください</a:t>
          </a:r>
          <a:endParaRPr lang="ja-JP" altLang="en-US" sz="1000" b="1" i="0" u="none" strike="noStrike" baseline="0">
            <a:solidFill>
              <a:srgbClr val="000000"/>
            </a:solidFill>
            <a:latin typeface="MS PGothic" panose="020B0600070205080204" charset="-128"/>
            <a:ea typeface="MS PGothic" panose="020B0600070205080204" charset="-128"/>
          </a:endParaRPr>
        </a:p>
      </xdr:txBody>
    </xdr:sp>
    <xdr:clientData/>
  </xdr:twoCellAnchor>
  <xdr:twoCellAnchor>
    <xdr:from>
      <xdr:col>2</xdr:col>
      <xdr:colOff>57150</xdr:colOff>
      <xdr:row>114</xdr:row>
      <xdr:rowOff>57150</xdr:rowOff>
    </xdr:from>
    <xdr:to>
      <xdr:col>7</xdr:col>
      <xdr:colOff>276225</xdr:colOff>
      <xdr:row>114</xdr:row>
      <xdr:rowOff>657225</xdr:rowOff>
    </xdr:to>
    <xdr:sp>
      <xdr:nvSpPr>
        <xdr:cNvPr id="4" name="AutoShape 26"/>
        <xdr:cNvSpPr>
          <a:spLocks noChangeArrowheads="1"/>
        </xdr:cNvSpPr>
      </xdr:nvSpPr>
      <xdr:spPr>
        <a:xfrm rot="16200000">
          <a:off x="1419225" y="14639925"/>
          <a:ext cx="600075" cy="2752725"/>
        </a:xfrm>
        <a:prstGeom prst="downArrowCallout">
          <a:avLst>
            <a:gd name="adj1" fmla="val 36509"/>
            <a:gd name="adj2" fmla="val 37306"/>
            <a:gd name="adj3" fmla="val 53136"/>
            <a:gd name="adj4" fmla="val 84560"/>
          </a:avLst>
        </a:prstGeom>
        <a:solidFill>
          <a:srgbClr val="CCFFCC"/>
        </a:solidFill>
        <a:ln w="38100" cmpd="dbl">
          <a:solidFill>
            <a:srgbClr val="000000"/>
          </a:solidFill>
          <a:miter lim="800000"/>
        </a:ln>
      </xdr:spPr>
      <xdr:txBody>
        <a:bodyPr vertOverflow="clip" wrap="square" lIns="27432" tIns="18288" rIns="0" bIns="18288" anchor="ctr" upright="1"/>
        <a:lstStyle/>
        <a:p>
          <a:pPr algn="l" rtl="0">
            <a:lnSpc>
              <a:spcPts val="1200"/>
            </a:lnSpc>
            <a:defRPr sz="1000"/>
          </a:pPr>
          <a:r>
            <a:rPr lang="ja-JP" altLang="en-US" sz="1000" b="1" i="0" u="none" strike="noStrike" baseline="0">
              <a:solidFill>
                <a:srgbClr val="000000"/>
              </a:solidFill>
              <a:latin typeface="MS PGothic" panose="020B0600070205080204" charset="-128"/>
              <a:ea typeface="MS PGothic" panose="020B0600070205080204" charset="-128"/>
            </a:rPr>
            <a:t>全項目選択後</a:t>
          </a:r>
          <a:endParaRPr lang="ja-JP" altLang="en-US" sz="1000" b="1" i="0" u="none" strike="noStrike" baseline="0">
            <a:solidFill>
              <a:srgbClr val="000000"/>
            </a:solidFill>
            <a:latin typeface="MS PGothic" panose="020B0600070205080204" charset="-128"/>
            <a:ea typeface="MS PGothic" panose="020B0600070205080204" charset="-128"/>
          </a:endParaRPr>
        </a:p>
        <a:p>
          <a:pPr algn="l" rtl="0">
            <a:lnSpc>
              <a:spcPts val="1200"/>
            </a:lnSpc>
            <a:defRPr sz="1000"/>
          </a:pPr>
          <a:r>
            <a:rPr lang="en-US" altLang="ja-JP" sz="1000" b="1" i="0" u="none" strike="noStrike" baseline="0">
              <a:solidFill>
                <a:srgbClr val="000000"/>
              </a:solidFill>
              <a:latin typeface="MS PGothic" panose="020B0600070205080204" charset="-128"/>
              <a:ea typeface="MS PGothic" panose="020B0600070205080204" charset="-128"/>
            </a:rPr>
            <a:t>"</a:t>
          </a:r>
          <a:r>
            <a:rPr lang="ja-JP" altLang="en-US" sz="1000" b="1" i="0" u="none" strike="noStrike" baseline="0">
              <a:solidFill>
                <a:srgbClr val="000000"/>
              </a:solidFill>
              <a:latin typeface="MS PGothic" panose="020B0600070205080204" charset="-128"/>
              <a:ea typeface="MS PGothic" panose="020B0600070205080204" charset="-128"/>
            </a:rPr>
            <a:t>採点</a:t>
          </a:r>
          <a:r>
            <a:rPr lang="en-US" altLang="ja-JP" sz="1000" b="1" i="0" u="none" strike="noStrike" baseline="0">
              <a:solidFill>
                <a:srgbClr val="000000"/>
              </a:solidFill>
              <a:latin typeface="MS PGothic" panose="020B0600070205080204" charset="-128"/>
              <a:ea typeface="MS PGothic" panose="020B0600070205080204" charset="-128"/>
            </a:rPr>
            <a:t>"</a:t>
          </a:r>
          <a:r>
            <a:rPr lang="ja-JP" altLang="en-US" sz="1000" b="1" i="0" u="none" strike="noStrike" baseline="0">
              <a:solidFill>
                <a:srgbClr val="000000"/>
              </a:solidFill>
              <a:latin typeface="MS PGothic" panose="020B0600070205080204" charset="-128"/>
              <a:ea typeface="MS PGothic" panose="020B0600070205080204" charset="-128"/>
            </a:rPr>
            <a:t>ボタンを押してください</a:t>
          </a:r>
          <a:endParaRPr lang="ja-JP" altLang="en-US" sz="1000" b="1" i="0" u="none" strike="noStrike" baseline="0">
            <a:solidFill>
              <a:srgbClr val="000000"/>
            </a:solidFill>
            <a:latin typeface="MS PGothic" panose="020B0600070205080204" charset="-128"/>
            <a:ea typeface="MS PGothic" panose="020B0600070205080204" charset="-128"/>
          </a:endParaRPr>
        </a:p>
      </xdr:txBody>
    </xdr:sp>
    <xdr:clientData/>
  </xdr:twoCellAnchor>
  <mc:AlternateContent xmlns:mc="http://schemas.openxmlformats.org/markup-compatibility/2006">
    <mc:Choice xmlns:a14="http://schemas.microsoft.com/office/drawing/2010/main" Requires="a14">
      <xdr:twoCellAnchor editAs="oneCell">
        <xdr:from>
          <xdr:col>3</xdr:col>
          <xdr:colOff>0</xdr:colOff>
          <xdr:row>14</xdr:row>
          <xdr:rowOff>0</xdr:rowOff>
        </xdr:from>
        <xdr:to>
          <xdr:col>8</xdr:col>
          <xdr:colOff>19050</xdr:colOff>
          <xdr:row>20</xdr:row>
          <xdr:rowOff>114300</xdr:rowOff>
        </xdr:to>
        <xdr:sp>
          <xdr:nvSpPr>
            <xdr:cNvPr id="13313" name="ListBox1" hidden="1">
              <a:extLst>
                <a:ext uri="{63B3BB69-23CF-44E3-9099-C40C66FF867C}">
                  <a14:compatExt spid="_x0000_s13313"/>
                </a:ext>
              </a:extLst>
            </xdr:cNvPr>
            <xdr:cNvSpPr/>
          </xdr:nvSpPr>
          <xdr:spPr>
            <a:xfrm>
              <a:off x="381000" y="2000250"/>
              <a:ext cx="3067050" cy="1028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466725</xdr:colOff>
          <xdr:row>14</xdr:row>
          <xdr:rowOff>76200</xdr:rowOff>
        </xdr:from>
        <xdr:to>
          <xdr:col>10</xdr:col>
          <xdr:colOff>28575</xdr:colOff>
          <xdr:row>16</xdr:row>
          <xdr:rowOff>28575</xdr:rowOff>
        </xdr:to>
        <xdr:sp>
          <xdr:nvSpPr>
            <xdr:cNvPr id="13314" name="CommandButton1" hidden="1">
              <a:extLst>
                <a:ext uri="{63B3BB69-23CF-44E3-9099-C40C66FF867C}">
                  <a14:compatExt spid="_x0000_s13314"/>
                </a:ext>
              </a:extLst>
            </xdr:cNvPr>
            <xdr:cNvSpPr/>
          </xdr:nvSpPr>
          <xdr:spPr>
            <a:xfrm>
              <a:off x="3895725" y="2076450"/>
              <a:ext cx="781050" cy="2571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285750</xdr:colOff>
          <xdr:row>14</xdr:row>
          <xdr:rowOff>76200</xdr:rowOff>
        </xdr:from>
        <xdr:to>
          <xdr:col>14</xdr:col>
          <xdr:colOff>1019175</xdr:colOff>
          <xdr:row>16</xdr:row>
          <xdr:rowOff>38100</xdr:rowOff>
        </xdr:to>
        <xdr:sp>
          <xdr:nvSpPr>
            <xdr:cNvPr id="13315" name="CommandButton2" hidden="1">
              <a:extLst>
                <a:ext uri="{63B3BB69-23CF-44E3-9099-C40C66FF867C}">
                  <a14:compatExt spid="_x0000_s13315"/>
                </a:ext>
              </a:extLst>
            </xdr:cNvPr>
            <xdr:cNvSpPr/>
          </xdr:nvSpPr>
          <xdr:spPr>
            <a:xfrm>
              <a:off x="8191500" y="2076450"/>
              <a:ext cx="733425"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36</xdr:row>
          <xdr:rowOff>95250</xdr:rowOff>
        </xdr:from>
        <xdr:to>
          <xdr:col>11</xdr:col>
          <xdr:colOff>19050</xdr:colOff>
          <xdr:row>38</xdr:row>
          <xdr:rowOff>57150</xdr:rowOff>
        </xdr:to>
        <xdr:sp>
          <xdr:nvSpPr>
            <xdr:cNvPr id="13316" name="ComboBox1" hidden="1">
              <a:extLst>
                <a:ext uri="{63B3BB69-23CF-44E3-9099-C40C66FF867C}">
                  <a14:compatExt spid="_x0000_s13316"/>
                </a:ext>
              </a:extLst>
            </xdr:cNvPr>
            <xdr:cNvSpPr/>
          </xdr:nvSpPr>
          <xdr:spPr>
            <a:xfrm>
              <a:off x="381000" y="5238750"/>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49</xdr:row>
          <xdr:rowOff>95250</xdr:rowOff>
        </xdr:from>
        <xdr:to>
          <xdr:col>11</xdr:col>
          <xdr:colOff>19050</xdr:colOff>
          <xdr:row>51</xdr:row>
          <xdr:rowOff>57150</xdr:rowOff>
        </xdr:to>
        <xdr:sp>
          <xdr:nvSpPr>
            <xdr:cNvPr id="13317" name="ComboBox2" hidden="1">
              <a:extLst>
                <a:ext uri="{63B3BB69-23CF-44E3-9099-C40C66FF867C}">
                  <a14:compatExt spid="_x0000_s13317"/>
                </a:ext>
              </a:extLst>
            </xdr:cNvPr>
            <xdr:cNvSpPr/>
          </xdr:nvSpPr>
          <xdr:spPr>
            <a:xfrm>
              <a:off x="381000" y="6991350"/>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62</xdr:row>
          <xdr:rowOff>95250</xdr:rowOff>
        </xdr:from>
        <xdr:to>
          <xdr:col>11</xdr:col>
          <xdr:colOff>19050</xdr:colOff>
          <xdr:row>64</xdr:row>
          <xdr:rowOff>57150</xdr:rowOff>
        </xdr:to>
        <xdr:sp>
          <xdr:nvSpPr>
            <xdr:cNvPr id="13318" name="ComboBox3" hidden="1">
              <a:extLst>
                <a:ext uri="{63B3BB69-23CF-44E3-9099-C40C66FF867C}">
                  <a14:compatExt spid="_x0000_s13318"/>
                </a:ext>
              </a:extLst>
            </xdr:cNvPr>
            <xdr:cNvSpPr/>
          </xdr:nvSpPr>
          <xdr:spPr>
            <a:xfrm>
              <a:off x="381000" y="8743950"/>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75</xdr:row>
          <xdr:rowOff>95250</xdr:rowOff>
        </xdr:from>
        <xdr:to>
          <xdr:col>11</xdr:col>
          <xdr:colOff>19050</xdr:colOff>
          <xdr:row>77</xdr:row>
          <xdr:rowOff>57150</xdr:rowOff>
        </xdr:to>
        <xdr:sp>
          <xdr:nvSpPr>
            <xdr:cNvPr id="13319" name="ComboBox4" hidden="1">
              <a:extLst>
                <a:ext uri="{63B3BB69-23CF-44E3-9099-C40C66FF867C}">
                  <a14:compatExt spid="_x0000_s13319"/>
                </a:ext>
              </a:extLst>
            </xdr:cNvPr>
            <xdr:cNvSpPr/>
          </xdr:nvSpPr>
          <xdr:spPr>
            <a:xfrm>
              <a:off x="381000" y="10496550"/>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88</xdr:row>
          <xdr:rowOff>95250</xdr:rowOff>
        </xdr:from>
        <xdr:to>
          <xdr:col>11</xdr:col>
          <xdr:colOff>19050</xdr:colOff>
          <xdr:row>90</xdr:row>
          <xdr:rowOff>57150</xdr:rowOff>
        </xdr:to>
        <xdr:sp>
          <xdr:nvSpPr>
            <xdr:cNvPr id="13320" name="ComboBox5" hidden="1">
              <a:extLst>
                <a:ext uri="{63B3BB69-23CF-44E3-9099-C40C66FF867C}">
                  <a14:compatExt spid="_x0000_s13320"/>
                </a:ext>
              </a:extLst>
            </xdr:cNvPr>
            <xdr:cNvSpPr/>
          </xdr:nvSpPr>
          <xdr:spPr>
            <a:xfrm>
              <a:off x="381000" y="12249150"/>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101</xdr:row>
          <xdr:rowOff>95250</xdr:rowOff>
        </xdr:from>
        <xdr:to>
          <xdr:col>11</xdr:col>
          <xdr:colOff>19050</xdr:colOff>
          <xdr:row>103</xdr:row>
          <xdr:rowOff>57150</xdr:rowOff>
        </xdr:to>
        <xdr:sp>
          <xdr:nvSpPr>
            <xdr:cNvPr id="13321" name="ComboBox6" hidden="1">
              <a:extLst>
                <a:ext uri="{63B3BB69-23CF-44E3-9099-C40C66FF867C}">
                  <a14:compatExt spid="_x0000_s13321"/>
                </a:ext>
              </a:extLst>
            </xdr:cNvPr>
            <xdr:cNvSpPr/>
          </xdr:nvSpPr>
          <xdr:spPr>
            <a:xfrm>
              <a:off x="381000" y="14001750"/>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214</xdr:row>
          <xdr:rowOff>85725</xdr:rowOff>
        </xdr:from>
        <xdr:to>
          <xdr:col>11</xdr:col>
          <xdr:colOff>19050</xdr:colOff>
          <xdr:row>216</xdr:row>
          <xdr:rowOff>47625</xdr:rowOff>
        </xdr:to>
        <xdr:sp>
          <xdr:nvSpPr>
            <xdr:cNvPr id="13322" name="ComboBox13" hidden="1">
              <a:extLst>
                <a:ext uri="{63B3BB69-23CF-44E3-9099-C40C66FF867C}">
                  <a14:compatExt spid="_x0000_s13322"/>
                </a:ext>
              </a:extLst>
            </xdr:cNvPr>
            <xdr:cNvSpPr/>
          </xdr:nvSpPr>
          <xdr:spPr>
            <a:xfrm>
              <a:off x="381000" y="29975175"/>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227</xdr:row>
          <xdr:rowOff>85725</xdr:rowOff>
        </xdr:from>
        <xdr:to>
          <xdr:col>11</xdr:col>
          <xdr:colOff>19050</xdr:colOff>
          <xdr:row>229</xdr:row>
          <xdr:rowOff>47625</xdr:rowOff>
        </xdr:to>
        <xdr:sp>
          <xdr:nvSpPr>
            <xdr:cNvPr id="13323" name="ComboBox14" hidden="1">
              <a:extLst>
                <a:ext uri="{63B3BB69-23CF-44E3-9099-C40C66FF867C}">
                  <a14:compatExt spid="_x0000_s13323"/>
                </a:ext>
              </a:extLst>
            </xdr:cNvPr>
            <xdr:cNvSpPr/>
          </xdr:nvSpPr>
          <xdr:spPr>
            <a:xfrm>
              <a:off x="381000" y="31727775"/>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241</xdr:row>
          <xdr:rowOff>28575</xdr:rowOff>
        </xdr:from>
        <xdr:to>
          <xdr:col>8</xdr:col>
          <xdr:colOff>38100</xdr:colOff>
          <xdr:row>245</xdr:row>
          <xdr:rowOff>76200</xdr:rowOff>
        </xdr:to>
        <xdr:sp>
          <xdr:nvSpPr>
            <xdr:cNvPr id="13324" name="ListBox2" hidden="1">
              <a:extLst>
                <a:ext uri="{63B3BB69-23CF-44E3-9099-C40C66FF867C}">
                  <a14:compatExt spid="_x0000_s13324"/>
                </a:ext>
              </a:extLst>
            </xdr:cNvPr>
            <xdr:cNvSpPr/>
          </xdr:nvSpPr>
          <xdr:spPr>
            <a:xfrm>
              <a:off x="381000" y="33651825"/>
              <a:ext cx="3086100" cy="6572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466725</xdr:colOff>
          <xdr:row>241</xdr:row>
          <xdr:rowOff>85725</xdr:rowOff>
        </xdr:from>
        <xdr:to>
          <xdr:col>10</xdr:col>
          <xdr:colOff>28575</xdr:colOff>
          <xdr:row>243</xdr:row>
          <xdr:rowOff>38100</xdr:rowOff>
        </xdr:to>
        <xdr:sp>
          <xdr:nvSpPr>
            <xdr:cNvPr id="13325" name="CommandButton3" hidden="1">
              <a:extLst>
                <a:ext uri="{63B3BB69-23CF-44E3-9099-C40C66FF867C}">
                  <a14:compatExt spid="_x0000_s13325"/>
                </a:ext>
              </a:extLst>
            </xdr:cNvPr>
            <xdr:cNvSpPr/>
          </xdr:nvSpPr>
          <xdr:spPr>
            <a:xfrm>
              <a:off x="3895725" y="33708975"/>
              <a:ext cx="781050" cy="2571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285750</xdr:colOff>
          <xdr:row>241</xdr:row>
          <xdr:rowOff>85725</xdr:rowOff>
        </xdr:from>
        <xdr:to>
          <xdr:col>14</xdr:col>
          <xdr:colOff>1019175</xdr:colOff>
          <xdr:row>243</xdr:row>
          <xdr:rowOff>47625</xdr:rowOff>
        </xdr:to>
        <xdr:sp>
          <xdr:nvSpPr>
            <xdr:cNvPr id="13326" name="CommandButton4" hidden="1">
              <a:extLst>
                <a:ext uri="{63B3BB69-23CF-44E3-9099-C40C66FF867C}">
                  <a14:compatExt spid="_x0000_s13326"/>
                </a:ext>
              </a:extLst>
            </xdr:cNvPr>
            <xdr:cNvSpPr/>
          </xdr:nvSpPr>
          <xdr:spPr>
            <a:xfrm>
              <a:off x="8191500" y="33708975"/>
              <a:ext cx="733425"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136</xdr:row>
          <xdr:rowOff>85725</xdr:rowOff>
        </xdr:from>
        <xdr:to>
          <xdr:col>11</xdr:col>
          <xdr:colOff>19050</xdr:colOff>
          <xdr:row>138</xdr:row>
          <xdr:rowOff>47625</xdr:rowOff>
        </xdr:to>
        <xdr:sp>
          <xdr:nvSpPr>
            <xdr:cNvPr id="13327" name="ComboBox7" hidden="1">
              <a:extLst>
                <a:ext uri="{63B3BB69-23CF-44E3-9099-C40C66FF867C}">
                  <a14:compatExt spid="_x0000_s13327"/>
                </a:ext>
              </a:extLst>
            </xdr:cNvPr>
            <xdr:cNvSpPr/>
          </xdr:nvSpPr>
          <xdr:spPr>
            <a:xfrm>
              <a:off x="381000" y="19459575"/>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149</xdr:row>
          <xdr:rowOff>85725</xdr:rowOff>
        </xdr:from>
        <xdr:to>
          <xdr:col>11</xdr:col>
          <xdr:colOff>19050</xdr:colOff>
          <xdr:row>151</xdr:row>
          <xdr:rowOff>47625</xdr:rowOff>
        </xdr:to>
        <xdr:sp>
          <xdr:nvSpPr>
            <xdr:cNvPr id="13328" name="ComboBox8" hidden="1">
              <a:extLst>
                <a:ext uri="{63B3BB69-23CF-44E3-9099-C40C66FF867C}">
                  <a14:compatExt spid="_x0000_s13328"/>
                </a:ext>
              </a:extLst>
            </xdr:cNvPr>
            <xdr:cNvSpPr/>
          </xdr:nvSpPr>
          <xdr:spPr>
            <a:xfrm>
              <a:off x="381000" y="21212175"/>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162</xdr:row>
          <xdr:rowOff>85725</xdr:rowOff>
        </xdr:from>
        <xdr:to>
          <xdr:col>11</xdr:col>
          <xdr:colOff>19050</xdr:colOff>
          <xdr:row>164</xdr:row>
          <xdr:rowOff>47625</xdr:rowOff>
        </xdr:to>
        <xdr:sp>
          <xdr:nvSpPr>
            <xdr:cNvPr id="13329" name="ComboBox9" hidden="1">
              <a:extLst>
                <a:ext uri="{63B3BB69-23CF-44E3-9099-C40C66FF867C}">
                  <a14:compatExt spid="_x0000_s13329"/>
                </a:ext>
              </a:extLst>
            </xdr:cNvPr>
            <xdr:cNvSpPr/>
          </xdr:nvSpPr>
          <xdr:spPr>
            <a:xfrm>
              <a:off x="381000" y="22964775"/>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175</xdr:row>
          <xdr:rowOff>85725</xdr:rowOff>
        </xdr:from>
        <xdr:to>
          <xdr:col>11</xdr:col>
          <xdr:colOff>19050</xdr:colOff>
          <xdr:row>177</xdr:row>
          <xdr:rowOff>47625</xdr:rowOff>
        </xdr:to>
        <xdr:sp>
          <xdr:nvSpPr>
            <xdr:cNvPr id="13330" name="ComboBox10" hidden="1">
              <a:extLst>
                <a:ext uri="{63B3BB69-23CF-44E3-9099-C40C66FF867C}">
                  <a14:compatExt spid="_x0000_s13330"/>
                </a:ext>
              </a:extLst>
            </xdr:cNvPr>
            <xdr:cNvSpPr/>
          </xdr:nvSpPr>
          <xdr:spPr>
            <a:xfrm>
              <a:off x="381000" y="24717375"/>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188</xdr:row>
          <xdr:rowOff>85725</xdr:rowOff>
        </xdr:from>
        <xdr:to>
          <xdr:col>11</xdr:col>
          <xdr:colOff>19050</xdr:colOff>
          <xdr:row>190</xdr:row>
          <xdr:rowOff>47625</xdr:rowOff>
        </xdr:to>
        <xdr:sp>
          <xdr:nvSpPr>
            <xdr:cNvPr id="13331" name="ComboBox11" hidden="1">
              <a:extLst>
                <a:ext uri="{63B3BB69-23CF-44E3-9099-C40C66FF867C}">
                  <a14:compatExt spid="_x0000_s13331"/>
                </a:ext>
              </a:extLst>
            </xdr:cNvPr>
            <xdr:cNvSpPr/>
          </xdr:nvSpPr>
          <xdr:spPr>
            <a:xfrm>
              <a:off x="381000" y="26469975"/>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201</xdr:row>
          <xdr:rowOff>85725</xdr:rowOff>
        </xdr:from>
        <xdr:to>
          <xdr:col>11</xdr:col>
          <xdr:colOff>19050</xdr:colOff>
          <xdr:row>203</xdr:row>
          <xdr:rowOff>47625</xdr:rowOff>
        </xdr:to>
        <xdr:sp>
          <xdr:nvSpPr>
            <xdr:cNvPr id="13332" name="ComboBox12" hidden="1">
              <a:extLst>
                <a:ext uri="{63B3BB69-23CF-44E3-9099-C40C66FF867C}">
                  <a14:compatExt spid="_x0000_s13332"/>
                </a:ext>
              </a:extLst>
            </xdr:cNvPr>
            <xdr:cNvSpPr/>
          </xdr:nvSpPr>
          <xdr:spPr>
            <a:xfrm>
              <a:off x="381000" y="28222575"/>
              <a:ext cx="4895850" cy="2667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114</xdr:row>
          <xdr:rowOff>85725</xdr:rowOff>
        </xdr:from>
        <xdr:to>
          <xdr:col>9</xdr:col>
          <xdr:colOff>219075</xdr:colOff>
          <xdr:row>114</xdr:row>
          <xdr:rowOff>619125</xdr:rowOff>
        </xdr:to>
        <xdr:sp>
          <xdr:nvSpPr>
            <xdr:cNvPr id="13333" name="CommandButton5" hidden="1">
              <a:extLst>
                <a:ext uri="{63B3BB69-23CF-44E3-9099-C40C66FF867C}">
                  <a14:compatExt spid="_x0000_s13333"/>
                </a:ext>
              </a:extLst>
            </xdr:cNvPr>
            <xdr:cNvSpPr/>
          </xdr:nvSpPr>
          <xdr:spPr>
            <a:xfrm>
              <a:off x="3219450" y="15744825"/>
              <a:ext cx="1038225"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419100</xdr:colOff>
          <xdr:row>280</xdr:row>
          <xdr:rowOff>76200</xdr:rowOff>
        </xdr:from>
        <xdr:to>
          <xdr:col>9</xdr:col>
          <xdr:colOff>238125</xdr:colOff>
          <xdr:row>280</xdr:row>
          <xdr:rowOff>609600</xdr:rowOff>
        </xdr:to>
        <xdr:sp>
          <xdr:nvSpPr>
            <xdr:cNvPr id="13334" name="CommandButton6" hidden="1">
              <a:extLst>
                <a:ext uri="{63B3BB69-23CF-44E3-9099-C40C66FF867C}">
                  <a14:compatExt spid="_x0000_s13334"/>
                </a:ext>
              </a:extLst>
            </xdr:cNvPr>
            <xdr:cNvSpPr/>
          </xdr:nvSpPr>
          <xdr:spPr>
            <a:xfrm>
              <a:off x="3238500" y="39262050"/>
              <a:ext cx="1038225"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419100</xdr:colOff>
          <xdr:row>284</xdr:row>
          <xdr:rowOff>85725</xdr:rowOff>
        </xdr:from>
        <xdr:to>
          <xdr:col>9</xdr:col>
          <xdr:colOff>238125</xdr:colOff>
          <xdr:row>290</xdr:row>
          <xdr:rowOff>76200</xdr:rowOff>
        </xdr:to>
        <xdr:sp>
          <xdr:nvSpPr>
            <xdr:cNvPr id="13336" name="CommandButton7" hidden="1">
              <a:extLst>
                <a:ext uri="{63B3BB69-23CF-44E3-9099-C40C66FF867C}">
                  <a14:compatExt spid="_x0000_s13336"/>
                </a:ext>
              </a:extLst>
            </xdr:cNvPr>
            <xdr:cNvSpPr/>
          </xdr:nvSpPr>
          <xdr:spPr>
            <a:xfrm>
              <a:off x="3238500" y="40538400"/>
              <a:ext cx="1038225" cy="9048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262</xdr:row>
          <xdr:rowOff>133350</xdr:rowOff>
        </xdr:from>
        <xdr:to>
          <xdr:col>14</xdr:col>
          <xdr:colOff>1047750</xdr:colOff>
          <xdr:row>264</xdr:row>
          <xdr:rowOff>95250</xdr:rowOff>
        </xdr:to>
        <xdr:sp>
          <xdr:nvSpPr>
            <xdr:cNvPr id="13339" name="CheckBox2" hidden="1">
              <a:extLst>
                <a:ext uri="{63B3BB69-23CF-44E3-9099-C40C66FF867C}">
                  <a14:compatExt spid="_x0000_s13339"/>
                </a:ext>
              </a:extLst>
            </xdr:cNvPr>
            <xdr:cNvSpPr/>
          </xdr:nvSpPr>
          <xdr:spPr>
            <a:xfrm>
              <a:off x="800100" y="36690300"/>
              <a:ext cx="8153400"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261</xdr:row>
          <xdr:rowOff>38100</xdr:rowOff>
        </xdr:from>
        <xdr:to>
          <xdr:col>14</xdr:col>
          <xdr:colOff>1047750</xdr:colOff>
          <xdr:row>263</xdr:row>
          <xdr:rowOff>57150</xdr:rowOff>
        </xdr:to>
        <xdr:sp>
          <xdr:nvSpPr>
            <xdr:cNvPr id="13340" name="CheckBox1" hidden="1">
              <a:extLst>
                <a:ext uri="{63B3BB69-23CF-44E3-9099-C40C66FF867C}">
                  <a14:compatExt spid="_x0000_s13340"/>
                </a:ext>
              </a:extLst>
            </xdr:cNvPr>
            <xdr:cNvSpPr/>
          </xdr:nvSpPr>
          <xdr:spPr>
            <a:xfrm>
              <a:off x="800100" y="36499800"/>
              <a:ext cx="8153400"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264</xdr:row>
          <xdr:rowOff>19050</xdr:rowOff>
        </xdr:from>
        <xdr:to>
          <xdr:col>14</xdr:col>
          <xdr:colOff>1047750</xdr:colOff>
          <xdr:row>265</xdr:row>
          <xdr:rowOff>133350</xdr:rowOff>
        </xdr:to>
        <xdr:sp>
          <xdr:nvSpPr>
            <xdr:cNvPr id="13341" name="CheckBox3" hidden="1">
              <a:extLst>
                <a:ext uri="{63B3BB69-23CF-44E3-9099-C40C66FF867C}">
                  <a14:compatExt spid="_x0000_s13341"/>
                </a:ext>
              </a:extLst>
            </xdr:cNvPr>
            <xdr:cNvSpPr/>
          </xdr:nvSpPr>
          <xdr:spPr>
            <a:xfrm>
              <a:off x="800100" y="36880800"/>
              <a:ext cx="8153400"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265</xdr:row>
          <xdr:rowOff>57150</xdr:rowOff>
        </xdr:from>
        <xdr:to>
          <xdr:col>14</xdr:col>
          <xdr:colOff>1047750</xdr:colOff>
          <xdr:row>267</xdr:row>
          <xdr:rowOff>19050</xdr:rowOff>
        </xdr:to>
        <xdr:sp>
          <xdr:nvSpPr>
            <xdr:cNvPr id="13342" name="CheckBox4" hidden="1">
              <a:extLst>
                <a:ext uri="{63B3BB69-23CF-44E3-9099-C40C66FF867C}">
                  <a14:compatExt spid="_x0000_s13342"/>
                </a:ext>
              </a:extLst>
            </xdr:cNvPr>
            <xdr:cNvSpPr/>
          </xdr:nvSpPr>
          <xdr:spPr>
            <a:xfrm>
              <a:off x="800100" y="37071300"/>
              <a:ext cx="8153400"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266</xdr:row>
          <xdr:rowOff>95250</xdr:rowOff>
        </xdr:from>
        <xdr:to>
          <xdr:col>14</xdr:col>
          <xdr:colOff>1047750</xdr:colOff>
          <xdr:row>268</xdr:row>
          <xdr:rowOff>57150</xdr:rowOff>
        </xdr:to>
        <xdr:sp>
          <xdr:nvSpPr>
            <xdr:cNvPr id="13343" name="CheckBox5" hidden="1">
              <a:extLst>
                <a:ext uri="{63B3BB69-23CF-44E3-9099-C40C66FF867C}">
                  <a14:compatExt spid="_x0000_s13343"/>
                </a:ext>
              </a:extLst>
            </xdr:cNvPr>
            <xdr:cNvSpPr/>
          </xdr:nvSpPr>
          <xdr:spPr>
            <a:xfrm>
              <a:off x="800100" y="37261800"/>
              <a:ext cx="8153400"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267</xdr:row>
          <xdr:rowOff>133350</xdr:rowOff>
        </xdr:from>
        <xdr:to>
          <xdr:col>14</xdr:col>
          <xdr:colOff>1047750</xdr:colOff>
          <xdr:row>269</xdr:row>
          <xdr:rowOff>95250</xdr:rowOff>
        </xdr:to>
        <xdr:sp>
          <xdr:nvSpPr>
            <xdr:cNvPr id="13344" name="CheckBox6" hidden="1">
              <a:extLst>
                <a:ext uri="{63B3BB69-23CF-44E3-9099-C40C66FF867C}">
                  <a14:compatExt spid="_x0000_s13344"/>
                </a:ext>
              </a:extLst>
            </xdr:cNvPr>
            <xdr:cNvSpPr/>
          </xdr:nvSpPr>
          <xdr:spPr>
            <a:xfrm>
              <a:off x="800100" y="37452300"/>
              <a:ext cx="8153400" cy="266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269</xdr:row>
          <xdr:rowOff>19050</xdr:rowOff>
        </xdr:from>
        <xdr:to>
          <xdr:col>14</xdr:col>
          <xdr:colOff>1047750</xdr:colOff>
          <xdr:row>270</xdr:row>
          <xdr:rowOff>133350</xdr:rowOff>
        </xdr:to>
        <xdr:sp>
          <xdr:nvSpPr>
            <xdr:cNvPr id="13345" name="CheckBox7" hidden="1">
              <a:extLst>
                <a:ext uri="{63B3BB69-23CF-44E3-9099-C40C66FF867C}">
                  <a14:compatExt spid="_x0000_s13345"/>
                </a:ext>
              </a:extLst>
            </xdr:cNvPr>
            <xdr:cNvSpPr/>
          </xdr:nvSpPr>
          <xdr:spPr>
            <a:xfrm>
              <a:off x="800100" y="37642800"/>
              <a:ext cx="8153400" cy="266700"/>
            </a:xfrm>
            <a:prstGeom prst="rect">
              <a:avLst/>
            </a:prstGeom>
          </xdr:spPr>
        </xdr:sp>
        <xdr:clientData/>
      </xdr:twoCellAnchor>
    </mc:Choice>
    <mc:Fallback/>
  </mc:AlternateContent>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40</xdr:col>
      <xdr:colOff>0</xdr:colOff>
      <xdr:row>20</xdr:row>
      <xdr:rowOff>142875</xdr:rowOff>
    </xdr:from>
    <xdr:to>
      <xdr:col>40</xdr:col>
      <xdr:colOff>0</xdr:colOff>
      <xdr:row>20</xdr:row>
      <xdr:rowOff>142875</xdr:rowOff>
    </xdr:to>
    <xdr:sp>
      <xdr:nvSpPr>
        <xdr:cNvPr id="34758" name="Line 1"/>
        <xdr:cNvSpPr>
          <a:spLocks noChangeShapeType="1"/>
        </xdr:cNvSpPr>
      </xdr:nvSpPr>
      <xdr:spPr>
        <a:xfrm>
          <a:off x="14878050" y="47434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21</xdr:row>
      <xdr:rowOff>76200</xdr:rowOff>
    </xdr:from>
    <xdr:to>
      <xdr:col>40</xdr:col>
      <xdr:colOff>0</xdr:colOff>
      <xdr:row>21</xdr:row>
      <xdr:rowOff>76200</xdr:rowOff>
    </xdr:to>
    <xdr:sp>
      <xdr:nvSpPr>
        <xdr:cNvPr id="34759" name="Line 2"/>
        <xdr:cNvSpPr>
          <a:spLocks noChangeShapeType="1"/>
        </xdr:cNvSpPr>
      </xdr:nvSpPr>
      <xdr:spPr>
        <a:xfrm>
          <a:off x="14878050" y="48482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23</xdr:row>
      <xdr:rowOff>0</xdr:rowOff>
    </xdr:from>
    <xdr:to>
      <xdr:col>40</xdr:col>
      <xdr:colOff>0</xdr:colOff>
      <xdr:row>23</xdr:row>
      <xdr:rowOff>0</xdr:rowOff>
    </xdr:to>
    <xdr:sp>
      <xdr:nvSpPr>
        <xdr:cNvPr id="34760" name="Line 3"/>
        <xdr:cNvSpPr>
          <a:spLocks noChangeShapeType="1"/>
        </xdr:cNvSpPr>
      </xdr:nvSpPr>
      <xdr:spPr>
        <a:xfrm>
          <a:off x="14878050" y="51149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23</xdr:row>
      <xdr:rowOff>57150</xdr:rowOff>
    </xdr:from>
    <xdr:to>
      <xdr:col>40</xdr:col>
      <xdr:colOff>0</xdr:colOff>
      <xdr:row>23</xdr:row>
      <xdr:rowOff>57150</xdr:rowOff>
    </xdr:to>
    <xdr:sp>
      <xdr:nvSpPr>
        <xdr:cNvPr id="34761" name="Line 4"/>
        <xdr:cNvSpPr>
          <a:spLocks noChangeShapeType="1"/>
        </xdr:cNvSpPr>
      </xdr:nvSpPr>
      <xdr:spPr>
        <a:xfrm>
          <a:off x="14878050" y="51720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23</xdr:row>
      <xdr:rowOff>171450</xdr:rowOff>
    </xdr:from>
    <xdr:to>
      <xdr:col>40</xdr:col>
      <xdr:colOff>0</xdr:colOff>
      <xdr:row>24</xdr:row>
      <xdr:rowOff>0</xdr:rowOff>
    </xdr:to>
    <xdr:sp>
      <xdr:nvSpPr>
        <xdr:cNvPr id="34762" name="Line 5"/>
        <xdr:cNvSpPr>
          <a:spLocks noChangeShapeType="1"/>
        </xdr:cNvSpPr>
      </xdr:nvSpPr>
      <xdr:spPr>
        <a:xfrm>
          <a:off x="14878050" y="52863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24</xdr:row>
      <xdr:rowOff>142875</xdr:rowOff>
    </xdr:from>
    <xdr:to>
      <xdr:col>40</xdr:col>
      <xdr:colOff>0</xdr:colOff>
      <xdr:row>24</xdr:row>
      <xdr:rowOff>142875</xdr:rowOff>
    </xdr:to>
    <xdr:sp>
      <xdr:nvSpPr>
        <xdr:cNvPr id="34763" name="Line 6"/>
        <xdr:cNvSpPr>
          <a:spLocks noChangeShapeType="1"/>
        </xdr:cNvSpPr>
      </xdr:nvSpPr>
      <xdr:spPr>
        <a:xfrm>
          <a:off x="14878050" y="54292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25</xdr:row>
      <xdr:rowOff>76200</xdr:rowOff>
    </xdr:from>
    <xdr:to>
      <xdr:col>40</xdr:col>
      <xdr:colOff>0</xdr:colOff>
      <xdr:row>25</xdr:row>
      <xdr:rowOff>76200</xdr:rowOff>
    </xdr:to>
    <xdr:sp>
      <xdr:nvSpPr>
        <xdr:cNvPr id="34764" name="Line 7"/>
        <xdr:cNvSpPr>
          <a:spLocks noChangeShapeType="1"/>
        </xdr:cNvSpPr>
      </xdr:nvSpPr>
      <xdr:spPr>
        <a:xfrm>
          <a:off x="14878050" y="55340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26</xdr:row>
      <xdr:rowOff>9525</xdr:rowOff>
    </xdr:from>
    <xdr:to>
      <xdr:col>40</xdr:col>
      <xdr:colOff>0</xdr:colOff>
      <xdr:row>26</xdr:row>
      <xdr:rowOff>9525</xdr:rowOff>
    </xdr:to>
    <xdr:sp>
      <xdr:nvSpPr>
        <xdr:cNvPr id="34765" name="Line 8"/>
        <xdr:cNvSpPr>
          <a:spLocks noChangeShapeType="1"/>
        </xdr:cNvSpPr>
      </xdr:nvSpPr>
      <xdr:spPr>
        <a:xfrm>
          <a:off x="14878050" y="56388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28</xdr:row>
      <xdr:rowOff>28575</xdr:rowOff>
    </xdr:from>
    <xdr:to>
      <xdr:col>40</xdr:col>
      <xdr:colOff>0</xdr:colOff>
      <xdr:row>28</xdr:row>
      <xdr:rowOff>28575</xdr:rowOff>
    </xdr:to>
    <xdr:sp>
      <xdr:nvSpPr>
        <xdr:cNvPr id="34766" name="Line 9"/>
        <xdr:cNvSpPr>
          <a:spLocks noChangeShapeType="1"/>
        </xdr:cNvSpPr>
      </xdr:nvSpPr>
      <xdr:spPr>
        <a:xfrm>
          <a:off x="14878050" y="6000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28</xdr:row>
      <xdr:rowOff>171450</xdr:rowOff>
    </xdr:from>
    <xdr:to>
      <xdr:col>40</xdr:col>
      <xdr:colOff>0</xdr:colOff>
      <xdr:row>29</xdr:row>
      <xdr:rowOff>0</xdr:rowOff>
    </xdr:to>
    <xdr:sp>
      <xdr:nvSpPr>
        <xdr:cNvPr id="34767" name="Line 10"/>
        <xdr:cNvSpPr>
          <a:spLocks noChangeShapeType="1"/>
        </xdr:cNvSpPr>
      </xdr:nvSpPr>
      <xdr:spPr>
        <a:xfrm>
          <a:off x="14878050" y="61436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29</xdr:row>
      <xdr:rowOff>114300</xdr:rowOff>
    </xdr:from>
    <xdr:to>
      <xdr:col>40</xdr:col>
      <xdr:colOff>0</xdr:colOff>
      <xdr:row>29</xdr:row>
      <xdr:rowOff>114300</xdr:rowOff>
    </xdr:to>
    <xdr:sp>
      <xdr:nvSpPr>
        <xdr:cNvPr id="34768" name="Line 11"/>
        <xdr:cNvSpPr>
          <a:spLocks noChangeShapeType="1"/>
        </xdr:cNvSpPr>
      </xdr:nvSpPr>
      <xdr:spPr>
        <a:xfrm>
          <a:off x="14878050" y="62579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30</xdr:row>
      <xdr:rowOff>0</xdr:rowOff>
    </xdr:from>
    <xdr:to>
      <xdr:col>40</xdr:col>
      <xdr:colOff>0</xdr:colOff>
      <xdr:row>30</xdr:row>
      <xdr:rowOff>0</xdr:rowOff>
    </xdr:to>
    <xdr:sp>
      <xdr:nvSpPr>
        <xdr:cNvPr id="34769" name="Line 12"/>
        <xdr:cNvSpPr>
          <a:spLocks noChangeShapeType="1"/>
        </xdr:cNvSpPr>
      </xdr:nvSpPr>
      <xdr:spPr>
        <a:xfrm>
          <a:off x="14878050" y="63150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30</xdr:row>
      <xdr:rowOff>0</xdr:rowOff>
    </xdr:from>
    <xdr:to>
      <xdr:col>40</xdr:col>
      <xdr:colOff>0</xdr:colOff>
      <xdr:row>30</xdr:row>
      <xdr:rowOff>0</xdr:rowOff>
    </xdr:to>
    <xdr:sp>
      <xdr:nvSpPr>
        <xdr:cNvPr id="34770" name="Line 13"/>
        <xdr:cNvSpPr>
          <a:spLocks noChangeShapeType="1"/>
        </xdr:cNvSpPr>
      </xdr:nvSpPr>
      <xdr:spPr>
        <a:xfrm>
          <a:off x="14878050" y="63150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30</xdr:row>
      <xdr:rowOff>133350</xdr:rowOff>
    </xdr:from>
    <xdr:to>
      <xdr:col>40</xdr:col>
      <xdr:colOff>0</xdr:colOff>
      <xdr:row>30</xdr:row>
      <xdr:rowOff>133350</xdr:rowOff>
    </xdr:to>
    <xdr:sp>
      <xdr:nvSpPr>
        <xdr:cNvPr id="34771" name="Line 14"/>
        <xdr:cNvSpPr>
          <a:spLocks noChangeShapeType="1"/>
        </xdr:cNvSpPr>
      </xdr:nvSpPr>
      <xdr:spPr>
        <a:xfrm>
          <a:off x="14878050" y="64484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20</xdr:row>
      <xdr:rowOff>142875</xdr:rowOff>
    </xdr:from>
    <xdr:to>
      <xdr:col>40</xdr:col>
      <xdr:colOff>0</xdr:colOff>
      <xdr:row>20</xdr:row>
      <xdr:rowOff>142875</xdr:rowOff>
    </xdr:to>
    <xdr:sp>
      <xdr:nvSpPr>
        <xdr:cNvPr id="34772" name="Line 15"/>
        <xdr:cNvSpPr>
          <a:spLocks noChangeShapeType="1"/>
        </xdr:cNvSpPr>
      </xdr:nvSpPr>
      <xdr:spPr>
        <a:xfrm>
          <a:off x="14878050" y="47434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21</xdr:row>
      <xdr:rowOff>76200</xdr:rowOff>
    </xdr:from>
    <xdr:to>
      <xdr:col>40</xdr:col>
      <xdr:colOff>0</xdr:colOff>
      <xdr:row>21</xdr:row>
      <xdr:rowOff>76200</xdr:rowOff>
    </xdr:to>
    <xdr:sp>
      <xdr:nvSpPr>
        <xdr:cNvPr id="34773" name="Line 16"/>
        <xdr:cNvSpPr>
          <a:spLocks noChangeShapeType="1"/>
        </xdr:cNvSpPr>
      </xdr:nvSpPr>
      <xdr:spPr>
        <a:xfrm>
          <a:off x="14878050" y="48482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23</xdr:row>
      <xdr:rowOff>0</xdr:rowOff>
    </xdr:from>
    <xdr:to>
      <xdr:col>40</xdr:col>
      <xdr:colOff>0</xdr:colOff>
      <xdr:row>23</xdr:row>
      <xdr:rowOff>0</xdr:rowOff>
    </xdr:to>
    <xdr:sp>
      <xdr:nvSpPr>
        <xdr:cNvPr id="34774" name="Line 17"/>
        <xdr:cNvSpPr>
          <a:spLocks noChangeShapeType="1"/>
        </xdr:cNvSpPr>
      </xdr:nvSpPr>
      <xdr:spPr>
        <a:xfrm>
          <a:off x="14878050" y="51149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23</xdr:row>
      <xdr:rowOff>57150</xdr:rowOff>
    </xdr:from>
    <xdr:to>
      <xdr:col>40</xdr:col>
      <xdr:colOff>0</xdr:colOff>
      <xdr:row>23</xdr:row>
      <xdr:rowOff>57150</xdr:rowOff>
    </xdr:to>
    <xdr:sp>
      <xdr:nvSpPr>
        <xdr:cNvPr id="34775" name="Line 18"/>
        <xdr:cNvSpPr>
          <a:spLocks noChangeShapeType="1"/>
        </xdr:cNvSpPr>
      </xdr:nvSpPr>
      <xdr:spPr>
        <a:xfrm>
          <a:off x="14878050" y="51720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23</xdr:row>
      <xdr:rowOff>171450</xdr:rowOff>
    </xdr:from>
    <xdr:to>
      <xdr:col>40</xdr:col>
      <xdr:colOff>0</xdr:colOff>
      <xdr:row>24</xdr:row>
      <xdr:rowOff>0</xdr:rowOff>
    </xdr:to>
    <xdr:sp>
      <xdr:nvSpPr>
        <xdr:cNvPr id="34776" name="Line 19"/>
        <xdr:cNvSpPr>
          <a:spLocks noChangeShapeType="1"/>
        </xdr:cNvSpPr>
      </xdr:nvSpPr>
      <xdr:spPr>
        <a:xfrm>
          <a:off x="14878050" y="52863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24</xdr:row>
      <xdr:rowOff>142875</xdr:rowOff>
    </xdr:from>
    <xdr:to>
      <xdr:col>40</xdr:col>
      <xdr:colOff>0</xdr:colOff>
      <xdr:row>24</xdr:row>
      <xdr:rowOff>142875</xdr:rowOff>
    </xdr:to>
    <xdr:sp>
      <xdr:nvSpPr>
        <xdr:cNvPr id="34777" name="Line 20"/>
        <xdr:cNvSpPr>
          <a:spLocks noChangeShapeType="1"/>
        </xdr:cNvSpPr>
      </xdr:nvSpPr>
      <xdr:spPr>
        <a:xfrm>
          <a:off x="14878050" y="54292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25</xdr:row>
      <xdr:rowOff>76200</xdr:rowOff>
    </xdr:from>
    <xdr:to>
      <xdr:col>40</xdr:col>
      <xdr:colOff>0</xdr:colOff>
      <xdr:row>25</xdr:row>
      <xdr:rowOff>76200</xdr:rowOff>
    </xdr:to>
    <xdr:sp>
      <xdr:nvSpPr>
        <xdr:cNvPr id="34778" name="Line 21"/>
        <xdr:cNvSpPr>
          <a:spLocks noChangeShapeType="1"/>
        </xdr:cNvSpPr>
      </xdr:nvSpPr>
      <xdr:spPr>
        <a:xfrm>
          <a:off x="14878050" y="55340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26</xdr:row>
      <xdr:rowOff>9525</xdr:rowOff>
    </xdr:from>
    <xdr:to>
      <xdr:col>40</xdr:col>
      <xdr:colOff>0</xdr:colOff>
      <xdr:row>26</xdr:row>
      <xdr:rowOff>9525</xdr:rowOff>
    </xdr:to>
    <xdr:sp>
      <xdr:nvSpPr>
        <xdr:cNvPr id="34779" name="Line 22"/>
        <xdr:cNvSpPr>
          <a:spLocks noChangeShapeType="1"/>
        </xdr:cNvSpPr>
      </xdr:nvSpPr>
      <xdr:spPr>
        <a:xfrm>
          <a:off x="14878050" y="56388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28</xdr:row>
      <xdr:rowOff>28575</xdr:rowOff>
    </xdr:from>
    <xdr:to>
      <xdr:col>40</xdr:col>
      <xdr:colOff>0</xdr:colOff>
      <xdr:row>28</xdr:row>
      <xdr:rowOff>28575</xdr:rowOff>
    </xdr:to>
    <xdr:sp>
      <xdr:nvSpPr>
        <xdr:cNvPr id="34780" name="Line 23"/>
        <xdr:cNvSpPr>
          <a:spLocks noChangeShapeType="1"/>
        </xdr:cNvSpPr>
      </xdr:nvSpPr>
      <xdr:spPr>
        <a:xfrm>
          <a:off x="14878050" y="6000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28</xdr:row>
      <xdr:rowOff>171450</xdr:rowOff>
    </xdr:from>
    <xdr:to>
      <xdr:col>40</xdr:col>
      <xdr:colOff>0</xdr:colOff>
      <xdr:row>29</xdr:row>
      <xdr:rowOff>0</xdr:rowOff>
    </xdr:to>
    <xdr:sp>
      <xdr:nvSpPr>
        <xdr:cNvPr id="34781" name="Line 24"/>
        <xdr:cNvSpPr>
          <a:spLocks noChangeShapeType="1"/>
        </xdr:cNvSpPr>
      </xdr:nvSpPr>
      <xdr:spPr>
        <a:xfrm>
          <a:off x="14878050" y="61436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29</xdr:row>
      <xdr:rowOff>114300</xdr:rowOff>
    </xdr:from>
    <xdr:to>
      <xdr:col>40</xdr:col>
      <xdr:colOff>0</xdr:colOff>
      <xdr:row>29</xdr:row>
      <xdr:rowOff>114300</xdr:rowOff>
    </xdr:to>
    <xdr:sp>
      <xdr:nvSpPr>
        <xdr:cNvPr id="34782" name="Line 25"/>
        <xdr:cNvSpPr>
          <a:spLocks noChangeShapeType="1"/>
        </xdr:cNvSpPr>
      </xdr:nvSpPr>
      <xdr:spPr>
        <a:xfrm>
          <a:off x="14878050" y="62579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30</xdr:row>
      <xdr:rowOff>0</xdr:rowOff>
    </xdr:from>
    <xdr:to>
      <xdr:col>40</xdr:col>
      <xdr:colOff>0</xdr:colOff>
      <xdr:row>30</xdr:row>
      <xdr:rowOff>0</xdr:rowOff>
    </xdr:to>
    <xdr:sp>
      <xdr:nvSpPr>
        <xdr:cNvPr id="34783" name="Line 26"/>
        <xdr:cNvSpPr>
          <a:spLocks noChangeShapeType="1"/>
        </xdr:cNvSpPr>
      </xdr:nvSpPr>
      <xdr:spPr>
        <a:xfrm>
          <a:off x="14878050" y="63150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30</xdr:row>
      <xdr:rowOff>0</xdr:rowOff>
    </xdr:from>
    <xdr:to>
      <xdr:col>40</xdr:col>
      <xdr:colOff>0</xdr:colOff>
      <xdr:row>30</xdr:row>
      <xdr:rowOff>0</xdr:rowOff>
    </xdr:to>
    <xdr:sp>
      <xdr:nvSpPr>
        <xdr:cNvPr id="34784" name="Line 27"/>
        <xdr:cNvSpPr>
          <a:spLocks noChangeShapeType="1"/>
        </xdr:cNvSpPr>
      </xdr:nvSpPr>
      <xdr:spPr>
        <a:xfrm>
          <a:off x="14878050" y="63150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30</xdr:row>
      <xdr:rowOff>133350</xdr:rowOff>
    </xdr:from>
    <xdr:to>
      <xdr:col>40</xdr:col>
      <xdr:colOff>0</xdr:colOff>
      <xdr:row>30</xdr:row>
      <xdr:rowOff>133350</xdr:rowOff>
    </xdr:to>
    <xdr:sp>
      <xdr:nvSpPr>
        <xdr:cNvPr id="34785" name="Line 28"/>
        <xdr:cNvSpPr>
          <a:spLocks noChangeShapeType="1"/>
        </xdr:cNvSpPr>
      </xdr:nvSpPr>
      <xdr:spPr>
        <a:xfrm>
          <a:off x="14878050" y="64484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23</xdr:row>
      <xdr:rowOff>0</xdr:rowOff>
    </xdr:from>
    <xdr:to>
      <xdr:col>40</xdr:col>
      <xdr:colOff>0</xdr:colOff>
      <xdr:row>23</xdr:row>
      <xdr:rowOff>0</xdr:rowOff>
    </xdr:to>
    <xdr:sp>
      <xdr:nvSpPr>
        <xdr:cNvPr id="34786" name="Line 29"/>
        <xdr:cNvSpPr>
          <a:spLocks noChangeShapeType="1"/>
        </xdr:cNvSpPr>
      </xdr:nvSpPr>
      <xdr:spPr>
        <a:xfrm>
          <a:off x="14878050" y="51149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23</xdr:row>
      <xdr:rowOff>142875</xdr:rowOff>
    </xdr:from>
    <xdr:to>
      <xdr:col>40</xdr:col>
      <xdr:colOff>0</xdr:colOff>
      <xdr:row>23</xdr:row>
      <xdr:rowOff>142875</xdr:rowOff>
    </xdr:to>
    <xdr:sp>
      <xdr:nvSpPr>
        <xdr:cNvPr id="34787" name="Line 30"/>
        <xdr:cNvSpPr>
          <a:spLocks noChangeShapeType="1"/>
        </xdr:cNvSpPr>
      </xdr:nvSpPr>
      <xdr:spPr>
        <a:xfrm>
          <a:off x="14878050" y="52578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24</xdr:row>
      <xdr:rowOff>76200</xdr:rowOff>
    </xdr:from>
    <xdr:to>
      <xdr:col>40</xdr:col>
      <xdr:colOff>0</xdr:colOff>
      <xdr:row>24</xdr:row>
      <xdr:rowOff>76200</xdr:rowOff>
    </xdr:to>
    <xdr:sp>
      <xdr:nvSpPr>
        <xdr:cNvPr id="34788" name="Line 31"/>
        <xdr:cNvSpPr>
          <a:spLocks noChangeShapeType="1"/>
        </xdr:cNvSpPr>
      </xdr:nvSpPr>
      <xdr:spPr>
        <a:xfrm>
          <a:off x="14878050" y="53625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25</xdr:row>
      <xdr:rowOff>9525</xdr:rowOff>
    </xdr:from>
    <xdr:to>
      <xdr:col>40</xdr:col>
      <xdr:colOff>0</xdr:colOff>
      <xdr:row>25</xdr:row>
      <xdr:rowOff>9525</xdr:rowOff>
    </xdr:to>
    <xdr:sp>
      <xdr:nvSpPr>
        <xdr:cNvPr id="34789" name="Line 32"/>
        <xdr:cNvSpPr>
          <a:spLocks noChangeShapeType="1"/>
        </xdr:cNvSpPr>
      </xdr:nvSpPr>
      <xdr:spPr>
        <a:xfrm>
          <a:off x="14878050" y="54673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25</xdr:row>
      <xdr:rowOff>161925</xdr:rowOff>
    </xdr:from>
    <xdr:to>
      <xdr:col>40</xdr:col>
      <xdr:colOff>0</xdr:colOff>
      <xdr:row>25</xdr:row>
      <xdr:rowOff>161925</xdr:rowOff>
    </xdr:to>
    <xdr:sp>
      <xdr:nvSpPr>
        <xdr:cNvPr id="34790" name="Line 33"/>
        <xdr:cNvSpPr>
          <a:spLocks noChangeShapeType="1"/>
        </xdr:cNvSpPr>
      </xdr:nvSpPr>
      <xdr:spPr>
        <a:xfrm>
          <a:off x="14878050" y="5619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26</xdr:row>
      <xdr:rowOff>95250</xdr:rowOff>
    </xdr:from>
    <xdr:to>
      <xdr:col>40</xdr:col>
      <xdr:colOff>0</xdr:colOff>
      <xdr:row>26</xdr:row>
      <xdr:rowOff>95250</xdr:rowOff>
    </xdr:to>
    <xdr:sp>
      <xdr:nvSpPr>
        <xdr:cNvPr id="34791" name="Line 34"/>
        <xdr:cNvSpPr>
          <a:spLocks noChangeShapeType="1"/>
        </xdr:cNvSpPr>
      </xdr:nvSpPr>
      <xdr:spPr>
        <a:xfrm>
          <a:off x="14878050" y="57245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28</xdr:row>
      <xdr:rowOff>114300</xdr:rowOff>
    </xdr:from>
    <xdr:to>
      <xdr:col>40</xdr:col>
      <xdr:colOff>0</xdr:colOff>
      <xdr:row>28</xdr:row>
      <xdr:rowOff>114300</xdr:rowOff>
    </xdr:to>
    <xdr:sp>
      <xdr:nvSpPr>
        <xdr:cNvPr id="34792" name="Line 35"/>
        <xdr:cNvSpPr>
          <a:spLocks noChangeShapeType="1"/>
        </xdr:cNvSpPr>
      </xdr:nvSpPr>
      <xdr:spPr>
        <a:xfrm>
          <a:off x="14878050" y="60864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29</xdr:row>
      <xdr:rowOff>47625</xdr:rowOff>
    </xdr:from>
    <xdr:to>
      <xdr:col>40</xdr:col>
      <xdr:colOff>0</xdr:colOff>
      <xdr:row>29</xdr:row>
      <xdr:rowOff>47625</xdr:rowOff>
    </xdr:to>
    <xdr:sp>
      <xdr:nvSpPr>
        <xdr:cNvPr id="34793" name="Line 36"/>
        <xdr:cNvSpPr>
          <a:spLocks noChangeShapeType="1"/>
        </xdr:cNvSpPr>
      </xdr:nvSpPr>
      <xdr:spPr>
        <a:xfrm>
          <a:off x="14878050" y="61912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29</xdr:row>
      <xdr:rowOff>171450</xdr:rowOff>
    </xdr:from>
    <xdr:to>
      <xdr:col>40</xdr:col>
      <xdr:colOff>0</xdr:colOff>
      <xdr:row>30</xdr:row>
      <xdr:rowOff>0</xdr:rowOff>
    </xdr:to>
    <xdr:sp>
      <xdr:nvSpPr>
        <xdr:cNvPr id="34794" name="Line 37"/>
        <xdr:cNvSpPr>
          <a:spLocks noChangeShapeType="1"/>
        </xdr:cNvSpPr>
      </xdr:nvSpPr>
      <xdr:spPr>
        <a:xfrm>
          <a:off x="14878050" y="63150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30</xdr:row>
      <xdr:rowOff>0</xdr:rowOff>
    </xdr:from>
    <xdr:to>
      <xdr:col>40</xdr:col>
      <xdr:colOff>0</xdr:colOff>
      <xdr:row>30</xdr:row>
      <xdr:rowOff>0</xdr:rowOff>
    </xdr:to>
    <xdr:sp>
      <xdr:nvSpPr>
        <xdr:cNvPr id="34795" name="Line 38"/>
        <xdr:cNvSpPr>
          <a:spLocks noChangeShapeType="1"/>
        </xdr:cNvSpPr>
      </xdr:nvSpPr>
      <xdr:spPr>
        <a:xfrm>
          <a:off x="14878050" y="63150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30</xdr:row>
      <xdr:rowOff>66675</xdr:rowOff>
    </xdr:from>
    <xdr:to>
      <xdr:col>40</xdr:col>
      <xdr:colOff>0</xdr:colOff>
      <xdr:row>30</xdr:row>
      <xdr:rowOff>66675</xdr:rowOff>
    </xdr:to>
    <xdr:sp>
      <xdr:nvSpPr>
        <xdr:cNvPr id="34796" name="Line 39"/>
        <xdr:cNvSpPr>
          <a:spLocks noChangeShapeType="1"/>
        </xdr:cNvSpPr>
      </xdr:nvSpPr>
      <xdr:spPr>
        <a:xfrm>
          <a:off x="14878050" y="6381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31</xdr:row>
      <xdr:rowOff>0</xdr:rowOff>
    </xdr:from>
    <xdr:to>
      <xdr:col>40</xdr:col>
      <xdr:colOff>0</xdr:colOff>
      <xdr:row>31</xdr:row>
      <xdr:rowOff>0</xdr:rowOff>
    </xdr:to>
    <xdr:sp>
      <xdr:nvSpPr>
        <xdr:cNvPr id="34797" name="Line 40"/>
        <xdr:cNvSpPr>
          <a:spLocks noChangeShapeType="1"/>
        </xdr:cNvSpPr>
      </xdr:nvSpPr>
      <xdr:spPr>
        <a:xfrm>
          <a:off x="14878050" y="64865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31</xdr:row>
      <xdr:rowOff>152400</xdr:rowOff>
    </xdr:from>
    <xdr:to>
      <xdr:col>40</xdr:col>
      <xdr:colOff>0</xdr:colOff>
      <xdr:row>31</xdr:row>
      <xdr:rowOff>152400</xdr:rowOff>
    </xdr:to>
    <xdr:sp>
      <xdr:nvSpPr>
        <xdr:cNvPr id="34798" name="Line 41"/>
        <xdr:cNvSpPr>
          <a:spLocks noChangeShapeType="1"/>
        </xdr:cNvSpPr>
      </xdr:nvSpPr>
      <xdr:spPr>
        <a:xfrm>
          <a:off x="14878050" y="66389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32</xdr:row>
      <xdr:rowOff>85725</xdr:rowOff>
    </xdr:from>
    <xdr:to>
      <xdr:col>40</xdr:col>
      <xdr:colOff>0</xdr:colOff>
      <xdr:row>32</xdr:row>
      <xdr:rowOff>85725</xdr:rowOff>
    </xdr:to>
    <xdr:sp>
      <xdr:nvSpPr>
        <xdr:cNvPr id="34799" name="Line 42"/>
        <xdr:cNvSpPr>
          <a:spLocks noChangeShapeType="1"/>
        </xdr:cNvSpPr>
      </xdr:nvSpPr>
      <xdr:spPr>
        <a:xfrm>
          <a:off x="14878050" y="67437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54</xdr:row>
      <xdr:rowOff>0</xdr:rowOff>
    </xdr:from>
    <xdr:to>
      <xdr:col>40</xdr:col>
      <xdr:colOff>0</xdr:colOff>
      <xdr:row>54</xdr:row>
      <xdr:rowOff>0</xdr:rowOff>
    </xdr:to>
    <xdr:sp>
      <xdr:nvSpPr>
        <xdr:cNvPr id="34800" name="Line 43"/>
        <xdr:cNvSpPr>
          <a:spLocks noChangeShapeType="1"/>
        </xdr:cNvSpPr>
      </xdr:nvSpPr>
      <xdr:spPr>
        <a:xfrm>
          <a:off x="14878050" y="104298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54</xdr:row>
      <xdr:rowOff>0</xdr:rowOff>
    </xdr:from>
    <xdr:to>
      <xdr:col>40</xdr:col>
      <xdr:colOff>0</xdr:colOff>
      <xdr:row>54</xdr:row>
      <xdr:rowOff>0</xdr:rowOff>
    </xdr:to>
    <xdr:sp>
      <xdr:nvSpPr>
        <xdr:cNvPr id="34801" name="Line 44"/>
        <xdr:cNvSpPr>
          <a:spLocks noChangeShapeType="1"/>
        </xdr:cNvSpPr>
      </xdr:nvSpPr>
      <xdr:spPr>
        <a:xfrm>
          <a:off x="14878050" y="104298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editAs="oneCell">
    <xdr:from>
      <xdr:col>3</xdr:col>
      <xdr:colOff>0</xdr:colOff>
      <xdr:row>22</xdr:row>
      <xdr:rowOff>0</xdr:rowOff>
    </xdr:from>
    <xdr:to>
      <xdr:col>3</xdr:col>
      <xdr:colOff>85725</xdr:colOff>
      <xdr:row>23</xdr:row>
      <xdr:rowOff>47625</xdr:rowOff>
    </xdr:to>
    <xdr:sp>
      <xdr:nvSpPr>
        <xdr:cNvPr id="34802" name="Text Box 45"/>
        <xdr:cNvSpPr txBox="1">
          <a:spLocks noChangeArrowheads="1"/>
        </xdr:cNvSpPr>
      </xdr:nvSpPr>
      <xdr:spPr>
        <a:xfrm>
          <a:off x="600075" y="4943475"/>
          <a:ext cx="857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9525</xdr:colOff>
      <xdr:row>17</xdr:row>
      <xdr:rowOff>114300</xdr:rowOff>
    </xdr:from>
    <xdr:to>
      <xdr:col>2</xdr:col>
      <xdr:colOff>0</xdr:colOff>
      <xdr:row>20</xdr:row>
      <xdr:rowOff>0</xdr:rowOff>
    </xdr:to>
    <xdr:sp>
      <xdr:nvSpPr>
        <xdr:cNvPr id="34803" name="Line 46"/>
        <xdr:cNvSpPr>
          <a:spLocks noChangeShapeType="1"/>
        </xdr:cNvSpPr>
      </xdr:nvSpPr>
      <xdr:spPr>
        <a:xfrm>
          <a:off x="228600" y="4086225"/>
          <a:ext cx="371475" cy="51435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23</xdr:row>
      <xdr:rowOff>133350</xdr:rowOff>
    </xdr:from>
    <xdr:to>
      <xdr:col>2</xdr:col>
      <xdr:colOff>0</xdr:colOff>
      <xdr:row>25</xdr:row>
      <xdr:rowOff>85725</xdr:rowOff>
    </xdr:to>
    <xdr:sp>
      <xdr:nvSpPr>
        <xdr:cNvPr id="34804" name="Line 47"/>
        <xdr:cNvSpPr>
          <a:spLocks noChangeShapeType="1"/>
        </xdr:cNvSpPr>
      </xdr:nvSpPr>
      <xdr:spPr>
        <a:xfrm>
          <a:off x="228600" y="5248275"/>
          <a:ext cx="371475" cy="29527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oneCellAnchor>
    <xdr:from>
      <xdr:col>11</xdr:col>
      <xdr:colOff>38100</xdr:colOff>
      <xdr:row>48</xdr:row>
      <xdr:rowOff>114300</xdr:rowOff>
    </xdr:from>
    <xdr:ext cx="660887" cy="201850"/>
    <xdr:sp>
      <xdr:nvSpPr>
        <xdr:cNvPr id="2" name="Text Box 48"/>
        <xdr:cNvSpPr txBox="1">
          <a:spLocks noChangeArrowheads="1"/>
        </xdr:cNvSpPr>
      </xdr:nvSpPr>
      <xdr:spPr>
        <a:xfrm>
          <a:off x="2390775" y="9515475"/>
          <a:ext cx="660400" cy="201295"/>
        </a:xfrm>
        <a:prstGeom prst="rect">
          <a:avLst/>
        </a:prstGeom>
        <a:noFill/>
        <a:ln w="9525">
          <a:noFill/>
          <a:miter lim="800000"/>
        </a:ln>
      </xdr:spPr>
      <xdr:txBody>
        <a:bodyPr wrap="none" lIns="18288" tIns="18288" rIns="0" bIns="0" anchor="t" upright="1">
          <a:spAutoFit/>
        </a:bodyPr>
        <a:lstStyle/>
        <a:p>
          <a:pPr algn="l" rtl="0">
            <a:defRPr sz="1000"/>
          </a:pPr>
          <a:r>
            <a:rPr lang="ja-JP" altLang="en-US" sz="1100" b="0" i="0" u="none" strike="noStrike" baseline="0">
              <a:solidFill>
                <a:srgbClr val="0000FF"/>
              </a:solidFill>
              <a:latin typeface="MS PGothic" panose="020B0600070205080204" charset="-128"/>
              <a:ea typeface="MS PGothic" panose="020B0600070205080204" charset="-128"/>
            </a:rPr>
            <a:t>　 </a:t>
          </a:r>
          <a:r>
            <a:rPr lang="en-US" altLang="ja-JP" sz="1100" b="0" i="0" u="none" strike="noStrike" baseline="0">
              <a:solidFill>
                <a:srgbClr val="0000FF"/>
              </a:solidFill>
              <a:latin typeface="MS PGothic" panose="020B0600070205080204" charset="-128"/>
              <a:ea typeface="MS PGothic" panose="020B0600070205080204" charset="-128"/>
            </a:rPr>
            <a:t>/6.0    </a:t>
          </a:r>
          <a:r>
            <a:rPr lang="ja-JP" altLang="en-US" sz="1100" b="0" i="0" u="none" strike="noStrike" baseline="0">
              <a:solidFill>
                <a:srgbClr val="0000FF"/>
              </a:solidFill>
              <a:latin typeface="MS PGothic" panose="020B0600070205080204" charset="-128"/>
              <a:ea typeface="MS PGothic" panose="020B0600070205080204" charset="-128"/>
            </a:rPr>
            <a:t>　</a:t>
          </a:r>
          <a:endParaRPr lang="ja-JP" altLang="en-US" sz="1100" b="0" i="0" u="none" strike="noStrike" baseline="0">
            <a:solidFill>
              <a:srgbClr val="0000FF"/>
            </a:solidFill>
            <a:latin typeface="MS PGothic" panose="020B0600070205080204" charset="-128"/>
            <a:ea typeface="MS PGothic" panose="020B0600070205080204" charset="-128"/>
          </a:endParaRPr>
        </a:p>
      </xdr:txBody>
    </xdr:sp>
    <xdr:clientData/>
  </xdr:oneCellAnchor>
  <xdr:twoCellAnchor editAs="oneCell">
    <xdr:from>
      <xdr:col>0</xdr:col>
      <xdr:colOff>57150</xdr:colOff>
      <xdr:row>3</xdr:row>
      <xdr:rowOff>390525</xdr:rowOff>
    </xdr:from>
    <xdr:to>
      <xdr:col>35</xdr:col>
      <xdr:colOff>209550</xdr:colOff>
      <xdr:row>3</xdr:row>
      <xdr:rowOff>771525</xdr:rowOff>
    </xdr:to>
    <xdr:sp>
      <xdr:nvSpPr>
        <xdr:cNvPr id="3" name="Text Box 49"/>
        <xdr:cNvSpPr txBox="1">
          <a:spLocks noChangeArrowheads="1"/>
        </xdr:cNvSpPr>
      </xdr:nvSpPr>
      <xdr:spPr>
        <a:xfrm>
          <a:off x="57150" y="1000125"/>
          <a:ext cx="11172825" cy="381000"/>
        </a:xfrm>
        <a:prstGeom prst="rect">
          <a:avLst/>
        </a:prstGeom>
        <a:noFill/>
        <a:ln w="9525">
          <a:noFill/>
          <a:miter lim="800000"/>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未然防止の観点で、</a:t>
          </a:r>
          <a:r>
            <a:rPr lang="ja-JP" altLang="en-US" sz="1000" b="1" i="0" u="none" strike="noStrike" baseline="0">
              <a:solidFill>
                <a:srgbClr val="FF0000"/>
              </a:solidFill>
              <a:latin typeface="MS PGothic" panose="020B0600070205080204" charset="-128"/>
              <a:ea typeface="MS PGothic" panose="020B0600070205080204" charset="-128"/>
            </a:rPr>
            <a:t>問題の見える化</a:t>
          </a:r>
          <a:r>
            <a:rPr lang="ja-JP" altLang="en-US" sz="1000" b="0" i="0" u="none" strike="noStrike" baseline="0">
              <a:solidFill>
                <a:srgbClr val="FF0000"/>
              </a:solidFill>
              <a:latin typeface="MS PGothic" panose="020B0600070205080204" charset="-128"/>
              <a:ea typeface="MS PGothic" panose="020B0600070205080204" charset="-128"/>
            </a:rPr>
            <a:t>、</a:t>
          </a:r>
          <a:r>
            <a:rPr lang="ja-JP" altLang="en-US" sz="1000" b="1" i="0" u="none" strike="noStrike" baseline="0">
              <a:solidFill>
                <a:srgbClr val="FF0000"/>
              </a:solidFill>
              <a:latin typeface="MS PGothic" panose="020B0600070205080204" charset="-128"/>
              <a:ea typeface="MS PGothic" panose="020B0600070205080204" charset="-128"/>
            </a:rPr>
            <a:t>問題発見</a:t>
          </a:r>
          <a:r>
            <a:rPr lang="ja-JP" altLang="en-US" sz="1000" b="0" i="0" u="none" strike="noStrike" baseline="0">
              <a:solidFill>
                <a:srgbClr val="FF0000"/>
              </a:solidFill>
              <a:latin typeface="MS PGothic" panose="020B0600070205080204" charset="-128"/>
              <a:ea typeface="MS PGothic" panose="020B0600070205080204" charset="-128"/>
            </a:rPr>
            <a:t>、</a:t>
          </a:r>
          <a:r>
            <a:rPr lang="ja-JP" altLang="en-US" sz="1000" b="1" i="0" u="none" strike="noStrike" baseline="0">
              <a:solidFill>
                <a:srgbClr val="FF0000"/>
              </a:solidFill>
              <a:latin typeface="MS PGothic" panose="020B0600070205080204" charset="-128"/>
              <a:ea typeface="MS PGothic" panose="020B0600070205080204" charset="-128"/>
            </a:rPr>
            <a:t>問題解決</a:t>
          </a:r>
          <a:r>
            <a:rPr lang="ja-JP" altLang="en-US" sz="1000" b="0" i="0" u="none" strike="noStrike" baseline="0">
              <a:solidFill>
                <a:srgbClr val="000000"/>
              </a:solidFill>
              <a:latin typeface="MS PGothic" panose="020B0600070205080204" charset="-128"/>
              <a:ea typeface="MS PGothic" panose="020B0600070205080204" charset="-128"/>
            </a:rPr>
            <a:t>が確実にできているかどうか確認するためのﾁｪｯｸ表です。</a:t>
          </a:r>
          <a:r>
            <a:rPr lang="ja-JP" altLang="en-US" sz="1000" b="0" i="0" u="none" strike="noStrike" baseline="0">
              <a:solidFill>
                <a:srgbClr val="FF0000"/>
              </a:solidFill>
              <a:latin typeface="MS PGothic" panose="020B0600070205080204" charset="-128"/>
              <a:ea typeface="MS PGothic" panose="020B0600070205080204" charset="-128"/>
            </a:rPr>
            <a:t>特に問題の見える化、問題発見は、</a:t>
          </a:r>
          <a:r>
            <a:rPr lang="en-US" altLang="ja-JP" sz="1000" b="0" i="0" u="none" strike="noStrike" baseline="0">
              <a:solidFill>
                <a:srgbClr val="FF0000"/>
              </a:solidFill>
              <a:latin typeface="MS PGothic" panose="020B0600070205080204" charset="-128"/>
              <a:ea typeface="MS PGothic" panose="020B0600070205080204" charset="-128"/>
            </a:rPr>
            <a:t>0.75</a:t>
          </a:r>
          <a:r>
            <a:rPr lang="ja-JP" altLang="en-US" sz="1000" b="0" i="0" u="none" strike="noStrike" baseline="0">
              <a:solidFill>
                <a:srgbClr val="FF0000"/>
              </a:solidFill>
              <a:latin typeface="MS PGothic" panose="020B0600070205080204" charset="-128"/>
              <a:ea typeface="MS PGothic" panose="020B0600070205080204" charset="-128"/>
            </a:rPr>
            <a:t>を目標にして下さい</a:t>
          </a:r>
          <a:r>
            <a:rPr lang="ja-JP" altLang="en-US" sz="1000" b="0" i="0" u="none" strike="noStrike" baseline="0">
              <a:solidFill>
                <a:srgbClr val="000000"/>
              </a:solidFill>
              <a:latin typeface="MS PGothic" panose="020B0600070205080204" charset="-128"/>
              <a:ea typeface="MS PGothic" panose="020B0600070205080204" charset="-128"/>
            </a:rPr>
            <a:t>。</a:t>
          </a:r>
          <a:endParaRPr lang="ja-JP" altLang="en-US" sz="1000" b="0" i="0" u="none" strike="noStrike" baseline="0">
            <a:solidFill>
              <a:srgbClr val="000000"/>
            </a:solidFill>
            <a:latin typeface="MS PGothic" panose="020B0600070205080204" charset="-128"/>
            <a:ea typeface="MS PGothic" panose="020B0600070205080204" charset="-128"/>
          </a:endParaRPr>
        </a:p>
        <a:p>
          <a:pPr algn="l" rtl="0">
            <a:defRPr sz="1000"/>
          </a:pPr>
          <a:r>
            <a:rPr lang="en-US" altLang="ja-JP" sz="1000" b="0" i="0" u="none" strike="noStrike" baseline="0">
              <a:solidFill>
                <a:srgbClr val="000000"/>
              </a:solidFill>
              <a:latin typeface="MS PGothic" panose="020B0600070205080204" charset="-128"/>
              <a:ea typeface="MS PGothic" panose="020B0600070205080204" charset="-128"/>
            </a:rPr>
            <a:t>DRBFM</a:t>
          </a:r>
          <a:r>
            <a:rPr lang="ja-JP" altLang="en-US" sz="1000" b="0" i="0" u="none" strike="noStrike" baseline="0">
              <a:solidFill>
                <a:srgbClr val="000000"/>
              </a:solidFill>
              <a:latin typeface="MS PGothic" panose="020B0600070205080204" charset="-128"/>
              <a:ea typeface="MS PGothic" panose="020B0600070205080204" charset="-128"/>
            </a:rPr>
            <a:t>のレビュー実施前は、</a:t>
          </a:r>
          <a:r>
            <a:rPr lang="ja-JP" altLang="en-US" sz="1000" b="0" i="0" u="none" strike="noStrike" baseline="0">
              <a:solidFill>
                <a:srgbClr val="FF0000"/>
              </a:solidFill>
              <a:latin typeface="MS PGothic" panose="020B0600070205080204" charset="-128"/>
              <a:ea typeface="MS PGothic" panose="020B0600070205080204" charset="-128"/>
            </a:rPr>
            <a:t>赤字</a:t>
          </a:r>
          <a:r>
            <a:rPr lang="ja-JP" altLang="en-US" sz="1000" b="0" i="0" u="none" strike="noStrike" baseline="0">
              <a:solidFill>
                <a:srgbClr val="000000"/>
              </a:solidFill>
              <a:latin typeface="MS PGothic" panose="020B0600070205080204" charset="-128"/>
              <a:ea typeface="MS PGothic" panose="020B0600070205080204" charset="-128"/>
            </a:rPr>
            <a:t>のみのレベルチェックをして下さい。</a:t>
          </a:r>
          <a:r>
            <a:rPr lang="en-US" altLang="ja-JP" sz="1000" b="0" i="0" u="none" strike="noStrike" baseline="0">
              <a:solidFill>
                <a:srgbClr val="000000"/>
              </a:solidFill>
              <a:latin typeface="MS PGothic" panose="020B0600070205080204" charset="-128"/>
              <a:ea typeface="MS PGothic" panose="020B0600070205080204" charset="-128"/>
            </a:rPr>
            <a:t>DRBFM</a:t>
          </a:r>
          <a:r>
            <a:rPr lang="ja-JP" altLang="en-US" sz="1000" b="0" i="0" u="none" strike="noStrike" baseline="0">
              <a:solidFill>
                <a:srgbClr val="000000"/>
              </a:solidFill>
              <a:latin typeface="MS PGothic" panose="020B0600070205080204" charset="-128"/>
              <a:ea typeface="MS PGothic" panose="020B0600070205080204" charset="-128"/>
            </a:rPr>
            <a:t>のレビュー後は、</a:t>
          </a:r>
          <a:r>
            <a:rPr lang="ja-JP" altLang="en-US" sz="1000" b="0" i="0" u="none" strike="noStrike" baseline="0">
              <a:solidFill>
                <a:srgbClr val="FF0000"/>
              </a:solidFill>
              <a:latin typeface="MS PGothic" panose="020B0600070205080204" charset="-128"/>
              <a:ea typeface="MS PGothic" panose="020B0600070205080204" charset="-128"/>
            </a:rPr>
            <a:t>赤字</a:t>
          </a:r>
          <a:r>
            <a:rPr lang="ja-JP" altLang="en-US" sz="1000" b="0" i="0" u="none" strike="noStrike" baseline="0">
              <a:solidFill>
                <a:srgbClr val="000000"/>
              </a:solidFill>
              <a:latin typeface="MS PGothic" panose="020B0600070205080204" charset="-128"/>
              <a:ea typeface="MS PGothic" panose="020B0600070205080204" charset="-128"/>
            </a:rPr>
            <a:t>と</a:t>
          </a:r>
          <a:r>
            <a:rPr lang="ja-JP" altLang="en-US" sz="1000" b="0" i="0" u="none" strike="noStrike" baseline="0">
              <a:solidFill>
                <a:srgbClr val="0000FF"/>
              </a:solidFill>
              <a:latin typeface="MS PGothic" panose="020B0600070205080204" charset="-128"/>
              <a:ea typeface="MS PGothic" panose="020B0600070205080204" charset="-128"/>
            </a:rPr>
            <a:t>青字</a:t>
          </a:r>
          <a:r>
            <a:rPr lang="ja-JP" altLang="en-US" sz="1000" b="0" i="0" u="none" strike="noStrike" baseline="0">
              <a:solidFill>
                <a:srgbClr val="000000"/>
              </a:solidFill>
              <a:latin typeface="MS PGothic" panose="020B0600070205080204" charset="-128"/>
              <a:ea typeface="MS PGothic" panose="020B0600070205080204" charset="-128"/>
            </a:rPr>
            <a:t>のレベルチェックをして下さい。</a:t>
          </a:r>
          <a:endParaRPr lang="ja-JP" altLang="en-US" sz="1000" b="0" i="0" u="none" strike="noStrike" baseline="0">
            <a:solidFill>
              <a:srgbClr val="000000"/>
            </a:solidFill>
            <a:latin typeface="MS PGothic" panose="020B0600070205080204" charset="-128"/>
            <a:ea typeface="MS PGothic" panose="020B0600070205080204" charset="-128"/>
          </a:endParaRPr>
        </a:p>
      </xdr:txBody>
    </xdr:sp>
    <xdr:clientData/>
  </xdr:twoCellAnchor>
  <xdr:twoCellAnchor>
    <xdr:from>
      <xdr:col>40</xdr:col>
      <xdr:colOff>0</xdr:colOff>
      <xdr:row>76</xdr:row>
      <xdr:rowOff>142875</xdr:rowOff>
    </xdr:from>
    <xdr:to>
      <xdr:col>40</xdr:col>
      <xdr:colOff>0</xdr:colOff>
      <xdr:row>76</xdr:row>
      <xdr:rowOff>142875</xdr:rowOff>
    </xdr:to>
    <xdr:sp>
      <xdr:nvSpPr>
        <xdr:cNvPr id="34807" name="Line 55"/>
        <xdr:cNvSpPr>
          <a:spLocks noChangeShapeType="1"/>
        </xdr:cNvSpPr>
      </xdr:nvSpPr>
      <xdr:spPr>
        <a:xfrm>
          <a:off x="14878050" y="154781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77</xdr:row>
      <xdr:rowOff>76200</xdr:rowOff>
    </xdr:from>
    <xdr:to>
      <xdr:col>40</xdr:col>
      <xdr:colOff>0</xdr:colOff>
      <xdr:row>77</xdr:row>
      <xdr:rowOff>76200</xdr:rowOff>
    </xdr:to>
    <xdr:sp>
      <xdr:nvSpPr>
        <xdr:cNvPr id="34808" name="Line 56"/>
        <xdr:cNvSpPr>
          <a:spLocks noChangeShapeType="1"/>
        </xdr:cNvSpPr>
      </xdr:nvSpPr>
      <xdr:spPr>
        <a:xfrm>
          <a:off x="14878050" y="155829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79</xdr:row>
      <xdr:rowOff>0</xdr:rowOff>
    </xdr:from>
    <xdr:to>
      <xdr:col>40</xdr:col>
      <xdr:colOff>0</xdr:colOff>
      <xdr:row>79</xdr:row>
      <xdr:rowOff>0</xdr:rowOff>
    </xdr:to>
    <xdr:sp>
      <xdr:nvSpPr>
        <xdr:cNvPr id="34809" name="Line 57"/>
        <xdr:cNvSpPr>
          <a:spLocks noChangeShapeType="1"/>
        </xdr:cNvSpPr>
      </xdr:nvSpPr>
      <xdr:spPr>
        <a:xfrm>
          <a:off x="14878050" y="158496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79</xdr:row>
      <xdr:rowOff>57150</xdr:rowOff>
    </xdr:from>
    <xdr:to>
      <xdr:col>40</xdr:col>
      <xdr:colOff>0</xdr:colOff>
      <xdr:row>79</xdr:row>
      <xdr:rowOff>57150</xdr:rowOff>
    </xdr:to>
    <xdr:sp>
      <xdr:nvSpPr>
        <xdr:cNvPr id="34810" name="Line 58"/>
        <xdr:cNvSpPr>
          <a:spLocks noChangeShapeType="1"/>
        </xdr:cNvSpPr>
      </xdr:nvSpPr>
      <xdr:spPr>
        <a:xfrm>
          <a:off x="14878050" y="15906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79</xdr:row>
      <xdr:rowOff>171450</xdr:rowOff>
    </xdr:from>
    <xdr:to>
      <xdr:col>40</xdr:col>
      <xdr:colOff>0</xdr:colOff>
      <xdr:row>80</xdr:row>
      <xdr:rowOff>0</xdr:rowOff>
    </xdr:to>
    <xdr:sp>
      <xdr:nvSpPr>
        <xdr:cNvPr id="34811" name="Line 59"/>
        <xdr:cNvSpPr>
          <a:spLocks noChangeShapeType="1"/>
        </xdr:cNvSpPr>
      </xdr:nvSpPr>
      <xdr:spPr>
        <a:xfrm>
          <a:off x="14878050" y="160210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80</xdr:row>
      <xdr:rowOff>142875</xdr:rowOff>
    </xdr:from>
    <xdr:to>
      <xdr:col>40</xdr:col>
      <xdr:colOff>0</xdr:colOff>
      <xdr:row>80</xdr:row>
      <xdr:rowOff>142875</xdr:rowOff>
    </xdr:to>
    <xdr:sp>
      <xdr:nvSpPr>
        <xdr:cNvPr id="34812" name="Line 60"/>
        <xdr:cNvSpPr>
          <a:spLocks noChangeShapeType="1"/>
        </xdr:cNvSpPr>
      </xdr:nvSpPr>
      <xdr:spPr>
        <a:xfrm>
          <a:off x="14878050" y="161639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81</xdr:row>
      <xdr:rowOff>76200</xdr:rowOff>
    </xdr:from>
    <xdr:to>
      <xdr:col>40</xdr:col>
      <xdr:colOff>0</xdr:colOff>
      <xdr:row>81</xdr:row>
      <xdr:rowOff>76200</xdr:rowOff>
    </xdr:to>
    <xdr:sp>
      <xdr:nvSpPr>
        <xdr:cNvPr id="34813" name="Line 61"/>
        <xdr:cNvSpPr>
          <a:spLocks noChangeShapeType="1"/>
        </xdr:cNvSpPr>
      </xdr:nvSpPr>
      <xdr:spPr>
        <a:xfrm>
          <a:off x="14878050" y="162687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82</xdr:row>
      <xdr:rowOff>9525</xdr:rowOff>
    </xdr:from>
    <xdr:to>
      <xdr:col>40</xdr:col>
      <xdr:colOff>0</xdr:colOff>
      <xdr:row>82</xdr:row>
      <xdr:rowOff>9525</xdr:rowOff>
    </xdr:to>
    <xdr:sp>
      <xdr:nvSpPr>
        <xdr:cNvPr id="34814" name="Line 62"/>
        <xdr:cNvSpPr>
          <a:spLocks noChangeShapeType="1"/>
        </xdr:cNvSpPr>
      </xdr:nvSpPr>
      <xdr:spPr>
        <a:xfrm>
          <a:off x="14878050" y="163734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84</xdr:row>
      <xdr:rowOff>28575</xdr:rowOff>
    </xdr:from>
    <xdr:to>
      <xdr:col>40</xdr:col>
      <xdr:colOff>0</xdr:colOff>
      <xdr:row>84</xdr:row>
      <xdr:rowOff>28575</xdr:rowOff>
    </xdr:to>
    <xdr:sp>
      <xdr:nvSpPr>
        <xdr:cNvPr id="34815" name="Line 63"/>
        <xdr:cNvSpPr>
          <a:spLocks noChangeShapeType="1"/>
        </xdr:cNvSpPr>
      </xdr:nvSpPr>
      <xdr:spPr>
        <a:xfrm>
          <a:off x="14878050" y="167354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84</xdr:row>
      <xdr:rowOff>171450</xdr:rowOff>
    </xdr:from>
    <xdr:to>
      <xdr:col>40</xdr:col>
      <xdr:colOff>0</xdr:colOff>
      <xdr:row>85</xdr:row>
      <xdr:rowOff>0</xdr:rowOff>
    </xdr:to>
    <xdr:sp>
      <xdr:nvSpPr>
        <xdr:cNvPr id="35840" name="Line 64"/>
        <xdr:cNvSpPr>
          <a:spLocks noChangeShapeType="1"/>
        </xdr:cNvSpPr>
      </xdr:nvSpPr>
      <xdr:spPr>
        <a:xfrm>
          <a:off x="14878050" y="168783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85</xdr:row>
      <xdr:rowOff>114300</xdr:rowOff>
    </xdr:from>
    <xdr:to>
      <xdr:col>40</xdr:col>
      <xdr:colOff>0</xdr:colOff>
      <xdr:row>85</xdr:row>
      <xdr:rowOff>114300</xdr:rowOff>
    </xdr:to>
    <xdr:sp>
      <xdr:nvSpPr>
        <xdr:cNvPr id="35841" name="Line 65"/>
        <xdr:cNvSpPr>
          <a:spLocks noChangeShapeType="1"/>
        </xdr:cNvSpPr>
      </xdr:nvSpPr>
      <xdr:spPr>
        <a:xfrm>
          <a:off x="14878050" y="169926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86</xdr:row>
      <xdr:rowOff>0</xdr:rowOff>
    </xdr:from>
    <xdr:to>
      <xdr:col>40</xdr:col>
      <xdr:colOff>0</xdr:colOff>
      <xdr:row>86</xdr:row>
      <xdr:rowOff>0</xdr:rowOff>
    </xdr:to>
    <xdr:sp>
      <xdr:nvSpPr>
        <xdr:cNvPr id="35842" name="Line 66"/>
        <xdr:cNvSpPr>
          <a:spLocks noChangeShapeType="1"/>
        </xdr:cNvSpPr>
      </xdr:nvSpPr>
      <xdr:spPr>
        <a:xfrm>
          <a:off x="14878050" y="17049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86</xdr:row>
      <xdr:rowOff>0</xdr:rowOff>
    </xdr:from>
    <xdr:to>
      <xdr:col>40</xdr:col>
      <xdr:colOff>0</xdr:colOff>
      <xdr:row>86</xdr:row>
      <xdr:rowOff>0</xdr:rowOff>
    </xdr:to>
    <xdr:sp>
      <xdr:nvSpPr>
        <xdr:cNvPr id="35843" name="Line 67"/>
        <xdr:cNvSpPr>
          <a:spLocks noChangeShapeType="1"/>
        </xdr:cNvSpPr>
      </xdr:nvSpPr>
      <xdr:spPr>
        <a:xfrm>
          <a:off x="14878050" y="17049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86</xdr:row>
      <xdr:rowOff>133350</xdr:rowOff>
    </xdr:from>
    <xdr:to>
      <xdr:col>40</xdr:col>
      <xdr:colOff>0</xdr:colOff>
      <xdr:row>86</xdr:row>
      <xdr:rowOff>133350</xdr:rowOff>
    </xdr:to>
    <xdr:sp>
      <xdr:nvSpPr>
        <xdr:cNvPr id="35844" name="Line 68"/>
        <xdr:cNvSpPr>
          <a:spLocks noChangeShapeType="1"/>
        </xdr:cNvSpPr>
      </xdr:nvSpPr>
      <xdr:spPr>
        <a:xfrm>
          <a:off x="14878050" y="171831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76</xdr:row>
      <xdr:rowOff>142875</xdr:rowOff>
    </xdr:from>
    <xdr:to>
      <xdr:col>40</xdr:col>
      <xdr:colOff>0</xdr:colOff>
      <xdr:row>76</xdr:row>
      <xdr:rowOff>142875</xdr:rowOff>
    </xdr:to>
    <xdr:sp>
      <xdr:nvSpPr>
        <xdr:cNvPr id="35845" name="Line 69"/>
        <xdr:cNvSpPr>
          <a:spLocks noChangeShapeType="1"/>
        </xdr:cNvSpPr>
      </xdr:nvSpPr>
      <xdr:spPr>
        <a:xfrm>
          <a:off x="14878050" y="154781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77</xdr:row>
      <xdr:rowOff>76200</xdr:rowOff>
    </xdr:from>
    <xdr:to>
      <xdr:col>40</xdr:col>
      <xdr:colOff>0</xdr:colOff>
      <xdr:row>77</xdr:row>
      <xdr:rowOff>76200</xdr:rowOff>
    </xdr:to>
    <xdr:sp>
      <xdr:nvSpPr>
        <xdr:cNvPr id="35846" name="Line 70"/>
        <xdr:cNvSpPr>
          <a:spLocks noChangeShapeType="1"/>
        </xdr:cNvSpPr>
      </xdr:nvSpPr>
      <xdr:spPr>
        <a:xfrm>
          <a:off x="14878050" y="155829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79</xdr:row>
      <xdr:rowOff>0</xdr:rowOff>
    </xdr:from>
    <xdr:to>
      <xdr:col>40</xdr:col>
      <xdr:colOff>0</xdr:colOff>
      <xdr:row>79</xdr:row>
      <xdr:rowOff>0</xdr:rowOff>
    </xdr:to>
    <xdr:sp>
      <xdr:nvSpPr>
        <xdr:cNvPr id="35847" name="Line 71"/>
        <xdr:cNvSpPr>
          <a:spLocks noChangeShapeType="1"/>
        </xdr:cNvSpPr>
      </xdr:nvSpPr>
      <xdr:spPr>
        <a:xfrm>
          <a:off x="14878050" y="158496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79</xdr:row>
      <xdr:rowOff>57150</xdr:rowOff>
    </xdr:from>
    <xdr:to>
      <xdr:col>40</xdr:col>
      <xdr:colOff>0</xdr:colOff>
      <xdr:row>79</xdr:row>
      <xdr:rowOff>57150</xdr:rowOff>
    </xdr:to>
    <xdr:sp>
      <xdr:nvSpPr>
        <xdr:cNvPr id="35848" name="Line 72"/>
        <xdr:cNvSpPr>
          <a:spLocks noChangeShapeType="1"/>
        </xdr:cNvSpPr>
      </xdr:nvSpPr>
      <xdr:spPr>
        <a:xfrm>
          <a:off x="14878050" y="15906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79</xdr:row>
      <xdr:rowOff>171450</xdr:rowOff>
    </xdr:from>
    <xdr:to>
      <xdr:col>40</xdr:col>
      <xdr:colOff>0</xdr:colOff>
      <xdr:row>80</xdr:row>
      <xdr:rowOff>0</xdr:rowOff>
    </xdr:to>
    <xdr:sp>
      <xdr:nvSpPr>
        <xdr:cNvPr id="35849" name="Line 73"/>
        <xdr:cNvSpPr>
          <a:spLocks noChangeShapeType="1"/>
        </xdr:cNvSpPr>
      </xdr:nvSpPr>
      <xdr:spPr>
        <a:xfrm>
          <a:off x="14878050" y="160210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80</xdr:row>
      <xdr:rowOff>142875</xdr:rowOff>
    </xdr:from>
    <xdr:to>
      <xdr:col>40</xdr:col>
      <xdr:colOff>0</xdr:colOff>
      <xdr:row>80</xdr:row>
      <xdr:rowOff>142875</xdr:rowOff>
    </xdr:to>
    <xdr:sp>
      <xdr:nvSpPr>
        <xdr:cNvPr id="35850" name="Line 74"/>
        <xdr:cNvSpPr>
          <a:spLocks noChangeShapeType="1"/>
        </xdr:cNvSpPr>
      </xdr:nvSpPr>
      <xdr:spPr>
        <a:xfrm>
          <a:off x="14878050" y="161639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81</xdr:row>
      <xdr:rowOff>76200</xdr:rowOff>
    </xdr:from>
    <xdr:to>
      <xdr:col>40</xdr:col>
      <xdr:colOff>0</xdr:colOff>
      <xdr:row>81</xdr:row>
      <xdr:rowOff>76200</xdr:rowOff>
    </xdr:to>
    <xdr:sp>
      <xdr:nvSpPr>
        <xdr:cNvPr id="35851" name="Line 75"/>
        <xdr:cNvSpPr>
          <a:spLocks noChangeShapeType="1"/>
        </xdr:cNvSpPr>
      </xdr:nvSpPr>
      <xdr:spPr>
        <a:xfrm>
          <a:off x="14878050" y="162687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82</xdr:row>
      <xdr:rowOff>9525</xdr:rowOff>
    </xdr:from>
    <xdr:to>
      <xdr:col>40</xdr:col>
      <xdr:colOff>0</xdr:colOff>
      <xdr:row>82</xdr:row>
      <xdr:rowOff>9525</xdr:rowOff>
    </xdr:to>
    <xdr:sp>
      <xdr:nvSpPr>
        <xdr:cNvPr id="35852" name="Line 76"/>
        <xdr:cNvSpPr>
          <a:spLocks noChangeShapeType="1"/>
        </xdr:cNvSpPr>
      </xdr:nvSpPr>
      <xdr:spPr>
        <a:xfrm>
          <a:off x="14878050" y="163734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84</xdr:row>
      <xdr:rowOff>28575</xdr:rowOff>
    </xdr:from>
    <xdr:to>
      <xdr:col>40</xdr:col>
      <xdr:colOff>0</xdr:colOff>
      <xdr:row>84</xdr:row>
      <xdr:rowOff>28575</xdr:rowOff>
    </xdr:to>
    <xdr:sp>
      <xdr:nvSpPr>
        <xdr:cNvPr id="35853" name="Line 77"/>
        <xdr:cNvSpPr>
          <a:spLocks noChangeShapeType="1"/>
        </xdr:cNvSpPr>
      </xdr:nvSpPr>
      <xdr:spPr>
        <a:xfrm>
          <a:off x="14878050" y="167354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84</xdr:row>
      <xdr:rowOff>171450</xdr:rowOff>
    </xdr:from>
    <xdr:to>
      <xdr:col>40</xdr:col>
      <xdr:colOff>0</xdr:colOff>
      <xdr:row>85</xdr:row>
      <xdr:rowOff>0</xdr:rowOff>
    </xdr:to>
    <xdr:sp>
      <xdr:nvSpPr>
        <xdr:cNvPr id="35854" name="Line 78"/>
        <xdr:cNvSpPr>
          <a:spLocks noChangeShapeType="1"/>
        </xdr:cNvSpPr>
      </xdr:nvSpPr>
      <xdr:spPr>
        <a:xfrm>
          <a:off x="14878050" y="168783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85</xdr:row>
      <xdr:rowOff>114300</xdr:rowOff>
    </xdr:from>
    <xdr:to>
      <xdr:col>40</xdr:col>
      <xdr:colOff>0</xdr:colOff>
      <xdr:row>85</xdr:row>
      <xdr:rowOff>114300</xdr:rowOff>
    </xdr:to>
    <xdr:sp>
      <xdr:nvSpPr>
        <xdr:cNvPr id="35855" name="Line 79"/>
        <xdr:cNvSpPr>
          <a:spLocks noChangeShapeType="1"/>
        </xdr:cNvSpPr>
      </xdr:nvSpPr>
      <xdr:spPr>
        <a:xfrm>
          <a:off x="14878050" y="169926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86</xdr:row>
      <xdr:rowOff>0</xdr:rowOff>
    </xdr:from>
    <xdr:to>
      <xdr:col>40</xdr:col>
      <xdr:colOff>0</xdr:colOff>
      <xdr:row>86</xdr:row>
      <xdr:rowOff>0</xdr:rowOff>
    </xdr:to>
    <xdr:sp>
      <xdr:nvSpPr>
        <xdr:cNvPr id="35856" name="Line 80"/>
        <xdr:cNvSpPr>
          <a:spLocks noChangeShapeType="1"/>
        </xdr:cNvSpPr>
      </xdr:nvSpPr>
      <xdr:spPr>
        <a:xfrm>
          <a:off x="14878050" y="17049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86</xdr:row>
      <xdr:rowOff>0</xdr:rowOff>
    </xdr:from>
    <xdr:to>
      <xdr:col>40</xdr:col>
      <xdr:colOff>0</xdr:colOff>
      <xdr:row>86</xdr:row>
      <xdr:rowOff>0</xdr:rowOff>
    </xdr:to>
    <xdr:sp>
      <xdr:nvSpPr>
        <xdr:cNvPr id="35857" name="Line 81"/>
        <xdr:cNvSpPr>
          <a:spLocks noChangeShapeType="1"/>
        </xdr:cNvSpPr>
      </xdr:nvSpPr>
      <xdr:spPr>
        <a:xfrm>
          <a:off x="14878050" y="17049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86</xdr:row>
      <xdr:rowOff>133350</xdr:rowOff>
    </xdr:from>
    <xdr:to>
      <xdr:col>40</xdr:col>
      <xdr:colOff>0</xdr:colOff>
      <xdr:row>86</xdr:row>
      <xdr:rowOff>133350</xdr:rowOff>
    </xdr:to>
    <xdr:sp>
      <xdr:nvSpPr>
        <xdr:cNvPr id="35858" name="Line 82"/>
        <xdr:cNvSpPr>
          <a:spLocks noChangeShapeType="1"/>
        </xdr:cNvSpPr>
      </xdr:nvSpPr>
      <xdr:spPr>
        <a:xfrm>
          <a:off x="14878050" y="171831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79</xdr:row>
      <xdr:rowOff>0</xdr:rowOff>
    </xdr:from>
    <xdr:to>
      <xdr:col>40</xdr:col>
      <xdr:colOff>0</xdr:colOff>
      <xdr:row>79</xdr:row>
      <xdr:rowOff>0</xdr:rowOff>
    </xdr:to>
    <xdr:sp>
      <xdr:nvSpPr>
        <xdr:cNvPr id="35859" name="Line 83"/>
        <xdr:cNvSpPr>
          <a:spLocks noChangeShapeType="1"/>
        </xdr:cNvSpPr>
      </xdr:nvSpPr>
      <xdr:spPr>
        <a:xfrm>
          <a:off x="14878050" y="158496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79</xdr:row>
      <xdr:rowOff>142875</xdr:rowOff>
    </xdr:from>
    <xdr:to>
      <xdr:col>40</xdr:col>
      <xdr:colOff>0</xdr:colOff>
      <xdr:row>79</xdr:row>
      <xdr:rowOff>142875</xdr:rowOff>
    </xdr:to>
    <xdr:sp>
      <xdr:nvSpPr>
        <xdr:cNvPr id="35860" name="Line 84"/>
        <xdr:cNvSpPr>
          <a:spLocks noChangeShapeType="1"/>
        </xdr:cNvSpPr>
      </xdr:nvSpPr>
      <xdr:spPr>
        <a:xfrm>
          <a:off x="14878050" y="159924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80</xdr:row>
      <xdr:rowOff>76200</xdr:rowOff>
    </xdr:from>
    <xdr:to>
      <xdr:col>40</xdr:col>
      <xdr:colOff>0</xdr:colOff>
      <xdr:row>80</xdr:row>
      <xdr:rowOff>76200</xdr:rowOff>
    </xdr:to>
    <xdr:sp>
      <xdr:nvSpPr>
        <xdr:cNvPr id="35861" name="Line 85"/>
        <xdr:cNvSpPr>
          <a:spLocks noChangeShapeType="1"/>
        </xdr:cNvSpPr>
      </xdr:nvSpPr>
      <xdr:spPr>
        <a:xfrm>
          <a:off x="14878050" y="160972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81</xdr:row>
      <xdr:rowOff>9525</xdr:rowOff>
    </xdr:from>
    <xdr:to>
      <xdr:col>40</xdr:col>
      <xdr:colOff>0</xdr:colOff>
      <xdr:row>81</xdr:row>
      <xdr:rowOff>9525</xdr:rowOff>
    </xdr:to>
    <xdr:sp>
      <xdr:nvSpPr>
        <xdr:cNvPr id="35862" name="Line 86"/>
        <xdr:cNvSpPr>
          <a:spLocks noChangeShapeType="1"/>
        </xdr:cNvSpPr>
      </xdr:nvSpPr>
      <xdr:spPr>
        <a:xfrm>
          <a:off x="14878050" y="162020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81</xdr:row>
      <xdr:rowOff>161925</xdr:rowOff>
    </xdr:from>
    <xdr:to>
      <xdr:col>40</xdr:col>
      <xdr:colOff>0</xdr:colOff>
      <xdr:row>81</xdr:row>
      <xdr:rowOff>161925</xdr:rowOff>
    </xdr:to>
    <xdr:sp>
      <xdr:nvSpPr>
        <xdr:cNvPr id="35863" name="Line 87"/>
        <xdr:cNvSpPr>
          <a:spLocks noChangeShapeType="1"/>
        </xdr:cNvSpPr>
      </xdr:nvSpPr>
      <xdr:spPr>
        <a:xfrm>
          <a:off x="14878050" y="163544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82</xdr:row>
      <xdr:rowOff>95250</xdr:rowOff>
    </xdr:from>
    <xdr:to>
      <xdr:col>40</xdr:col>
      <xdr:colOff>0</xdr:colOff>
      <xdr:row>82</xdr:row>
      <xdr:rowOff>95250</xdr:rowOff>
    </xdr:to>
    <xdr:sp>
      <xdr:nvSpPr>
        <xdr:cNvPr id="35864" name="Line 88"/>
        <xdr:cNvSpPr>
          <a:spLocks noChangeShapeType="1"/>
        </xdr:cNvSpPr>
      </xdr:nvSpPr>
      <xdr:spPr>
        <a:xfrm>
          <a:off x="14878050" y="164592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84</xdr:row>
      <xdr:rowOff>114300</xdr:rowOff>
    </xdr:from>
    <xdr:to>
      <xdr:col>40</xdr:col>
      <xdr:colOff>0</xdr:colOff>
      <xdr:row>84</xdr:row>
      <xdr:rowOff>114300</xdr:rowOff>
    </xdr:to>
    <xdr:sp>
      <xdr:nvSpPr>
        <xdr:cNvPr id="35865" name="Line 89"/>
        <xdr:cNvSpPr>
          <a:spLocks noChangeShapeType="1"/>
        </xdr:cNvSpPr>
      </xdr:nvSpPr>
      <xdr:spPr>
        <a:xfrm>
          <a:off x="14878050" y="168211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85</xdr:row>
      <xdr:rowOff>47625</xdr:rowOff>
    </xdr:from>
    <xdr:to>
      <xdr:col>40</xdr:col>
      <xdr:colOff>0</xdr:colOff>
      <xdr:row>85</xdr:row>
      <xdr:rowOff>47625</xdr:rowOff>
    </xdr:to>
    <xdr:sp>
      <xdr:nvSpPr>
        <xdr:cNvPr id="35866" name="Line 90"/>
        <xdr:cNvSpPr>
          <a:spLocks noChangeShapeType="1"/>
        </xdr:cNvSpPr>
      </xdr:nvSpPr>
      <xdr:spPr>
        <a:xfrm>
          <a:off x="14878050" y="169259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85</xdr:row>
      <xdr:rowOff>171450</xdr:rowOff>
    </xdr:from>
    <xdr:to>
      <xdr:col>40</xdr:col>
      <xdr:colOff>0</xdr:colOff>
      <xdr:row>86</xdr:row>
      <xdr:rowOff>0</xdr:rowOff>
    </xdr:to>
    <xdr:sp>
      <xdr:nvSpPr>
        <xdr:cNvPr id="35867" name="Line 91"/>
        <xdr:cNvSpPr>
          <a:spLocks noChangeShapeType="1"/>
        </xdr:cNvSpPr>
      </xdr:nvSpPr>
      <xdr:spPr>
        <a:xfrm>
          <a:off x="14878050" y="17049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86</xdr:row>
      <xdr:rowOff>0</xdr:rowOff>
    </xdr:from>
    <xdr:to>
      <xdr:col>40</xdr:col>
      <xdr:colOff>0</xdr:colOff>
      <xdr:row>86</xdr:row>
      <xdr:rowOff>0</xdr:rowOff>
    </xdr:to>
    <xdr:sp>
      <xdr:nvSpPr>
        <xdr:cNvPr id="35868" name="Line 92"/>
        <xdr:cNvSpPr>
          <a:spLocks noChangeShapeType="1"/>
        </xdr:cNvSpPr>
      </xdr:nvSpPr>
      <xdr:spPr>
        <a:xfrm>
          <a:off x="14878050" y="1704975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86</xdr:row>
      <xdr:rowOff>66675</xdr:rowOff>
    </xdr:from>
    <xdr:to>
      <xdr:col>40</xdr:col>
      <xdr:colOff>0</xdr:colOff>
      <xdr:row>86</xdr:row>
      <xdr:rowOff>66675</xdr:rowOff>
    </xdr:to>
    <xdr:sp>
      <xdr:nvSpPr>
        <xdr:cNvPr id="35869" name="Line 93"/>
        <xdr:cNvSpPr>
          <a:spLocks noChangeShapeType="1"/>
        </xdr:cNvSpPr>
      </xdr:nvSpPr>
      <xdr:spPr>
        <a:xfrm>
          <a:off x="14878050" y="1711642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87</xdr:row>
      <xdr:rowOff>0</xdr:rowOff>
    </xdr:from>
    <xdr:to>
      <xdr:col>40</xdr:col>
      <xdr:colOff>0</xdr:colOff>
      <xdr:row>87</xdr:row>
      <xdr:rowOff>0</xdr:rowOff>
    </xdr:to>
    <xdr:sp>
      <xdr:nvSpPr>
        <xdr:cNvPr id="35870" name="Line 94"/>
        <xdr:cNvSpPr>
          <a:spLocks noChangeShapeType="1"/>
        </xdr:cNvSpPr>
      </xdr:nvSpPr>
      <xdr:spPr>
        <a:xfrm>
          <a:off x="14878050" y="172212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87</xdr:row>
      <xdr:rowOff>152400</xdr:rowOff>
    </xdr:from>
    <xdr:to>
      <xdr:col>40</xdr:col>
      <xdr:colOff>0</xdr:colOff>
      <xdr:row>87</xdr:row>
      <xdr:rowOff>152400</xdr:rowOff>
    </xdr:to>
    <xdr:sp>
      <xdr:nvSpPr>
        <xdr:cNvPr id="35871" name="Line 95"/>
        <xdr:cNvSpPr>
          <a:spLocks noChangeShapeType="1"/>
        </xdr:cNvSpPr>
      </xdr:nvSpPr>
      <xdr:spPr>
        <a:xfrm>
          <a:off x="14878050" y="17373600"/>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xdr:from>
      <xdr:col>40</xdr:col>
      <xdr:colOff>0</xdr:colOff>
      <xdr:row>88</xdr:row>
      <xdr:rowOff>85725</xdr:rowOff>
    </xdr:from>
    <xdr:to>
      <xdr:col>40</xdr:col>
      <xdr:colOff>0</xdr:colOff>
      <xdr:row>88</xdr:row>
      <xdr:rowOff>85725</xdr:rowOff>
    </xdr:to>
    <xdr:sp>
      <xdr:nvSpPr>
        <xdr:cNvPr id="35872" name="Line 96"/>
        <xdr:cNvSpPr>
          <a:spLocks noChangeShapeType="1"/>
        </xdr:cNvSpPr>
      </xdr:nvSpPr>
      <xdr:spPr>
        <a:xfrm>
          <a:off x="14878050" y="17478375"/>
          <a:ext cx="0" cy="0"/>
        </a:xfrm>
        <a:prstGeom prst="line">
          <a:avLst/>
        </a:prstGeom>
        <a:noFill/>
        <a:ln w="9525" cap="rnd">
          <a:solidFill>
            <a:srgbClr val="000000"/>
          </a:solidFill>
          <a:prstDash val="sysDot"/>
          <a:round/>
        </a:ln>
        <a:extLst>
          <a:ext uri="{909E8E84-426E-40DD-AFC4-6F175D3DCCD1}">
            <a14:hiddenFill xmlns:a14="http://schemas.microsoft.com/office/drawing/2010/main">
              <a:noFill/>
            </a14:hiddenFill>
          </a:ext>
        </a:extLst>
      </xdr:spPr>
    </xdr:sp>
    <xdr:clientData/>
  </xdr:twoCellAnchor>
  <xdr:twoCellAnchor editAs="oneCell">
    <xdr:from>
      <xdr:col>3</xdr:col>
      <xdr:colOff>0</xdr:colOff>
      <xdr:row>78</xdr:row>
      <xdr:rowOff>0</xdr:rowOff>
    </xdr:from>
    <xdr:to>
      <xdr:col>3</xdr:col>
      <xdr:colOff>85725</xdr:colOff>
      <xdr:row>79</xdr:row>
      <xdr:rowOff>47625</xdr:rowOff>
    </xdr:to>
    <xdr:sp>
      <xdr:nvSpPr>
        <xdr:cNvPr id="35873" name="Text Box 97"/>
        <xdr:cNvSpPr txBox="1">
          <a:spLocks noChangeArrowheads="1"/>
        </xdr:cNvSpPr>
      </xdr:nvSpPr>
      <xdr:spPr>
        <a:xfrm>
          <a:off x="600075" y="15678150"/>
          <a:ext cx="857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9525</xdr:colOff>
      <xdr:row>73</xdr:row>
      <xdr:rowOff>114300</xdr:rowOff>
    </xdr:from>
    <xdr:to>
      <xdr:col>2</xdr:col>
      <xdr:colOff>0</xdr:colOff>
      <xdr:row>76</xdr:row>
      <xdr:rowOff>0</xdr:rowOff>
    </xdr:to>
    <xdr:sp>
      <xdr:nvSpPr>
        <xdr:cNvPr id="35874" name="Line 98"/>
        <xdr:cNvSpPr>
          <a:spLocks noChangeShapeType="1"/>
        </xdr:cNvSpPr>
      </xdr:nvSpPr>
      <xdr:spPr>
        <a:xfrm>
          <a:off x="228600" y="14820900"/>
          <a:ext cx="371475" cy="51435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79</xdr:row>
      <xdr:rowOff>133350</xdr:rowOff>
    </xdr:from>
    <xdr:to>
      <xdr:col>2</xdr:col>
      <xdr:colOff>0</xdr:colOff>
      <xdr:row>81</xdr:row>
      <xdr:rowOff>85725</xdr:rowOff>
    </xdr:to>
    <xdr:sp>
      <xdr:nvSpPr>
        <xdr:cNvPr id="35875" name="Line 99"/>
        <xdr:cNvSpPr>
          <a:spLocks noChangeShapeType="1"/>
        </xdr:cNvSpPr>
      </xdr:nvSpPr>
      <xdr:spPr>
        <a:xfrm>
          <a:off x="228600" y="15982950"/>
          <a:ext cx="371475" cy="29527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oneCellAnchor>
    <xdr:from>
      <xdr:col>11</xdr:col>
      <xdr:colOff>38100</xdr:colOff>
      <xdr:row>104</xdr:row>
      <xdr:rowOff>114300</xdr:rowOff>
    </xdr:from>
    <xdr:ext cx="660887" cy="201850"/>
    <xdr:sp>
      <xdr:nvSpPr>
        <xdr:cNvPr id="4" name="Text Box 100"/>
        <xdr:cNvSpPr txBox="1">
          <a:spLocks noChangeArrowheads="1"/>
        </xdr:cNvSpPr>
      </xdr:nvSpPr>
      <xdr:spPr>
        <a:xfrm>
          <a:off x="2390775" y="20250150"/>
          <a:ext cx="660400" cy="201295"/>
        </a:xfrm>
        <a:prstGeom prst="rect">
          <a:avLst/>
        </a:prstGeom>
        <a:noFill/>
        <a:ln w="9525">
          <a:noFill/>
          <a:miter lim="800000"/>
        </a:ln>
      </xdr:spPr>
      <xdr:txBody>
        <a:bodyPr wrap="none" lIns="18288" tIns="18288" rIns="0" bIns="0" anchor="t" upright="1">
          <a:spAutoFit/>
        </a:bodyPr>
        <a:lstStyle/>
        <a:p>
          <a:pPr algn="l" rtl="0">
            <a:defRPr sz="1000"/>
          </a:pPr>
          <a:r>
            <a:rPr lang="ja-JP" altLang="en-US" sz="1100" b="0" i="0" u="none" strike="noStrike" baseline="0">
              <a:solidFill>
                <a:srgbClr val="0000FF"/>
              </a:solidFill>
              <a:latin typeface="MS PGothic" panose="020B0600070205080204" charset="-128"/>
              <a:ea typeface="MS PGothic" panose="020B0600070205080204" charset="-128"/>
            </a:rPr>
            <a:t>　 </a:t>
          </a:r>
          <a:r>
            <a:rPr lang="en-US" altLang="ja-JP" sz="1100" b="0" i="0" u="none" strike="noStrike" baseline="0">
              <a:solidFill>
                <a:srgbClr val="0000FF"/>
              </a:solidFill>
              <a:latin typeface="MS PGothic" panose="020B0600070205080204" charset="-128"/>
              <a:ea typeface="MS PGothic" panose="020B0600070205080204" charset="-128"/>
            </a:rPr>
            <a:t>/6.0    </a:t>
          </a:r>
          <a:r>
            <a:rPr lang="ja-JP" altLang="en-US" sz="1100" b="0" i="0" u="none" strike="noStrike" baseline="0">
              <a:solidFill>
                <a:srgbClr val="0000FF"/>
              </a:solidFill>
              <a:latin typeface="MS PGothic" panose="020B0600070205080204" charset="-128"/>
              <a:ea typeface="MS PGothic" panose="020B0600070205080204" charset="-128"/>
            </a:rPr>
            <a:t>　</a:t>
          </a:r>
          <a:endParaRPr lang="ja-JP" altLang="en-US" sz="1100" b="0" i="0" u="none" strike="noStrike" baseline="0">
            <a:solidFill>
              <a:srgbClr val="0000FF"/>
            </a:solidFill>
            <a:latin typeface="MS PGothic" panose="020B0600070205080204" charset="-128"/>
            <a:ea typeface="MS PGothic" panose="020B0600070205080204" charset="-128"/>
          </a:endParaRPr>
        </a:p>
      </xdr:txBody>
    </xdr:sp>
    <xdr:clientData/>
  </xdr:oneCellAnchor>
  <xdr:twoCellAnchor editAs="oneCell">
    <xdr:from>
      <xdr:col>0</xdr:col>
      <xdr:colOff>57150</xdr:colOff>
      <xdr:row>59</xdr:row>
      <xdr:rowOff>390525</xdr:rowOff>
    </xdr:from>
    <xdr:to>
      <xdr:col>35</xdr:col>
      <xdr:colOff>209550</xdr:colOff>
      <xdr:row>59</xdr:row>
      <xdr:rowOff>771525</xdr:rowOff>
    </xdr:to>
    <xdr:sp>
      <xdr:nvSpPr>
        <xdr:cNvPr id="5" name="Text Box 101"/>
        <xdr:cNvSpPr txBox="1">
          <a:spLocks noChangeArrowheads="1"/>
        </xdr:cNvSpPr>
      </xdr:nvSpPr>
      <xdr:spPr>
        <a:xfrm>
          <a:off x="57150" y="11734800"/>
          <a:ext cx="11172825" cy="381000"/>
        </a:xfrm>
        <a:prstGeom prst="rect">
          <a:avLst/>
        </a:prstGeom>
        <a:noFill/>
        <a:ln w="9525">
          <a:noFill/>
          <a:miter lim="800000"/>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未然防止の観点で、</a:t>
          </a:r>
          <a:r>
            <a:rPr lang="ja-JP" altLang="en-US" sz="1000" b="1" i="0" u="none" strike="noStrike" baseline="0">
              <a:solidFill>
                <a:srgbClr val="FF0000"/>
              </a:solidFill>
              <a:latin typeface="MS PGothic" panose="020B0600070205080204" charset="-128"/>
              <a:ea typeface="MS PGothic" panose="020B0600070205080204" charset="-128"/>
            </a:rPr>
            <a:t>問題の見える化</a:t>
          </a:r>
          <a:r>
            <a:rPr lang="ja-JP" altLang="en-US" sz="1000" b="0" i="0" u="none" strike="noStrike" baseline="0">
              <a:solidFill>
                <a:srgbClr val="FF0000"/>
              </a:solidFill>
              <a:latin typeface="MS PGothic" panose="020B0600070205080204" charset="-128"/>
              <a:ea typeface="MS PGothic" panose="020B0600070205080204" charset="-128"/>
            </a:rPr>
            <a:t>、</a:t>
          </a:r>
          <a:r>
            <a:rPr lang="ja-JP" altLang="en-US" sz="1000" b="1" i="0" u="none" strike="noStrike" baseline="0">
              <a:solidFill>
                <a:srgbClr val="FF0000"/>
              </a:solidFill>
              <a:latin typeface="MS PGothic" panose="020B0600070205080204" charset="-128"/>
              <a:ea typeface="MS PGothic" panose="020B0600070205080204" charset="-128"/>
            </a:rPr>
            <a:t>問題発見</a:t>
          </a:r>
          <a:r>
            <a:rPr lang="ja-JP" altLang="en-US" sz="1000" b="0" i="0" u="none" strike="noStrike" baseline="0">
              <a:solidFill>
                <a:srgbClr val="FF0000"/>
              </a:solidFill>
              <a:latin typeface="MS PGothic" panose="020B0600070205080204" charset="-128"/>
              <a:ea typeface="MS PGothic" panose="020B0600070205080204" charset="-128"/>
            </a:rPr>
            <a:t>、</a:t>
          </a:r>
          <a:r>
            <a:rPr lang="ja-JP" altLang="en-US" sz="1000" b="1" i="0" u="none" strike="noStrike" baseline="0">
              <a:solidFill>
                <a:srgbClr val="FF0000"/>
              </a:solidFill>
              <a:latin typeface="MS PGothic" panose="020B0600070205080204" charset="-128"/>
              <a:ea typeface="MS PGothic" panose="020B0600070205080204" charset="-128"/>
            </a:rPr>
            <a:t>問題解決</a:t>
          </a:r>
          <a:r>
            <a:rPr lang="ja-JP" altLang="en-US" sz="1000" b="0" i="0" u="none" strike="noStrike" baseline="0">
              <a:solidFill>
                <a:srgbClr val="000000"/>
              </a:solidFill>
              <a:latin typeface="MS PGothic" panose="020B0600070205080204" charset="-128"/>
              <a:ea typeface="MS PGothic" panose="020B0600070205080204" charset="-128"/>
            </a:rPr>
            <a:t>が確実にできているかどうか確認するためのﾁｪｯｸ表です。</a:t>
          </a:r>
          <a:r>
            <a:rPr lang="ja-JP" altLang="en-US" sz="1000" b="0" i="0" u="none" strike="noStrike" baseline="0">
              <a:solidFill>
                <a:srgbClr val="FF0000"/>
              </a:solidFill>
              <a:latin typeface="MS PGothic" panose="020B0600070205080204" charset="-128"/>
              <a:ea typeface="MS PGothic" panose="020B0600070205080204" charset="-128"/>
            </a:rPr>
            <a:t>特に問題の見える化、問題発見は、</a:t>
          </a:r>
          <a:r>
            <a:rPr lang="en-US" altLang="ja-JP" sz="1000" b="0" i="0" u="none" strike="noStrike" baseline="0">
              <a:solidFill>
                <a:srgbClr val="FF0000"/>
              </a:solidFill>
              <a:latin typeface="MS PGothic" panose="020B0600070205080204" charset="-128"/>
              <a:ea typeface="MS PGothic" panose="020B0600070205080204" charset="-128"/>
            </a:rPr>
            <a:t>0.75</a:t>
          </a:r>
          <a:r>
            <a:rPr lang="ja-JP" altLang="en-US" sz="1000" b="0" i="0" u="none" strike="noStrike" baseline="0">
              <a:solidFill>
                <a:srgbClr val="FF0000"/>
              </a:solidFill>
              <a:latin typeface="MS PGothic" panose="020B0600070205080204" charset="-128"/>
              <a:ea typeface="MS PGothic" panose="020B0600070205080204" charset="-128"/>
            </a:rPr>
            <a:t>を目標にして下さい</a:t>
          </a:r>
          <a:r>
            <a:rPr lang="ja-JP" altLang="en-US" sz="1000" b="0" i="0" u="none" strike="noStrike" baseline="0">
              <a:solidFill>
                <a:srgbClr val="000000"/>
              </a:solidFill>
              <a:latin typeface="MS PGothic" panose="020B0600070205080204" charset="-128"/>
              <a:ea typeface="MS PGothic" panose="020B0600070205080204" charset="-128"/>
            </a:rPr>
            <a:t>。</a:t>
          </a:r>
          <a:endParaRPr lang="ja-JP" altLang="en-US" sz="1000" b="0" i="0" u="none" strike="noStrike" baseline="0">
            <a:solidFill>
              <a:srgbClr val="000000"/>
            </a:solidFill>
            <a:latin typeface="MS PGothic" panose="020B0600070205080204" charset="-128"/>
            <a:ea typeface="MS PGothic" panose="020B0600070205080204" charset="-128"/>
          </a:endParaRPr>
        </a:p>
        <a:p>
          <a:pPr algn="l" rtl="0">
            <a:defRPr sz="1000"/>
          </a:pPr>
          <a:r>
            <a:rPr lang="en-US" altLang="ja-JP" sz="1000" b="0" i="0" u="none" strike="noStrike" baseline="0">
              <a:solidFill>
                <a:srgbClr val="000000"/>
              </a:solidFill>
              <a:latin typeface="MS PGothic" panose="020B0600070205080204" charset="-128"/>
              <a:ea typeface="MS PGothic" panose="020B0600070205080204" charset="-128"/>
            </a:rPr>
            <a:t>DRBFM</a:t>
          </a:r>
          <a:r>
            <a:rPr lang="ja-JP" altLang="en-US" sz="1000" b="0" i="0" u="none" strike="noStrike" baseline="0">
              <a:solidFill>
                <a:srgbClr val="000000"/>
              </a:solidFill>
              <a:latin typeface="MS PGothic" panose="020B0600070205080204" charset="-128"/>
              <a:ea typeface="MS PGothic" panose="020B0600070205080204" charset="-128"/>
            </a:rPr>
            <a:t>のレビュー実施前は、</a:t>
          </a:r>
          <a:r>
            <a:rPr lang="ja-JP" altLang="en-US" sz="1000" b="0" i="0" u="none" strike="noStrike" baseline="0">
              <a:solidFill>
                <a:srgbClr val="FF0000"/>
              </a:solidFill>
              <a:latin typeface="MS PGothic" panose="020B0600070205080204" charset="-128"/>
              <a:ea typeface="MS PGothic" panose="020B0600070205080204" charset="-128"/>
            </a:rPr>
            <a:t>赤字</a:t>
          </a:r>
          <a:r>
            <a:rPr lang="ja-JP" altLang="en-US" sz="1000" b="0" i="0" u="none" strike="noStrike" baseline="0">
              <a:solidFill>
                <a:srgbClr val="000000"/>
              </a:solidFill>
              <a:latin typeface="MS PGothic" panose="020B0600070205080204" charset="-128"/>
              <a:ea typeface="MS PGothic" panose="020B0600070205080204" charset="-128"/>
            </a:rPr>
            <a:t>のみのレベルチェックをして下さい。</a:t>
          </a:r>
          <a:r>
            <a:rPr lang="en-US" altLang="ja-JP" sz="1000" b="0" i="0" u="none" strike="noStrike" baseline="0">
              <a:solidFill>
                <a:srgbClr val="000000"/>
              </a:solidFill>
              <a:latin typeface="MS PGothic" panose="020B0600070205080204" charset="-128"/>
              <a:ea typeface="MS PGothic" panose="020B0600070205080204" charset="-128"/>
            </a:rPr>
            <a:t>DRBFM</a:t>
          </a:r>
          <a:r>
            <a:rPr lang="ja-JP" altLang="en-US" sz="1000" b="0" i="0" u="none" strike="noStrike" baseline="0">
              <a:solidFill>
                <a:srgbClr val="000000"/>
              </a:solidFill>
              <a:latin typeface="MS PGothic" panose="020B0600070205080204" charset="-128"/>
              <a:ea typeface="MS PGothic" panose="020B0600070205080204" charset="-128"/>
            </a:rPr>
            <a:t>のレビュー後は、</a:t>
          </a:r>
          <a:r>
            <a:rPr lang="ja-JP" altLang="en-US" sz="1000" b="0" i="0" u="none" strike="noStrike" baseline="0">
              <a:solidFill>
                <a:srgbClr val="FF0000"/>
              </a:solidFill>
              <a:latin typeface="MS PGothic" panose="020B0600070205080204" charset="-128"/>
              <a:ea typeface="MS PGothic" panose="020B0600070205080204" charset="-128"/>
            </a:rPr>
            <a:t>赤字</a:t>
          </a:r>
          <a:r>
            <a:rPr lang="ja-JP" altLang="en-US" sz="1000" b="0" i="0" u="none" strike="noStrike" baseline="0">
              <a:solidFill>
                <a:srgbClr val="000000"/>
              </a:solidFill>
              <a:latin typeface="MS PGothic" panose="020B0600070205080204" charset="-128"/>
              <a:ea typeface="MS PGothic" panose="020B0600070205080204" charset="-128"/>
            </a:rPr>
            <a:t>と</a:t>
          </a:r>
          <a:r>
            <a:rPr lang="ja-JP" altLang="en-US" sz="1000" b="0" i="0" u="none" strike="noStrike" baseline="0">
              <a:solidFill>
                <a:srgbClr val="0000FF"/>
              </a:solidFill>
              <a:latin typeface="MS PGothic" panose="020B0600070205080204" charset="-128"/>
              <a:ea typeface="MS PGothic" panose="020B0600070205080204" charset="-128"/>
            </a:rPr>
            <a:t>青字</a:t>
          </a:r>
          <a:r>
            <a:rPr lang="ja-JP" altLang="en-US" sz="1000" b="0" i="0" u="none" strike="noStrike" baseline="0">
              <a:solidFill>
                <a:srgbClr val="000000"/>
              </a:solidFill>
              <a:latin typeface="MS PGothic" panose="020B0600070205080204" charset="-128"/>
              <a:ea typeface="MS PGothic" panose="020B0600070205080204" charset="-128"/>
            </a:rPr>
            <a:t>のレベルチェックをして下さい。</a:t>
          </a:r>
          <a:endParaRPr lang="ja-JP" altLang="en-US" sz="1000" b="0" i="0" u="none" strike="noStrike" baseline="0">
            <a:solidFill>
              <a:srgbClr val="000000"/>
            </a:solidFill>
            <a:latin typeface="MS PGothic" panose="020B0600070205080204" charset="-128"/>
            <a:ea typeface="MS PGothic" panose="020B0600070205080204" charset="-128"/>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2</xdr:col>
      <xdr:colOff>0</xdr:colOff>
      <xdr:row>3</xdr:row>
      <xdr:rowOff>390525</xdr:rowOff>
    </xdr:from>
    <xdr:ext cx="10548465" cy="251864"/>
    <xdr:sp>
      <xdr:nvSpPr>
        <xdr:cNvPr id="2" name="Text Box 1"/>
        <xdr:cNvSpPr txBox="1">
          <a:spLocks noChangeArrowheads="1"/>
        </xdr:cNvSpPr>
      </xdr:nvSpPr>
      <xdr:spPr>
        <a:xfrm>
          <a:off x="342900" y="962025"/>
          <a:ext cx="10547985" cy="251460"/>
        </a:xfrm>
        <a:prstGeom prst="rect">
          <a:avLst/>
        </a:prstGeom>
        <a:noFill/>
        <a:ln w="9525">
          <a:noFill/>
          <a:miter lim="800000"/>
        </a:ln>
      </xdr:spPr>
      <xdr:txBody>
        <a:bodyPr wrap="none" lIns="18288" tIns="18288" rIns="0" bIns="0" anchor="t" upright="1">
          <a:spAutoFit/>
        </a:bodyPr>
        <a:lstStyle/>
        <a:p>
          <a:pPr algn="l" rtl="0">
            <a:defRPr sz="1000"/>
          </a:pPr>
          <a:r>
            <a:rPr lang="ja-JP" altLang="en-US" sz="1400" b="0" i="0" u="none" strike="noStrike" baseline="0">
              <a:solidFill>
                <a:srgbClr val="FF0000"/>
              </a:solidFill>
              <a:latin typeface="MS PGothic" panose="020B0600070205080204" charset="-128"/>
              <a:ea typeface="MS PGothic" panose="020B0600070205080204" charset="-128"/>
            </a:rPr>
            <a:t>注）</a:t>
          </a:r>
          <a:r>
            <a:rPr lang="ja-JP" altLang="en-US" sz="1100" b="0" i="0" u="none" strike="noStrike" baseline="0">
              <a:solidFill>
                <a:srgbClr val="FF0000"/>
              </a:solidFill>
              <a:latin typeface="MS PGothic" panose="020B0600070205080204" charset="-128"/>
              <a:ea typeface="MS PGothic" panose="020B0600070205080204" charset="-128"/>
            </a:rPr>
            <a:t>全項目</a:t>
          </a:r>
          <a:r>
            <a:rPr lang="en-US" altLang="ja-JP" sz="1100" b="0" i="0" u="none" strike="noStrike" baseline="0">
              <a:solidFill>
                <a:srgbClr val="FF0000"/>
              </a:solidFill>
              <a:latin typeface="MS PGothic" panose="020B0600070205080204" charset="-128"/>
              <a:ea typeface="MS PGothic" panose="020B0600070205080204" charset="-128"/>
            </a:rPr>
            <a:t>5</a:t>
          </a:r>
          <a:r>
            <a:rPr lang="ja-JP" altLang="en-US" sz="1100" b="0" i="0" u="none" strike="noStrike" baseline="0">
              <a:solidFill>
                <a:srgbClr val="FF0000"/>
              </a:solidFill>
              <a:latin typeface="MS PGothic" panose="020B0600070205080204" charset="-128"/>
              <a:ea typeface="MS PGothic" panose="020B0600070205080204" charset="-128"/>
            </a:rPr>
            <a:t>点法です。評価基準の中間レベルにあるものは例にない点（</a:t>
          </a:r>
          <a:r>
            <a:rPr lang="en-US" altLang="ja-JP" sz="1100" b="0" i="0" u="none" strike="noStrike" baseline="0">
              <a:solidFill>
                <a:srgbClr val="FF0000"/>
              </a:solidFill>
              <a:latin typeface="MS PGothic" panose="020B0600070205080204" charset="-128"/>
              <a:ea typeface="MS PGothic" panose="020B0600070205080204" charset="-128"/>
            </a:rPr>
            <a:t>2.5</a:t>
          </a:r>
          <a:r>
            <a:rPr lang="ja-JP" altLang="en-US" sz="1100" b="0" i="0" u="none" strike="noStrike" baseline="0">
              <a:solidFill>
                <a:srgbClr val="FF0000"/>
              </a:solidFill>
              <a:latin typeface="MS PGothic" panose="020B0600070205080204" charset="-128"/>
              <a:ea typeface="MS PGothic" panose="020B0600070205080204" charset="-128"/>
            </a:rPr>
            <a:t>点等）をつけてかまいません。　</a:t>
          </a:r>
          <a:r>
            <a:rPr lang="en-US" altLang="ja-JP" sz="1100" b="0" i="0" u="none" strike="noStrike" baseline="0">
              <a:solidFill>
                <a:srgbClr val="FF0000"/>
              </a:solidFill>
              <a:latin typeface="MS PGothic" panose="020B0600070205080204" charset="-128"/>
              <a:ea typeface="MS PGothic" panose="020B0600070205080204" charset="-128"/>
            </a:rPr>
            <a:t>DRBFM</a:t>
          </a:r>
          <a:r>
            <a:rPr lang="ja-JP" altLang="en-US" sz="1100" b="0" i="0" u="none" strike="noStrike" baseline="0">
              <a:solidFill>
                <a:srgbClr val="FF0000"/>
              </a:solidFill>
              <a:latin typeface="MS PGothic" panose="020B0600070205080204" charset="-128"/>
              <a:ea typeface="MS PGothic" panose="020B0600070205080204" charset="-128"/>
            </a:rPr>
            <a:t>のレビュー実施前は、</a:t>
          </a:r>
          <a:r>
            <a:rPr lang="en-US" altLang="ja-JP" sz="1100" b="0" i="0" u="none" strike="noStrike" baseline="0">
              <a:solidFill>
                <a:srgbClr val="FF0000"/>
              </a:solidFill>
              <a:latin typeface="MS PGothic" panose="020B0600070205080204" charset="-128"/>
              <a:ea typeface="MS PGothic" panose="020B0600070205080204" charset="-128"/>
            </a:rPr>
            <a:t>1</a:t>
          </a:r>
          <a:r>
            <a:rPr lang="ja-JP" altLang="en-US" sz="1100" b="0" i="0" u="none" strike="noStrike" baseline="0">
              <a:solidFill>
                <a:srgbClr val="FF0000"/>
              </a:solidFill>
              <a:latin typeface="MS PGothic" panose="020B0600070205080204" charset="-128"/>
              <a:ea typeface="MS PGothic" panose="020B0600070205080204" charset="-128"/>
            </a:rPr>
            <a:t>～</a:t>
          </a:r>
          <a:r>
            <a:rPr lang="en-US" altLang="ja-JP" sz="1100" b="0" i="0" u="none" strike="noStrike" baseline="0">
              <a:solidFill>
                <a:srgbClr val="FF0000"/>
              </a:solidFill>
              <a:latin typeface="MS PGothic" panose="020B0600070205080204" charset="-128"/>
              <a:ea typeface="MS PGothic" panose="020B0600070205080204" charset="-128"/>
            </a:rPr>
            <a:t>7</a:t>
          </a:r>
          <a:r>
            <a:rPr lang="ja-JP" altLang="en-US" sz="1100" b="0" i="0" u="none" strike="noStrike" baseline="0">
              <a:solidFill>
                <a:srgbClr val="FF0000"/>
              </a:solidFill>
              <a:latin typeface="MS PGothic" panose="020B0600070205080204" charset="-128"/>
              <a:ea typeface="MS PGothic" panose="020B0600070205080204" charset="-128"/>
            </a:rPr>
            <a:t>、までのレベルチェックをして下さい。</a:t>
          </a:r>
          <a:endParaRPr lang="ja-JP" altLang="en-US" sz="1100" b="0" i="0" u="none" strike="noStrike" baseline="0">
            <a:solidFill>
              <a:srgbClr val="FF0000"/>
            </a:solidFill>
            <a:latin typeface="MS PGothic" panose="020B0600070205080204" charset="-128"/>
            <a:ea typeface="MS PGothic" panose="020B0600070205080204" charset="-128"/>
          </a:endParaRPr>
        </a:p>
      </xdr:txBody>
    </xdr:sp>
    <xdr:clientData/>
  </xdr:oneCellAnchor>
  <xdr:oneCellAnchor>
    <xdr:from>
      <xdr:col>3</xdr:col>
      <xdr:colOff>628650</xdr:colOff>
      <xdr:row>23</xdr:row>
      <xdr:rowOff>0</xdr:rowOff>
    </xdr:from>
    <xdr:ext cx="784317" cy="289823"/>
    <xdr:sp>
      <xdr:nvSpPr>
        <xdr:cNvPr id="3" name="Text Box 2"/>
        <xdr:cNvSpPr txBox="1">
          <a:spLocks noChangeArrowheads="1"/>
        </xdr:cNvSpPr>
      </xdr:nvSpPr>
      <xdr:spPr>
        <a:xfrm>
          <a:off x="2162175" y="13428345"/>
          <a:ext cx="784225" cy="289560"/>
        </a:xfrm>
        <a:prstGeom prst="rect">
          <a:avLst/>
        </a:prstGeom>
        <a:noFill/>
        <a:ln w="9525">
          <a:noFill/>
          <a:miter lim="800000"/>
        </a:ln>
      </xdr:spPr>
      <xdr:txBody>
        <a:bodyPr wrap="none" lIns="27432" tIns="22860" rIns="0" bIns="0" anchor="t" upright="1">
          <a:spAutoFit/>
        </a:bodyPr>
        <a:lstStyle/>
        <a:p>
          <a:pPr algn="l" rtl="0">
            <a:defRPr sz="1000"/>
          </a:pPr>
          <a:r>
            <a:rPr lang="ja-JP" altLang="en-US" sz="1600" b="0" i="0" u="none" strike="noStrike" baseline="0">
              <a:solidFill>
                <a:srgbClr val="000000"/>
              </a:solidFill>
              <a:latin typeface="MS PGothic" panose="020B0600070205080204" charset="-128"/>
              <a:ea typeface="MS PGothic" panose="020B0600070205080204" charset="-128"/>
            </a:rPr>
            <a:t> </a:t>
          </a:r>
          <a:r>
            <a:rPr lang="en-US" altLang="ja-JP" sz="1600" b="0" i="0" u="none" strike="noStrike" baseline="0">
              <a:solidFill>
                <a:srgbClr val="000000"/>
              </a:solidFill>
              <a:latin typeface="MS PGothic" panose="020B0600070205080204" charset="-128"/>
              <a:ea typeface="MS PGothic" panose="020B0600070205080204" charset="-128"/>
            </a:rPr>
            <a:t>/50    </a:t>
          </a:r>
          <a:r>
            <a:rPr lang="ja-JP" altLang="en-US" sz="1600" b="0" i="0" u="none" strike="noStrike" baseline="0">
              <a:solidFill>
                <a:srgbClr val="000000"/>
              </a:solidFill>
              <a:latin typeface="MS PGothic" panose="020B0600070205080204" charset="-128"/>
              <a:ea typeface="MS PGothic" panose="020B0600070205080204" charset="-128"/>
            </a:rPr>
            <a:t>　</a:t>
          </a:r>
          <a:endParaRPr lang="ja-JP" altLang="en-US" sz="1600" b="0" i="0" u="none" strike="noStrike" baseline="0">
            <a:solidFill>
              <a:srgbClr val="000000"/>
            </a:solidFill>
            <a:latin typeface="MS PGothic" panose="020B0600070205080204" charset="-128"/>
            <a:ea typeface="MS PGothic" panose="020B0600070205080204" charset="-128"/>
          </a:endParaRPr>
        </a:p>
      </xdr:txBody>
    </xdr:sp>
    <xdr:clientData/>
  </xdr:oneCellAnchor>
  <xdr:oneCellAnchor>
    <xdr:from>
      <xdr:col>2</xdr:col>
      <xdr:colOff>0</xdr:colOff>
      <xdr:row>3</xdr:row>
      <xdr:rowOff>390525</xdr:rowOff>
    </xdr:from>
    <xdr:ext cx="10548465" cy="251864"/>
    <xdr:sp>
      <xdr:nvSpPr>
        <xdr:cNvPr id="4" name="Text Box 3"/>
        <xdr:cNvSpPr txBox="1">
          <a:spLocks noChangeArrowheads="1"/>
        </xdr:cNvSpPr>
      </xdr:nvSpPr>
      <xdr:spPr>
        <a:xfrm>
          <a:off x="342900" y="962025"/>
          <a:ext cx="10547985" cy="251460"/>
        </a:xfrm>
        <a:prstGeom prst="rect">
          <a:avLst/>
        </a:prstGeom>
        <a:noFill/>
        <a:ln w="9525">
          <a:noFill/>
          <a:miter lim="800000"/>
        </a:ln>
      </xdr:spPr>
      <xdr:txBody>
        <a:bodyPr wrap="none" lIns="18288" tIns="18288" rIns="0" bIns="0" anchor="t" upright="1">
          <a:spAutoFit/>
        </a:bodyPr>
        <a:lstStyle/>
        <a:p>
          <a:pPr algn="l" rtl="0">
            <a:defRPr sz="1000"/>
          </a:pPr>
          <a:r>
            <a:rPr lang="ja-JP" altLang="en-US" sz="1400" b="0" i="0" u="none" strike="noStrike" baseline="0">
              <a:solidFill>
                <a:srgbClr val="FF0000"/>
              </a:solidFill>
              <a:latin typeface="MS PGothic" panose="020B0600070205080204" charset="-128"/>
              <a:ea typeface="MS PGothic" panose="020B0600070205080204" charset="-128"/>
            </a:rPr>
            <a:t>注）</a:t>
          </a:r>
          <a:r>
            <a:rPr lang="ja-JP" altLang="en-US" sz="1100" b="0" i="0" u="none" strike="noStrike" baseline="0">
              <a:solidFill>
                <a:srgbClr val="FF0000"/>
              </a:solidFill>
              <a:latin typeface="MS PGothic" panose="020B0600070205080204" charset="-128"/>
              <a:ea typeface="MS PGothic" panose="020B0600070205080204" charset="-128"/>
            </a:rPr>
            <a:t>全項目</a:t>
          </a:r>
          <a:r>
            <a:rPr lang="en-US" altLang="ja-JP" sz="1100" b="0" i="0" u="none" strike="noStrike" baseline="0">
              <a:solidFill>
                <a:srgbClr val="FF0000"/>
              </a:solidFill>
              <a:latin typeface="MS PGothic" panose="020B0600070205080204" charset="-128"/>
              <a:ea typeface="MS PGothic" panose="020B0600070205080204" charset="-128"/>
            </a:rPr>
            <a:t>5</a:t>
          </a:r>
          <a:r>
            <a:rPr lang="ja-JP" altLang="en-US" sz="1100" b="0" i="0" u="none" strike="noStrike" baseline="0">
              <a:solidFill>
                <a:srgbClr val="FF0000"/>
              </a:solidFill>
              <a:latin typeface="MS PGothic" panose="020B0600070205080204" charset="-128"/>
              <a:ea typeface="MS PGothic" panose="020B0600070205080204" charset="-128"/>
            </a:rPr>
            <a:t>点法です。評価基準の中間レベルにあるものは例にない点（</a:t>
          </a:r>
          <a:r>
            <a:rPr lang="en-US" altLang="ja-JP" sz="1100" b="0" i="0" u="none" strike="noStrike" baseline="0">
              <a:solidFill>
                <a:srgbClr val="FF0000"/>
              </a:solidFill>
              <a:latin typeface="MS PGothic" panose="020B0600070205080204" charset="-128"/>
              <a:ea typeface="MS PGothic" panose="020B0600070205080204" charset="-128"/>
            </a:rPr>
            <a:t>2.5</a:t>
          </a:r>
          <a:r>
            <a:rPr lang="ja-JP" altLang="en-US" sz="1100" b="0" i="0" u="none" strike="noStrike" baseline="0">
              <a:solidFill>
                <a:srgbClr val="FF0000"/>
              </a:solidFill>
              <a:latin typeface="MS PGothic" panose="020B0600070205080204" charset="-128"/>
              <a:ea typeface="MS PGothic" panose="020B0600070205080204" charset="-128"/>
            </a:rPr>
            <a:t>点等）をつけてかまいません。　</a:t>
          </a:r>
          <a:r>
            <a:rPr lang="en-US" altLang="ja-JP" sz="1100" b="0" i="0" u="none" strike="noStrike" baseline="0">
              <a:solidFill>
                <a:srgbClr val="FF0000"/>
              </a:solidFill>
              <a:latin typeface="MS PGothic" panose="020B0600070205080204" charset="-128"/>
              <a:ea typeface="MS PGothic" panose="020B0600070205080204" charset="-128"/>
            </a:rPr>
            <a:t>DRBFM</a:t>
          </a:r>
          <a:r>
            <a:rPr lang="ja-JP" altLang="en-US" sz="1100" b="0" i="0" u="none" strike="noStrike" baseline="0">
              <a:solidFill>
                <a:srgbClr val="FF0000"/>
              </a:solidFill>
              <a:latin typeface="MS PGothic" panose="020B0600070205080204" charset="-128"/>
              <a:ea typeface="MS PGothic" panose="020B0600070205080204" charset="-128"/>
            </a:rPr>
            <a:t>のレビュー実施前は、</a:t>
          </a:r>
          <a:r>
            <a:rPr lang="en-US" altLang="ja-JP" sz="1100" b="0" i="0" u="none" strike="noStrike" baseline="0">
              <a:solidFill>
                <a:srgbClr val="FF0000"/>
              </a:solidFill>
              <a:latin typeface="MS PGothic" panose="020B0600070205080204" charset="-128"/>
              <a:ea typeface="MS PGothic" panose="020B0600070205080204" charset="-128"/>
            </a:rPr>
            <a:t>1</a:t>
          </a:r>
          <a:r>
            <a:rPr lang="ja-JP" altLang="en-US" sz="1100" b="0" i="0" u="none" strike="noStrike" baseline="0">
              <a:solidFill>
                <a:srgbClr val="FF0000"/>
              </a:solidFill>
              <a:latin typeface="MS PGothic" panose="020B0600070205080204" charset="-128"/>
              <a:ea typeface="MS PGothic" panose="020B0600070205080204" charset="-128"/>
            </a:rPr>
            <a:t>～</a:t>
          </a:r>
          <a:r>
            <a:rPr lang="en-US" altLang="ja-JP" sz="1100" b="0" i="0" u="none" strike="noStrike" baseline="0">
              <a:solidFill>
                <a:srgbClr val="FF0000"/>
              </a:solidFill>
              <a:latin typeface="MS PGothic" panose="020B0600070205080204" charset="-128"/>
              <a:ea typeface="MS PGothic" panose="020B0600070205080204" charset="-128"/>
            </a:rPr>
            <a:t>7</a:t>
          </a:r>
          <a:r>
            <a:rPr lang="ja-JP" altLang="en-US" sz="1100" b="0" i="0" u="none" strike="noStrike" baseline="0">
              <a:solidFill>
                <a:srgbClr val="FF0000"/>
              </a:solidFill>
              <a:latin typeface="MS PGothic" panose="020B0600070205080204" charset="-128"/>
              <a:ea typeface="MS PGothic" panose="020B0600070205080204" charset="-128"/>
            </a:rPr>
            <a:t>、までのレベルチェックをして下さい。</a:t>
          </a:r>
          <a:endParaRPr lang="ja-JP" altLang="en-US" sz="1100" b="0" i="0" u="none" strike="noStrike" baseline="0">
            <a:solidFill>
              <a:srgbClr val="FF0000"/>
            </a:solidFill>
            <a:latin typeface="MS PGothic" panose="020B0600070205080204" charset="-128"/>
            <a:ea typeface="MS PGothic" panose="020B0600070205080204" charset="-128"/>
          </a:endParaRPr>
        </a:p>
      </xdr:txBody>
    </xdr:sp>
    <xdr:clientData/>
  </xdr:oneCellAnchor>
  <xdr:oneCellAnchor>
    <xdr:from>
      <xdr:col>3</xdr:col>
      <xdr:colOff>628650</xdr:colOff>
      <xdr:row>52</xdr:row>
      <xdr:rowOff>0</xdr:rowOff>
    </xdr:from>
    <xdr:ext cx="784317" cy="289823"/>
    <xdr:sp>
      <xdr:nvSpPr>
        <xdr:cNvPr id="5" name="Text Box 5"/>
        <xdr:cNvSpPr txBox="1">
          <a:spLocks noChangeArrowheads="1"/>
        </xdr:cNvSpPr>
      </xdr:nvSpPr>
      <xdr:spPr>
        <a:xfrm>
          <a:off x="2162175" y="27847290"/>
          <a:ext cx="784225" cy="289560"/>
        </a:xfrm>
        <a:prstGeom prst="rect">
          <a:avLst/>
        </a:prstGeom>
        <a:noFill/>
        <a:ln w="9525">
          <a:noFill/>
          <a:miter lim="800000"/>
        </a:ln>
      </xdr:spPr>
      <xdr:txBody>
        <a:bodyPr wrap="none" lIns="27432" tIns="22860" rIns="0" bIns="0" anchor="t" upright="1">
          <a:spAutoFit/>
        </a:bodyPr>
        <a:lstStyle/>
        <a:p>
          <a:pPr algn="l" rtl="0">
            <a:defRPr sz="1000"/>
          </a:pPr>
          <a:r>
            <a:rPr lang="ja-JP" altLang="en-US" sz="1600" b="0" i="0" u="none" strike="noStrike" baseline="0">
              <a:solidFill>
                <a:srgbClr val="000000"/>
              </a:solidFill>
              <a:latin typeface="MS PGothic" panose="020B0600070205080204" charset="-128"/>
              <a:ea typeface="MS PGothic" panose="020B0600070205080204" charset="-128"/>
            </a:rPr>
            <a:t> </a:t>
          </a:r>
          <a:r>
            <a:rPr lang="en-US" altLang="ja-JP" sz="1600" b="0" i="0" u="none" strike="noStrike" baseline="0">
              <a:solidFill>
                <a:srgbClr val="000000"/>
              </a:solidFill>
              <a:latin typeface="MS PGothic" panose="020B0600070205080204" charset="-128"/>
              <a:ea typeface="MS PGothic" panose="020B0600070205080204" charset="-128"/>
            </a:rPr>
            <a:t>/50    </a:t>
          </a:r>
          <a:r>
            <a:rPr lang="ja-JP" altLang="en-US" sz="1600" b="0" i="0" u="none" strike="noStrike" baseline="0">
              <a:solidFill>
                <a:srgbClr val="000000"/>
              </a:solidFill>
              <a:latin typeface="MS PGothic" panose="020B0600070205080204" charset="-128"/>
              <a:ea typeface="MS PGothic" panose="020B0600070205080204" charset="-128"/>
            </a:rPr>
            <a:t>　</a:t>
          </a:r>
          <a:endParaRPr lang="ja-JP" altLang="en-US" sz="1600" b="0" i="0" u="none" strike="noStrike" baseline="0">
            <a:solidFill>
              <a:srgbClr val="000000"/>
            </a:solidFill>
            <a:latin typeface="MS PGothic" panose="020B0600070205080204" charset="-128"/>
            <a:ea typeface="MS PGothic" panose="020B0600070205080204" charset="-128"/>
          </a:endParaRPr>
        </a:p>
      </xdr:txBody>
    </xdr:sp>
    <xdr:clientData/>
  </xdr:oneCellAnchor>
  <xdr:oneCellAnchor>
    <xdr:from>
      <xdr:col>2</xdr:col>
      <xdr:colOff>0</xdr:colOff>
      <xdr:row>32</xdr:row>
      <xdr:rowOff>342900</xdr:rowOff>
    </xdr:from>
    <xdr:ext cx="10548465" cy="251864"/>
    <xdr:sp>
      <xdr:nvSpPr>
        <xdr:cNvPr id="6" name="Text Box 6"/>
        <xdr:cNvSpPr txBox="1">
          <a:spLocks noChangeArrowheads="1"/>
        </xdr:cNvSpPr>
      </xdr:nvSpPr>
      <xdr:spPr>
        <a:xfrm>
          <a:off x="342900" y="15333345"/>
          <a:ext cx="10547985" cy="251460"/>
        </a:xfrm>
        <a:prstGeom prst="rect">
          <a:avLst/>
        </a:prstGeom>
        <a:noFill/>
        <a:ln w="9525">
          <a:noFill/>
          <a:miter lim="800000"/>
        </a:ln>
      </xdr:spPr>
      <xdr:txBody>
        <a:bodyPr wrap="none" lIns="18288" tIns="18288" rIns="0" bIns="0" anchor="t" upright="1">
          <a:spAutoFit/>
        </a:bodyPr>
        <a:lstStyle/>
        <a:p>
          <a:pPr algn="l" rtl="0">
            <a:defRPr sz="1000"/>
          </a:pPr>
          <a:r>
            <a:rPr lang="ja-JP" altLang="en-US" sz="1400" b="0" i="0" u="none" strike="noStrike" baseline="0">
              <a:solidFill>
                <a:srgbClr val="FF0000"/>
              </a:solidFill>
              <a:latin typeface="MS PGothic" panose="020B0600070205080204" charset="-128"/>
              <a:ea typeface="MS PGothic" panose="020B0600070205080204" charset="-128"/>
            </a:rPr>
            <a:t>注）</a:t>
          </a:r>
          <a:r>
            <a:rPr lang="ja-JP" altLang="en-US" sz="1100" b="0" i="0" u="none" strike="noStrike" baseline="0">
              <a:solidFill>
                <a:srgbClr val="FF0000"/>
              </a:solidFill>
              <a:latin typeface="MS PGothic" panose="020B0600070205080204" charset="-128"/>
              <a:ea typeface="MS PGothic" panose="020B0600070205080204" charset="-128"/>
            </a:rPr>
            <a:t>全項目</a:t>
          </a:r>
          <a:r>
            <a:rPr lang="en-US" altLang="ja-JP" sz="1100" b="0" i="0" u="none" strike="noStrike" baseline="0">
              <a:solidFill>
                <a:srgbClr val="FF0000"/>
              </a:solidFill>
              <a:latin typeface="MS PGothic" panose="020B0600070205080204" charset="-128"/>
              <a:ea typeface="MS PGothic" panose="020B0600070205080204" charset="-128"/>
            </a:rPr>
            <a:t>5</a:t>
          </a:r>
          <a:r>
            <a:rPr lang="ja-JP" altLang="en-US" sz="1100" b="0" i="0" u="none" strike="noStrike" baseline="0">
              <a:solidFill>
                <a:srgbClr val="FF0000"/>
              </a:solidFill>
              <a:latin typeface="MS PGothic" panose="020B0600070205080204" charset="-128"/>
              <a:ea typeface="MS PGothic" panose="020B0600070205080204" charset="-128"/>
            </a:rPr>
            <a:t>点法です。評価基準の中間レベルにあるものは例にない点（</a:t>
          </a:r>
          <a:r>
            <a:rPr lang="en-US" altLang="ja-JP" sz="1100" b="0" i="0" u="none" strike="noStrike" baseline="0">
              <a:solidFill>
                <a:srgbClr val="FF0000"/>
              </a:solidFill>
              <a:latin typeface="MS PGothic" panose="020B0600070205080204" charset="-128"/>
              <a:ea typeface="MS PGothic" panose="020B0600070205080204" charset="-128"/>
            </a:rPr>
            <a:t>2.5</a:t>
          </a:r>
          <a:r>
            <a:rPr lang="ja-JP" altLang="en-US" sz="1100" b="0" i="0" u="none" strike="noStrike" baseline="0">
              <a:solidFill>
                <a:srgbClr val="FF0000"/>
              </a:solidFill>
              <a:latin typeface="MS PGothic" panose="020B0600070205080204" charset="-128"/>
              <a:ea typeface="MS PGothic" panose="020B0600070205080204" charset="-128"/>
            </a:rPr>
            <a:t>点等）をつけてかまいません。　</a:t>
          </a:r>
          <a:r>
            <a:rPr lang="en-US" altLang="ja-JP" sz="1100" b="0" i="0" u="none" strike="noStrike" baseline="0">
              <a:solidFill>
                <a:srgbClr val="FF0000"/>
              </a:solidFill>
              <a:latin typeface="MS PGothic" panose="020B0600070205080204" charset="-128"/>
              <a:ea typeface="MS PGothic" panose="020B0600070205080204" charset="-128"/>
            </a:rPr>
            <a:t>DRBFM</a:t>
          </a:r>
          <a:r>
            <a:rPr lang="ja-JP" altLang="en-US" sz="1100" b="0" i="0" u="none" strike="noStrike" baseline="0">
              <a:solidFill>
                <a:srgbClr val="FF0000"/>
              </a:solidFill>
              <a:latin typeface="MS PGothic" panose="020B0600070205080204" charset="-128"/>
              <a:ea typeface="MS PGothic" panose="020B0600070205080204" charset="-128"/>
            </a:rPr>
            <a:t>のレビュー実施前は、</a:t>
          </a:r>
          <a:r>
            <a:rPr lang="en-US" altLang="ja-JP" sz="1100" b="0" i="0" u="none" strike="noStrike" baseline="0">
              <a:solidFill>
                <a:srgbClr val="FF0000"/>
              </a:solidFill>
              <a:latin typeface="MS PGothic" panose="020B0600070205080204" charset="-128"/>
              <a:ea typeface="MS PGothic" panose="020B0600070205080204" charset="-128"/>
            </a:rPr>
            <a:t>1</a:t>
          </a:r>
          <a:r>
            <a:rPr lang="ja-JP" altLang="en-US" sz="1100" b="0" i="0" u="none" strike="noStrike" baseline="0">
              <a:solidFill>
                <a:srgbClr val="FF0000"/>
              </a:solidFill>
              <a:latin typeface="MS PGothic" panose="020B0600070205080204" charset="-128"/>
              <a:ea typeface="MS PGothic" panose="020B0600070205080204" charset="-128"/>
            </a:rPr>
            <a:t>～</a:t>
          </a:r>
          <a:r>
            <a:rPr lang="en-US" altLang="ja-JP" sz="1100" b="0" i="0" u="none" strike="noStrike" baseline="0">
              <a:solidFill>
                <a:srgbClr val="FF0000"/>
              </a:solidFill>
              <a:latin typeface="MS PGothic" panose="020B0600070205080204" charset="-128"/>
              <a:ea typeface="MS PGothic" panose="020B0600070205080204" charset="-128"/>
            </a:rPr>
            <a:t>7</a:t>
          </a:r>
          <a:r>
            <a:rPr lang="ja-JP" altLang="en-US" sz="1100" b="0" i="0" u="none" strike="noStrike" baseline="0">
              <a:solidFill>
                <a:srgbClr val="FF0000"/>
              </a:solidFill>
              <a:latin typeface="MS PGothic" panose="020B0600070205080204" charset="-128"/>
              <a:ea typeface="MS PGothic" panose="020B0600070205080204" charset="-128"/>
            </a:rPr>
            <a:t>、までのレベルチェックをして下さい。</a:t>
          </a:r>
          <a:endParaRPr lang="ja-JP" altLang="en-US" sz="1100" b="0" i="0" u="none" strike="noStrike" baseline="0">
            <a:solidFill>
              <a:srgbClr val="FF0000"/>
            </a:solidFill>
            <a:latin typeface="MS PGothic" panose="020B0600070205080204" charset="-128"/>
            <a:ea typeface="MS PGothic" panose="020B0600070205080204"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igtom\Model\DOCUME~1\0138883\LOCALS~1\Temp\notesC9812B\backup\1K(&#12477;&#12501;&#12488;)DRBFM&#24115;&#31080;201102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bigtom\Model\DOCUME~1\0138883\LOCALS~1\Temp\notesC9812B\__&#20803;&#12501;&#12449;&#12452;&#12523;\&#12524;&#12505;&#12523;&#12481;&#12455;&#12483;&#12463;&#34920;110107.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内容"/>
      <sheetName val="気づきシート"/>
      <sheetName val="部品一覧表"/>
      <sheetName val="変更点・変化点比較一覧表"/>
      <sheetName val="機能の着眼点一覧"/>
      <sheetName val="相互影響マトリクス"/>
      <sheetName val="DRBFMシート"/>
      <sheetName val="退避領域"/>
      <sheetName val="ソフトウェア心配点抽出のための着眼点リスト"/>
      <sheetName val="判定基準（変更点、変化点一覧）"/>
      <sheetName val="判定基準（DRBFM）"/>
      <sheetName val="レベルチェック"/>
      <sheetName val="設定"/>
      <sheetName val="レベルチェック表(Toyota版)_事前"/>
      <sheetName val="レベルチェック表(Pioneer版)_事前"/>
      <sheetName val="レベルチェック表(Toyota版)_事後"/>
      <sheetName val="レベルチェック表(Pioneer版)_事後"/>
      <sheetName val="NGワード検出"/>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レベルチェック"/>
      <sheetName val="設定"/>
      <sheetName val="レベルチェック表(Toyota版)_事前"/>
      <sheetName val="レベルチェック表(Pioneer版)_事前"/>
      <sheetName val="レベルチェック表(Toyota版)_事後"/>
      <sheetName val="レベルチェック表(Pioneer版)_事後"/>
      <sheetName val="Sheet1"/>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4" Type="http://schemas.openxmlformats.org/officeDocument/2006/relationships/image" Target="../media/image1.wmf"/><Relationship Id="rId3" Type="http://schemas.openxmlformats.org/officeDocument/2006/relationships/control" Target="../activeX/activeX5.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9" Type="http://schemas.openxmlformats.org/officeDocument/2006/relationships/control" Target="../activeX/activeX9.xml"/><Relationship Id="rId8" Type="http://schemas.openxmlformats.org/officeDocument/2006/relationships/image" Target="../media/image4.wmf"/><Relationship Id="rId7" Type="http://schemas.openxmlformats.org/officeDocument/2006/relationships/control" Target="../activeX/activeX8.xml"/><Relationship Id="rId62" Type="http://schemas.openxmlformats.org/officeDocument/2006/relationships/image" Target="../media/image31.wmf"/><Relationship Id="rId61" Type="http://schemas.openxmlformats.org/officeDocument/2006/relationships/control" Target="../activeX/activeX35.xml"/><Relationship Id="rId60" Type="http://schemas.openxmlformats.org/officeDocument/2006/relationships/image" Target="../media/image30.wmf"/><Relationship Id="rId6" Type="http://schemas.openxmlformats.org/officeDocument/2006/relationships/image" Target="../media/image3.wmf"/><Relationship Id="rId59" Type="http://schemas.openxmlformats.org/officeDocument/2006/relationships/control" Target="../activeX/activeX34.xml"/><Relationship Id="rId58" Type="http://schemas.openxmlformats.org/officeDocument/2006/relationships/image" Target="../media/image29.wmf"/><Relationship Id="rId57" Type="http://schemas.openxmlformats.org/officeDocument/2006/relationships/control" Target="../activeX/activeX33.xml"/><Relationship Id="rId56" Type="http://schemas.openxmlformats.org/officeDocument/2006/relationships/image" Target="../media/image28.wmf"/><Relationship Id="rId55" Type="http://schemas.openxmlformats.org/officeDocument/2006/relationships/control" Target="../activeX/activeX32.xml"/><Relationship Id="rId54" Type="http://schemas.openxmlformats.org/officeDocument/2006/relationships/image" Target="../media/image27.wmf"/><Relationship Id="rId53" Type="http://schemas.openxmlformats.org/officeDocument/2006/relationships/control" Target="../activeX/activeX31.xml"/><Relationship Id="rId52" Type="http://schemas.openxmlformats.org/officeDocument/2006/relationships/image" Target="../media/image26.wmf"/><Relationship Id="rId51" Type="http://schemas.openxmlformats.org/officeDocument/2006/relationships/control" Target="../activeX/activeX30.xml"/><Relationship Id="rId50" Type="http://schemas.openxmlformats.org/officeDocument/2006/relationships/image" Target="../media/image25.wmf"/><Relationship Id="rId5" Type="http://schemas.openxmlformats.org/officeDocument/2006/relationships/control" Target="../activeX/activeX7.xml"/><Relationship Id="rId49" Type="http://schemas.openxmlformats.org/officeDocument/2006/relationships/control" Target="../activeX/activeX29.xml"/><Relationship Id="rId48" Type="http://schemas.openxmlformats.org/officeDocument/2006/relationships/image" Target="../media/image24.wmf"/><Relationship Id="rId47" Type="http://schemas.openxmlformats.org/officeDocument/2006/relationships/control" Target="../activeX/activeX28.xml"/><Relationship Id="rId46" Type="http://schemas.openxmlformats.org/officeDocument/2006/relationships/image" Target="../media/image23.wmf"/><Relationship Id="rId45" Type="http://schemas.openxmlformats.org/officeDocument/2006/relationships/control" Target="../activeX/activeX27.xml"/><Relationship Id="rId44" Type="http://schemas.openxmlformats.org/officeDocument/2006/relationships/image" Target="../media/image22.wmf"/><Relationship Id="rId43" Type="http://schemas.openxmlformats.org/officeDocument/2006/relationships/control" Target="../activeX/activeX26.xml"/><Relationship Id="rId42" Type="http://schemas.openxmlformats.org/officeDocument/2006/relationships/image" Target="../media/image21.wmf"/><Relationship Id="rId41" Type="http://schemas.openxmlformats.org/officeDocument/2006/relationships/control" Target="../activeX/activeX25.xml"/><Relationship Id="rId40" Type="http://schemas.openxmlformats.org/officeDocument/2006/relationships/image" Target="../media/image20.wmf"/><Relationship Id="rId4" Type="http://schemas.openxmlformats.org/officeDocument/2006/relationships/image" Target="../media/image2.wmf"/><Relationship Id="rId39" Type="http://schemas.openxmlformats.org/officeDocument/2006/relationships/control" Target="../activeX/activeX24.xml"/><Relationship Id="rId38" Type="http://schemas.openxmlformats.org/officeDocument/2006/relationships/image" Target="../media/image19.wmf"/><Relationship Id="rId37" Type="http://schemas.openxmlformats.org/officeDocument/2006/relationships/control" Target="../activeX/activeX23.xml"/><Relationship Id="rId36" Type="http://schemas.openxmlformats.org/officeDocument/2006/relationships/image" Target="../media/image18.wmf"/><Relationship Id="rId35" Type="http://schemas.openxmlformats.org/officeDocument/2006/relationships/control" Target="../activeX/activeX22.xml"/><Relationship Id="rId34" Type="http://schemas.openxmlformats.org/officeDocument/2006/relationships/image" Target="../media/image17.wmf"/><Relationship Id="rId33" Type="http://schemas.openxmlformats.org/officeDocument/2006/relationships/control" Target="../activeX/activeX21.xml"/><Relationship Id="rId32" Type="http://schemas.openxmlformats.org/officeDocument/2006/relationships/image" Target="../media/image16.wmf"/><Relationship Id="rId31" Type="http://schemas.openxmlformats.org/officeDocument/2006/relationships/control" Target="../activeX/activeX20.xml"/><Relationship Id="rId30" Type="http://schemas.openxmlformats.org/officeDocument/2006/relationships/image" Target="../media/image15.wmf"/><Relationship Id="rId3" Type="http://schemas.openxmlformats.org/officeDocument/2006/relationships/control" Target="../activeX/activeX6.xml"/><Relationship Id="rId29" Type="http://schemas.openxmlformats.org/officeDocument/2006/relationships/control" Target="../activeX/activeX19.xml"/><Relationship Id="rId28" Type="http://schemas.openxmlformats.org/officeDocument/2006/relationships/image" Target="../media/image14.wmf"/><Relationship Id="rId27" Type="http://schemas.openxmlformats.org/officeDocument/2006/relationships/control" Target="../activeX/activeX18.xml"/><Relationship Id="rId26" Type="http://schemas.openxmlformats.org/officeDocument/2006/relationships/image" Target="../media/image13.wmf"/><Relationship Id="rId25" Type="http://schemas.openxmlformats.org/officeDocument/2006/relationships/control" Target="../activeX/activeX17.xml"/><Relationship Id="rId24" Type="http://schemas.openxmlformats.org/officeDocument/2006/relationships/image" Target="../media/image12.wmf"/><Relationship Id="rId23" Type="http://schemas.openxmlformats.org/officeDocument/2006/relationships/control" Target="../activeX/activeX16.xml"/><Relationship Id="rId22" Type="http://schemas.openxmlformats.org/officeDocument/2006/relationships/image" Target="../media/image11.wmf"/><Relationship Id="rId21" Type="http://schemas.openxmlformats.org/officeDocument/2006/relationships/control" Target="../activeX/activeX15.xml"/><Relationship Id="rId20" Type="http://schemas.openxmlformats.org/officeDocument/2006/relationships/image" Target="../media/image10.wmf"/><Relationship Id="rId2" Type="http://schemas.openxmlformats.org/officeDocument/2006/relationships/vmlDrawing" Target="../drawings/vmlDrawing7.vml"/><Relationship Id="rId19" Type="http://schemas.openxmlformats.org/officeDocument/2006/relationships/control" Target="../activeX/activeX14.xml"/><Relationship Id="rId18" Type="http://schemas.openxmlformats.org/officeDocument/2006/relationships/image" Target="../media/image9.wmf"/><Relationship Id="rId17" Type="http://schemas.openxmlformats.org/officeDocument/2006/relationships/control" Target="../activeX/activeX13.xml"/><Relationship Id="rId16" Type="http://schemas.openxmlformats.org/officeDocument/2006/relationships/image" Target="../media/image8.wmf"/><Relationship Id="rId15" Type="http://schemas.openxmlformats.org/officeDocument/2006/relationships/control" Target="../activeX/activeX12.xml"/><Relationship Id="rId14" Type="http://schemas.openxmlformats.org/officeDocument/2006/relationships/image" Target="../media/image7.wmf"/><Relationship Id="rId13" Type="http://schemas.openxmlformats.org/officeDocument/2006/relationships/control" Target="../activeX/activeX11.xml"/><Relationship Id="rId12" Type="http://schemas.openxmlformats.org/officeDocument/2006/relationships/image" Target="../media/image6.wmf"/><Relationship Id="rId11" Type="http://schemas.openxmlformats.org/officeDocument/2006/relationships/control" Target="../activeX/activeX10.xml"/><Relationship Id="rId10" Type="http://schemas.openxmlformats.org/officeDocument/2006/relationships/image" Target="../media/image5.wmf"/><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5" Type="http://schemas.openxmlformats.org/officeDocument/2006/relationships/image" Target="../media/image32.wmf"/><Relationship Id="rId4" Type="http://schemas.openxmlformats.org/officeDocument/2006/relationships/control" Target="../activeX/activeX36.xml"/><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comments" Target="../comments5.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4" Type="http://schemas.openxmlformats.org/officeDocument/2006/relationships/ctrlProp" Target="../ctrlProps/ctrlProp1.xm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4" Type="http://schemas.openxmlformats.org/officeDocument/2006/relationships/ctrlProp" Target="../ctrlProps/ctrlProp2.xml"/><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4" Type="http://schemas.openxmlformats.org/officeDocument/2006/relationships/ctrlProp" Target="../ctrlProps/ctrlProp4.xml"/><Relationship Id="rId3" Type="http://schemas.openxmlformats.org/officeDocument/2006/relationships/ctrlProp" Target="../ctrlProps/ctrlProp3.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2:U34"/>
  <sheetViews>
    <sheetView showGridLines="0" workbookViewId="0">
      <selection activeCell="H42" sqref="H42"/>
    </sheetView>
  </sheetViews>
  <sheetFormatPr defaultColWidth="4.71428571428571" defaultRowHeight="12"/>
  <cols>
    <col min="1" max="16384" width="4.71428571428571" style="464"/>
  </cols>
  <sheetData>
    <row r="2" ht="11.45" customHeight="1"/>
    <row r="3" ht="28.5" spans="2:19">
      <c r="B3" s="856" t="s">
        <v>0</v>
      </c>
      <c r="C3" s="856"/>
      <c r="D3" s="856"/>
      <c r="E3" s="856"/>
      <c r="F3" s="856"/>
      <c r="G3" s="856"/>
      <c r="H3" s="856"/>
      <c r="I3" s="856"/>
      <c r="J3" s="856"/>
      <c r="K3" s="856"/>
      <c r="L3" s="856"/>
      <c r="M3" s="856"/>
      <c r="N3" s="856"/>
      <c r="O3" s="856"/>
      <c r="P3" s="856"/>
      <c r="Q3" s="856"/>
      <c r="R3" s="856"/>
      <c r="S3" s="856"/>
    </row>
    <row r="6" spans="4:4">
      <c r="D6" s="464" t="s">
        <v>1</v>
      </c>
    </row>
    <row r="7" spans="5:18">
      <c r="E7" s="464" t="s">
        <v>2</v>
      </c>
      <c r="J7" s="859"/>
      <c r="K7" s="860"/>
      <c r="L7" s="860"/>
      <c r="M7" s="860"/>
      <c r="N7" s="860"/>
      <c r="O7" s="860"/>
      <c r="P7" s="860"/>
      <c r="Q7" s="860"/>
      <c r="R7" s="860"/>
    </row>
    <row r="8" spans="5:18">
      <c r="E8" s="464" t="s">
        <v>3</v>
      </c>
      <c r="J8" s="859"/>
      <c r="K8" s="860"/>
      <c r="L8" s="860"/>
      <c r="M8" s="860"/>
      <c r="N8" s="860"/>
      <c r="O8" s="860"/>
      <c r="P8" s="860"/>
      <c r="Q8" s="860"/>
      <c r="R8" s="860"/>
    </row>
    <row r="9" spans="5:18">
      <c r="E9" t="s">
        <v>4</v>
      </c>
      <c r="J9" s="859"/>
      <c r="K9" s="860"/>
      <c r="L9" s="860"/>
      <c r="M9" s="860"/>
      <c r="N9" s="860"/>
      <c r="O9" s="860"/>
      <c r="P9" s="860"/>
      <c r="Q9" s="860"/>
      <c r="R9" s="860"/>
    </row>
    <row r="10" spans="5:5">
      <c r="E10" s="464" t="s">
        <v>5</v>
      </c>
    </row>
    <row r="11" spans="5:13">
      <c r="E11" s="464" t="s">
        <v>6</v>
      </c>
      <c r="K11" s="857"/>
      <c r="L11" s="857"/>
      <c r="M11" s="857"/>
    </row>
    <row r="12" spans="5:14">
      <c r="E12" s="464" t="s">
        <v>7</v>
      </c>
      <c r="F12" s="857"/>
      <c r="G12" s="858"/>
      <c r="H12" s="858"/>
      <c r="I12" s="858"/>
      <c r="J12" s="858"/>
      <c r="K12" s="858"/>
      <c r="L12" s="858"/>
      <c r="M12" s="858"/>
      <c r="N12" s="858"/>
    </row>
    <row r="13" spans="5:14">
      <c r="E13" s="464" t="s">
        <v>8</v>
      </c>
      <c r="F13" s="857"/>
      <c r="G13" s="858"/>
      <c r="H13" s="858"/>
      <c r="I13" s="858"/>
      <c r="J13" s="858"/>
      <c r="K13" s="858"/>
      <c r="L13" s="858"/>
      <c r="M13" s="858"/>
      <c r="N13" s="858"/>
    </row>
    <row r="14" spans="5:5">
      <c r="E14" s="464" t="s">
        <v>0</v>
      </c>
    </row>
    <row r="15" spans="5:5">
      <c r="E15" s="464" t="s">
        <v>9</v>
      </c>
    </row>
    <row r="16" spans="5:5">
      <c r="E16" s="464" t="s">
        <v>10</v>
      </c>
    </row>
    <row r="19" spans="4:4">
      <c r="D19" s="464" t="s">
        <v>11</v>
      </c>
    </row>
    <row r="20" spans="5:5">
      <c r="E20" s="464" t="s">
        <v>12</v>
      </c>
    </row>
    <row r="21" spans="5:5">
      <c r="E21" s="464" t="s">
        <v>13</v>
      </c>
    </row>
    <row r="22" spans="5:5">
      <c r="E22" s="464" t="s">
        <v>14</v>
      </c>
    </row>
    <row r="29" spans="11:21">
      <c r="K29" s="861" t="s">
        <v>15</v>
      </c>
      <c r="L29" s="861"/>
      <c r="M29" s="861"/>
      <c r="N29" s="862"/>
      <c r="O29" s="863"/>
      <c r="P29" s="863"/>
      <c r="Q29" s="863"/>
      <c r="R29" s="863"/>
      <c r="S29" s="863"/>
      <c r="T29" s="863"/>
      <c r="U29" s="865"/>
    </row>
    <row r="30" spans="11:21">
      <c r="K30" s="858" t="s">
        <v>16</v>
      </c>
      <c r="L30" s="858"/>
      <c r="M30" s="858"/>
      <c r="N30" s="862"/>
      <c r="O30" s="863"/>
      <c r="P30" s="863"/>
      <c r="Q30" s="863"/>
      <c r="R30" s="863"/>
      <c r="S30" s="863"/>
      <c r="T30" s="863"/>
      <c r="U30" s="865"/>
    </row>
    <row r="31" spans="11:21">
      <c r="K31" s="858" t="s">
        <v>17</v>
      </c>
      <c r="L31" s="858"/>
      <c r="M31" s="858"/>
      <c r="N31" s="864" t="s">
        <v>18</v>
      </c>
      <c r="O31" s="863"/>
      <c r="P31" s="863"/>
      <c r="Q31" s="863"/>
      <c r="R31" s="863"/>
      <c r="S31" s="863"/>
      <c r="T31" s="863"/>
      <c r="U31" s="865"/>
    </row>
    <row r="32" spans="11:21">
      <c r="K32" s="858" t="s">
        <v>19</v>
      </c>
      <c r="L32" s="858"/>
      <c r="M32" s="858"/>
      <c r="N32" s="864"/>
      <c r="O32" s="863"/>
      <c r="P32" s="863"/>
      <c r="Q32" s="863"/>
      <c r="R32" s="863"/>
      <c r="S32" s="863"/>
      <c r="T32" s="863"/>
      <c r="U32" s="865"/>
    </row>
    <row r="33" spans="11:21">
      <c r="K33" s="858" t="s">
        <v>20</v>
      </c>
      <c r="L33" s="858"/>
      <c r="M33" s="858"/>
      <c r="N33" s="864" t="s">
        <v>21</v>
      </c>
      <c r="O33" s="863"/>
      <c r="P33" s="863"/>
      <c r="Q33" s="863"/>
      <c r="R33" s="863"/>
      <c r="S33" s="863"/>
      <c r="T33" s="863"/>
      <c r="U33" s="865"/>
    </row>
    <row r="34" spans="11:21">
      <c r="K34" s="858" t="s">
        <v>22</v>
      </c>
      <c r="L34" s="858"/>
      <c r="M34" s="858"/>
      <c r="N34" s="862"/>
      <c r="O34" s="863"/>
      <c r="P34" s="863"/>
      <c r="Q34" s="863"/>
      <c r="R34" s="863"/>
      <c r="S34" s="863"/>
      <c r="T34" s="863"/>
      <c r="U34" s="865"/>
    </row>
  </sheetData>
  <mergeCells count="10">
    <mergeCell ref="B3:S3"/>
    <mergeCell ref="J7:R7"/>
    <mergeCell ref="J8:R8"/>
    <mergeCell ref="K11:M11"/>
    <mergeCell ref="N29:U29"/>
    <mergeCell ref="N30:U30"/>
    <mergeCell ref="N31:U31"/>
    <mergeCell ref="N32:U32"/>
    <mergeCell ref="N33:U33"/>
    <mergeCell ref="N34:U34"/>
  </mergeCells>
  <conditionalFormatting sqref="J7:R7">
    <cfRule type="cellIs" dxfId="0" priority="5" stopIfTrue="1" operator="equal">
      <formula>"企画型番を入力"</formula>
    </cfRule>
  </conditionalFormatting>
  <conditionalFormatting sqref="J8:R9">
    <cfRule type="cellIs" dxfId="0" priority="4" stopIfTrue="1" operator="equal">
      <formula>"PD番号を入力"</formula>
    </cfRule>
  </conditionalFormatting>
  <conditionalFormatting sqref="F12:N13">
    <cfRule type="cellIs" dxfId="0" priority="3" stopIfTrue="1" operator="equal">
      <formula>"Revision, Versionを入力"</formula>
    </cfRule>
  </conditionalFormatting>
  <conditionalFormatting sqref="K29:N29 N30:N34">
    <cfRule type="cellIs" dxfId="0" priority="2" stopIfTrue="1" operator="equal">
      <formula>"日付を入力"</formula>
    </cfRule>
  </conditionalFormatting>
  <conditionalFormatting sqref="K30:M34">
    <cfRule type="cellIs" dxfId="0" priority="1" stopIfTrue="1" operator="equal">
      <formula>"担当者の所属、氏名を入力"</formula>
    </cfRule>
  </conditionalFormatting>
  <printOptions horizontalCentered="1"/>
  <pageMargins left="0.788888888888889" right="0.788888888888889" top="0.979166666666667" bottom="0.979166666666667" header="0.509027777777778" footer="0.509027777777778"/>
  <pageSetup paperSize="9" scale="96"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2"/>
  </sheetPr>
  <dimension ref="B1:B7"/>
  <sheetViews>
    <sheetView workbookViewId="0">
      <selection activeCell="A1" sqref="A1:A2"/>
    </sheetView>
  </sheetViews>
  <sheetFormatPr defaultColWidth="9.14285714285714" defaultRowHeight="12" outlineLevelRow="6" outlineLevelCol="1"/>
  <sheetData>
    <row r="1" spans="2:2">
      <c r="B1" s="450"/>
    </row>
    <row r="2" spans="2:2">
      <c r="B2" s="450"/>
    </row>
    <row r="3" spans="2:2">
      <c r="B3" s="450"/>
    </row>
    <row r="4" spans="2:2">
      <c r="B4" s="450"/>
    </row>
    <row r="5" spans="2:2">
      <c r="B5" s="450"/>
    </row>
    <row r="6" spans="2:2">
      <c r="B6" s="450"/>
    </row>
    <row r="7" spans="2:2">
      <c r="B7" s="450"/>
    </row>
  </sheetData>
  <pageMargins left="0.788888888888889" right="0.788888888888889" top="0.979166666666667" bottom="0.979166666666667" header="0.509027777777778" footer="0.509027777777778"/>
  <pageSetup paperSize="9"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8"/>
    <pageSetUpPr fitToPage="1"/>
  </sheetPr>
  <dimension ref="B1:D45"/>
  <sheetViews>
    <sheetView showGridLines="0" workbookViewId="0">
      <pane ySplit="3" topLeftCell="A4" activePane="bottomLeft" state="frozen"/>
      <selection/>
      <selection pane="bottomLeft" activeCell="A4" sqref="A4"/>
    </sheetView>
  </sheetViews>
  <sheetFormatPr defaultColWidth="10.2857142857143" defaultRowHeight="17.25" outlineLevelCol="3"/>
  <cols>
    <col min="1" max="1" width="2.71428571428571" style="501" customWidth="1"/>
    <col min="2" max="2" width="21.7142857142857" style="502" customWidth="1"/>
    <col min="3" max="3" width="2.28571428571429" style="503" customWidth="1"/>
    <col min="4" max="4" width="100.714285714286" style="504" customWidth="1"/>
    <col min="5" max="5" width="5.14285714285714" style="504" customWidth="1"/>
    <col min="6" max="6" width="7.42857142857143" style="504" customWidth="1"/>
    <col min="7" max="7" width="8.28571428571429" style="504" customWidth="1"/>
    <col min="8" max="10" width="8.85714285714286" style="504" customWidth="1"/>
    <col min="11" max="11" width="7.71428571428571" style="504" customWidth="1"/>
    <col min="12" max="16384" width="10.2857142857143" style="504"/>
  </cols>
  <sheetData>
    <row r="1" ht="21" spans="2:3">
      <c r="B1" s="505" t="s">
        <v>12</v>
      </c>
      <c r="C1" s="506"/>
    </row>
    <row r="2" ht="12" customHeight="1"/>
    <row r="3" ht="14.1" customHeight="1" spans="2:4">
      <c r="B3" s="507" t="s">
        <v>208</v>
      </c>
      <c r="C3" s="508"/>
      <c r="D3" s="509" t="s">
        <v>209</v>
      </c>
    </row>
    <row r="4" ht="14.1" customHeight="1" spans="2:4">
      <c r="B4" s="510" t="s">
        <v>210</v>
      </c>
      <c r="C4" s="511" t="s">
        <v>211</v>
      </c>
      <c r="D4" s="154" t="s">
        <v>212</v>
      </c>
    </row>
    <row r="5" ht="14.1" customHeight="1" spans="2:4">
      <c r="B5" s="512" t="s">
        <v>213</v>
      </c>
      <c r="C5" s="513" t="s">
        <v>211</v>
      </c>
      <c r="D5" s="514" t="s">
        <v>214</v>
      </c>
    </row>
    <row r="6" ht="14.1" customHeight="1" spans="2:4">
      <c r="B6" s="515"/>
      <c r="C6" s="516" t="s">
        <v>211</v>
      </c>
      <c r="D6" s="517" t="s">
        <v>215</v>
      </c>
    </row>
    <row r="7" ht="24" spans="2:4">
      <c r="B7" s="515"/>
      <c r="C7" s="516" t="s">
        <v>211</v>
      </c>
      <c r="D7" s="517" t="s">
        <v>216</v>
      </c>
    </row>
    <row r="8" ht="14.1" customHeight="1" spans="2:4">
      <c r="B8" s="518"/>
      <c r="C8" s="519" t="s">
        <v>211</v>
      </c>
      <c r="D8" s="520" t="s">
        <v>217</v>
      </c>
    </row>
    <row r="9" ht="14.1" customHeight="1" spans="2:4">
      <c r="B9" s="510" t="s">
        <v>218</v>
      </c>
      <c r="C9" s="511" t="s">
        <v>211</v>
      </c>
      <c r="D9" s="154" t="s">
        <v>219</v>
      </c>
    </row>
    <row r="10" ht="14.1" customHeight="1" spans="2:4">
      <c r="B10" s="512" t="s">
        <v>220</v>
      </c>
      <c r="C10" s="513" t="s">
        <v>211</v>
      </c>
      <c r="D10" s="514" t="s">
        <v>221</v>
      </c>
    </row>
    <row r="11" ht="14.1" customHeight="1" spans="2:4">
      <c r="B11" s="518"/>
      <c r="C11" s="519" t="s">
        <v>211</v>
      </c>
      <c r="D11" s="520" t="s">
        <v>222</v>
      </c>
    </row>
    <row r="12" ht="14.1" customHeight="1" spans="2:4">
      <c r="B12" s="521" t="s">
        <v>223</v>
      </c>
      <c r="C12" s="513" t="s">
        <v>211</v>
      </c>
      <c r="D12" s="514" t="s">
        <v>224</v>
      </c>
    </row>
    <row r="13" ht="14.1" customHeight="1" spans="2:4">
      <c r="B13" s="522"/>
      <c r="C13" s="516" t="s">
        <v>211</v>
      </c>
      <c r="D13" s="517" t="s">
        <v>225</v>
      </c>
    </row>
    <row r="14" spans="2:4">
      <c r="B14" s="522"/>
      <c r="C14" s="516" t="s">
        <v>211</v>
      </c>
      <c r="D14" s="517" t="s">
        <v>226</v>
      </c>
    </row>
    <row r="15" spans="2:4">
      <c r="B15" s="522"/>
      <c r="C15" s="516" t="s">
        <v>211</v>
      </c>
      <c r="D15" s="517" t="s">
        <v>227</v>
      </c>
    </row>
    <row r="16" spans="2:4">
      <c r="B16" s="522"/>
      <c r="C16" s="516" t="s">
        <v>211</v>
      </c>
      <c r="D16" s="517" t="s">
        <v>228</v>
      </c>
    </row>
    <row r="17" spans="2:4">
      <c r="B17" s="522"/>
      <c r="C17" s="516" t="s">
        <v>211</v>
      </c>
      <c r="D17" s="517" t="s">
        <v>229</v>
      </c>
    </row>
    <row r="18" spans="2:4">
      <c r="B18" s="522"/>
      <c r="C18" s="516" t="s">
        <v>211</v>
      </c>
      <c r="D18" s="517" t="s">
        <v>230</v>
      </c>
    </row>
    <row r="19" spans="2:4">
      <c r="B19" s="515"/>
      <c r="C19" s="516" t="s">
        <v>211</v>
      </c>
      <c r="D19" s="517" t="s">
        <v>231</v>
      </c>
    </row>
    <row r="20" spans="2:4">
      <c r="B20" s="515"/>
      <c r="C20" s="516" t="s">
        <v>211</v>
      </c>
      <c r="D20" s="517" t="s">
        <v>232</v>
      </c>
    </row>
    <row r="21" spans="2:4">
      <c r="B21" s="515"/>
      <c r="C21" s="516" t="s">
        <v>211</v>
      </c>
      <c r="D21" s="517" t="s">
        <v>233</v>
      </c>
    </row>
    <row r="22" spans="2:4">
      <c r="B22" s="518"/>
      <c r="C22" s="519" t="s">
        <v>211</v>
      </c>
      <c r="D22" s="520" t="s">
        <v>234</v>
      </c>
    </row>
    <row r="23" spans="2:4">
      <c r="B23" s="521" t="s">
        <v>235</v>
      </c>
      <c r="C23" s="513" t="s">
        <v>211</v>
      </c>
      <c r="D23" s="514" t="s">
        <v>236</v>
      </c>
    </row>
    <row r="24" spans="2:4">
      <c r="B24" s="515"/>
      <c r="C24" s="516" t="s">
        <v>211</v>
      </c>
      <c r="D24" s="517" t="s">
        <v>237</v>
      </c>
    </row>
    <row r="25" spans="2:4">
      <c r="B25" s="515"/>
      <c r="C25" s="516" t="s">
        <v>211</v>
      </c>
      <c r="D25" s="517" t="s">
        <v>238</v>
      </c>
    </row>
    <row r="26" spans="2:4">
      <c r="B26" s="515"/>
      <c r="C26" s="516" t="s">
        <v>211</v>
      </c>
      <c r="D26" s="517" t="s">
        <v>239</v>
      </c>
    </row>
    <row r="27" spans="2:4">
      <c r="B27" s="515"/>
      <c r="C27" s="516" t="s">
        <v>211</v>
      </c>
      <c r="D27" s="517" t="s">
        <v>240</v>
      </c>
    </row>
    <row r="28" spans="2:4">
      <c r="B28" s="515"/>
      <c r="C28" s="516" t="s">
        <v>211</v>
      </c>
      <c r="D28" s="517" t="s">
        <v>241</v>
      </c>
    </row>
    <row r="29" spans="2:4">
      <c r="B29" s="518"/>
      <c r="C29" s="519" t="s">
        <v>211</v>
      </c>
      <c r="D29" s="520" t="s">
        <v>242</v>
      </c>
    </row>
    <row r="30" spans="2:4">
      <c r="B30" s="512" t="s">
        <v>243</v>
      </c>
      <c r="C30" s="513" t="s">
        <v>211</v>
      </c>
      <c r="D30" s="514" t="s">
        <v>244</v>
      </c>
    </row>
    <row r="31" spans="2:4">
      <c r="B31" s="515"/>
      <c r="C31" s="516" t="s">
        <v>211</v>
      </c>
      <c r="D31" s="517" t="s">
        <v>245</v>
      </c>
    </row>
    <row r="32" spans="2:4">
      <c r="B32" s="515"/>
      <c r="C32" s="516" t="s">
        <v>211</v>
      </c>
      <c r="D32" s="517" t="s">
        <v>246</v>
      </c>
    </row>
    <row r="33" spans="2:4">
      <c r="B33" s="518"/>
      <c r="C33" s="519" t="s">
        <v>211</v>
      </c>
      <c r="D33" s="520" t="s">
        <v>247</v>
      </c>
    </row>
    <row r="34" spans="2:4">
      <c r="B34" s="512" t="s">
        <v>248</v>
      </c>
      <c r="C34" s="513" t="s">
        <v>211</v>
      </c>
      <c r="D34" s="514" t="s">
        <v>249</v>
      </c>
    </row>
    <row r="35" ht="13.5" customHeight="1" spans="2:4">
      <c r="B35" s="515"/>
      <c r="C35" s="516" t="s">
        <v>211</v>
      </c>
      <c r="D35" s="517" t="s">
        <v>250</v>
      </c>
    </row>
    <row r="36" ht="24" spans="2:4">
      <c r="B36" s="515"/>
      <c r="C36" s="516" t="s">
        <v>211</v>
      </c>
      <c r="D36" s="517" t="s">
        <v>251</v>
      </c>
    </row>
    <row r="37" ht="24" spans="2:4">
      <c r="B37" s="518"/>
      <c r="C37" s="519" t="s">
        <v>211</v>
      </c>
      <c r="D37" s="520" t="s">
        <v>252</v>
      </c>
    </row>
    <row r="38" spans="2:4">
      <c r="B38" s="512" t="s">
        <v>253</v>
      </c>
      <c r="C38" s="513" t="s">
        <v>211</v>
      </c>
      <c r="D38" s="514" t="s">
        <v>254</v>
      </c>
    </row>
    <row r="39" spans="2:4">
      <c r="B39" s="515"/>
      <c r="C39" s="516" t="s">
        <v>211</v>
      </c>
      <c r="D39" s="517" t="s">
        <v>255</v>
      </c>
    </row>
    <row r="40" spans="2:4">
      <c r="B40" s="515"/>
      <c r="C40" s="516" t="s">
        <v>211</v>
      </c>
      <c r="D40" s="517" t="s">
        <v>256</v>
      </c>
    </row>
    <row r="41" spans="2:4">
      <c r="B41" s="515"/>
      <c r="C41" s="516" t="s">
        <v>211</v>
      </c>
      <c r="D41" s="517" t="s">
        <v>257</v>
      </c>
    </row>
    <row r="42" spans="2:4">
      <c r="B42" s="518"/>
      <c r="C42" s="519" t="s">
        <v>211</v>
      </c>
      <c r="D42" s="520" t="s">
        <v>258</v>
      </c>
    </row>
    <row r="43" spans="2:4">
      <c r="B43" s="512" t="s">
        <v>259</v>
      </c>
      <c r="C43" s="513" t="s">
        <v>211</v>
      </c>
      <c r="D43" s="514" t="s">
        <v>260</v>
      </c>
    </row>
    <row r="44" spans="2:4">
      <c r="B44" s="515"/>
      <c r="C44" s="516" t="s">
        <v>211</v>
      </c>
      <c r="D44" s="517" t="s">
        <v>261</v>
      </c>
    </row>
    <row r="45" spans="2:4">
      <c r="B45" s="518"/>
      <c r="C45" s="519" t="s">
        <v>211</v>
      </c>
      <c r="D45" s="520" t="s">
        <v>262</v>
      </c>
    </row>
  </sheetData>
  <sheetProtection sheet="1" objects="1" scenarios="1"/>
  <printOptions horizontalCentered="1"/>
  <pageMargins left="0.388888888888889" right="0.388888888888889" top="0.388888888888889" bottom="0.2" header="0.2" footer="0.2"/>
  <pageSetup paperSize="9" scale="84" orientation="portrait"/>
  <headerFooter alignWithMargins="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8"/>
  </sheetPr>
  <dimension ref="B1:M23"/>
  <sheetViews>
    <sheetView showGridLines="0" workbookViewId="0">
      <selection activeCell="A1" sqref="A1"/>
    </sheetView>
  </sheetViews>
  <sheetFormatPr defaultColWidth="9.14285714285714" defaultRowHeight="12"/>
  <cols>
    <col min="1" max="2" width="3.14285714285714" customWidth="1"/>
    <col min="3" max="7" width="4.71428571428571" customWidth="1"/>
    <col min="8" max="8" width="4.14285714285714" customWidth="1"/>
    <col min="9" max="9" width="6.85714285714286" customWidth="1"/>
    <col min="12" max="12" width="11.5714285714286" customWidth="1"/>
    <col min="13" max="13" width="3.85714285714286" customWidth="1"/>
    <col min="14" max="14" width="3.42857142857143" customWidth="1"/>
    <col min="15" max="15" width="3" customWidth="1"/>
    <col min="16" max="16" width="5.28571428571429" customWidth="1"/>
    <col min="17" max="17" width="5.42857142857143" customWidth="1"/>
    <col min="18" max="18" width="5.14285714285714" customWidth="1"/>
    <col min="19" max="20" width="5" customWidth="1"/>
    <col min="21" max="21" width="4.14285714285714" customWidth="1"/>
    <col min="22" max="22" width="6.85714285714286" customWidth="1"/>
    <col min="26" max="26" width="3.28571428571429" customWidth="1"/>
  </cols>
  <sheetData>
    <row r="1" ht="21" spans="2:2">
      <c r="B1" s="469" t="s">
        <v>263</v>
      </c>
    </row>
    <row r="2" ht="12.75"/>
    <row r="3" ht="12.75" spans="2:13">
      <c r="B3" s="386"/>
      <c r="C3" s="387"/>
      <c r="D3" s="387"/>
      <c r="E3" s="387"/>
      <c r="F3" s="387"/>
      <c r="G3" s="387"/>
      <c r="H3" s="387"/>
      <c r="I3" s="387"/>
      <c r="J3" s="387"/>
      <c r="K3" s="387"/>
      <c r="L3" s="387"/>
      <c r="M3" s="413"/>
    </row>
    <row r="4" ht="12.75" spans="2:13">
      <c r="B4" s="388"/>
      <c r="C4" s="495" t="s">
        <v>264</v>
      </c>
      <c r="D4" s="496"/>
      <c r="E4" s="496"/>
      <c r="F4" s="496"/>
      <c r="G4" s="496"/>
      <c r="H4" s="496"/>
      <c r="I4" s="496"/>
      <c r="J4" s="496"/>
      <c r="K4" s="496"/>
      <c r="L4" s="500"/>
      <c r="M4" s="416"/>
    </row>
    <row r="5" spans="2:13">
      <c r="B5" s="388"/>
      <c r="C5" s="85"/>
      <c r="D5" s="85"/>
      <c r="E5" s="85"/>
      <c r="F5" s="85"/>
      <c r="G5" s="85"/>
      <c r="H5" s="85"/>
      <c r="I5" s="85"/>
      <c r="J5" s="85"/>
      <c r="K5" s="85"/>
      <c r="L5" s="85"/>
      <c r="M5" s="416"/>
    </row>
    <row r="6" ht="13.5" customHeight="1" spans="2:13">
      <c r="B6" s="388"/>
      <c r="C6" s="85"/>
      <c r="D6" s="85"/>
      <c r="E6" s="85"/>
      <c r="F6" s="85"/>
      <c r="G6" s="85"/>
      <c r="H6" s="85"/>
      <c r="I6" s="399" t="s">
        <v>265</v>
      </c>
      <c r="J6" s="2"/>
      <c r="K6" s="2"/>
      <c r="L6" s="2"/>
      <c r="M6" s="416"/>
    </row>
    <row r="7" ht="24.95" customHeight="1" spans="2:13">
      <c r="B7" s="388"/>
      <c r="C7" s="472" t="s">
        <v>156</v>
      </c>
      <c r="D7" s="473"/>
      <c r="E7" s="474" t="s">
        <v>154</v>
      </c>
      <c r="F7" s="475"/>
      <c r="G7" s="476"/>
      <c r="H7" s="477"/>
      <c r="I7" s="2"/>
      <c r="J7" s="2"/>
      <c r="K7" s="2"/>
      <c r="L7" s="2"/>
      <c r="M7" s="416"/>
    </row>
    <row r="8" ht="24.95" customHeight="1" spans="2:13">
      <c r="B8" s="388"/>
      <c r="C8" s="478"/>
      <c r="D8" s="479"/>
      <c r="E8" s="480" t="s">
        <v>266</v>
      </c>
      <c r="F8" s="480" t="s">
        <v>267</v>
      </c>
      <c r="G8" s="480" t="s">
        <v>268</v>
      </c>
      <c r="H8" s="477"/>
      <c r="I8" s="2"/>
      <c r="J8" s="2"/>
      <c r="K8" s="2"/>
      <c r="L8" s="2"/>
      <c r="M8" s="416"/>
    </row>
    <row r="9" s="467" customFormat="1" ht="24.95" customHeight="1" spans="2:13">
      <c r="B9" s="481"/>
      <c r="C9" s="497" t="s">
        <v>155</v>
      </c>
      <c r="D9" s="480" t="s">
        <v>269</v>
      </c>
      <c r="E9" s="480" t="s">
        <v>269</v>
      </c>
      <c r="F9" s="480" t="s">
        <v>269</v>
      </c>
      <c r="G9" s="480" t="s">
        <v>269</v>
      </c>
      <c r="H9" s="477"/>
      <c r="I9" s="491"/>
      <c r="J9" s="491"/>
      <c r="K9" s="491"/>
      <c r="L9" s="491"/>
      <c r="M9" s="492"/>
    </row>
    <row r="10" ht="24.95" customHeight="1" spans="2:13">
      <c r="B10" s="388"/>
      <c r="C10" s="498"/>
      <c r="D10" s="480" t="s">
        <v>270</v>
      </c>
      <c r="E10" s="480" t="s">
        <v>269</v>
      </c>
      <c r="F10" s="480" t="s">
        <v>270</v>
      </c>
      <c r="G10" s="480" t="s">
        <v>270</v>
      </c>
      <c r="H10" s="477"/>
      <c r="I10" s="85"/>
      <c r="J10" s="85"/>
      <c r="K10" s="85"/>
      <c r="L10" s="85"/>
      <c r="M10" s="416"/>
    </row>
    <row r="11" ht="24.95" customHeight="1" spans="2:13">
      <c r="B11" s="388"/>
      <c r="C11" s="499"/>
      <c r="D11" s="480" t="s">
        <v>271</v>
      </c>
      <c r="E11" s="480" t="s">
        <v>269</v>
      </c>
      <c r="F11" s="480" t="s">
        <v>270</v>
      </c>
      <c r="G11" s="480" t="s">
        <v>271</v>
      </c>
      <c r="H11" s="477"/>
      <c r="I11" s="85"/>
      <c r="J11" s="85"/>
      <c r="K11" s="85"/>
      <c r="L11" s="85"/>
      <c r="M11" s="416"/>
    </row>
    <row r="12" spans="2:13">
      <c r="B12" s="388"/>
      <c r="C12" s="85"/>
      <c r="D12" s="85"/>
      <c r="E12" s="85"/>
      <c r="F12" s="85"/>
      <c r="G12" s="85"/>
      <c r="H12" s="85"/>
      <c r="I12" s="85"/>
      <c r="J12" s="85"/>
      <c r="K12" s="85"/>
      <c r="L12" s="85"/>
      <c r="M12" s="416"/>
    </row>
    <row r="13" spans="2:13">
      <c r="B13" s="388"/>
      <c r="C13" s="85" t="s">
        <v>154</v>
      </c>
      <c r="D13" s="85"/>
      <c r="E13" s="85"/>
      <c r="F13" s="85"/>
      <c r="G13" s="85"/>
      <c r="H13" s="85"/>
      <c r="I13" s="85"/>
      <c r="J13" s="85"/>
      <c r="K13" s="85"/>
      <c r="L13" s="85"/>
      <c r="M13" s="416"/>
    </row>
    <row r="14" s="468" customFormat="1" ht="41.25" customHeight="1" spans="2:13">
      <c r="B14" s="485"/>
      <c r="C14" s="486"/>
      <c r="D14" s="487" t="s">
        <v>266</v>
      </c>
      <c r="E14" s="104" t="s">
        <v>272</v>
      </c>
      <c r="F14" s="488"/>
      <c r="G14" s="488"/>
      <c r="H14" s="488"/>
      <c r="I14" s="488"/>
      <c r="J14" s="488"/>
      <c r="K14" s="488"/>
      <c r="L14" s="493"/>
      <c r="M14" s="494"/>
    </row>
    <row r="15" s="468" customFormat="1" ht="42.75" customHeight="1" spans="2:13">
      <c r="B15" s="485"/>
      <c r="C15" s="486"/>
      <c r="D15" s="487" t="s">
        <v>267</v>
      </c>
      <c r="E15" s="104" t="s">
        <v>273</v>
      </c>
      <c r="F15" s="488"/>
      <c r="G15" s="488"/>
      <c r="H15" s="488"/>
      <c r="I15" s="488"/>
      <c r="J15" s="488"/>
      <c r="K15" s="488"/>
      <c r="L15" s="493"/>
      <c r="M15" s="494"/>
    </row>
    <row r="16" s="468" customFormat="1" ht="27" customHeight="1" spans="2:13">
      <c r="B16" s="485"/>
      <c r="C16" s="486"/>
      <c r="D16" s="487" t="s">
        <v>268</v>
      </c>
      <c r="E16" s="104" t="s">
        <v>274</v>
      </c>
      <c r="F16" s="105"/>
      <c r="G16" s="105"/>
      <c r="H16" s="105"/>
      <c r="I16" s="105"/>
      <c r="J16" s="105"/>
      <c r="K16" s="105"/>
      <c r="L16" s="106"/>
      <c r="M16" s="494"/>
    </row>
    <row r="17" spans="2:13">
      <c r="B17" s="388"/>
      <c r="C17" s="85"/>
      <c r="D17" s="85"/>
      <c r="E17" s="85"/>
      <c r="F17" s="85"/>
      <c r="G17" s="85"/>
      <c r="H17" s="85"/>
      <c r="I17" s="85"/>
      <c r="J17" s="85"/>
      <c r="K17" s="85"/>
      <c r="L17" s="85"/>
      <c r="M17" s="416"/>
    </row>
    <row r="18" spans="2:13">
      <c r="B18" s="388"/>
      <c r="C18" s="85" t="s">
        <v>275</v>
      </c>
      <c r="D18" s="85"/>
      <c r="E18" s="85"/>
      <c r="F18" s="85"/>
      <c r="G18" s="85"/>
      <c r="H18" s="85"/>
      <c r="I18" s="85"/>
      <c r="J18" s="85"/>
      <c r="K18" s="85"/>
      <c r="L18" s="85"/>
      <c r="M18" s="416"/>
    </row>
    <row r="19" s="468" customFormat="1" ht="43.5" customHeight="1" spans="2:13">
      <c r="B19" s="485"/>
      <c r="C19" s="486"/>
      <c r="D19" s="487" t="s">
        <v>269</v>
      </c>
      <c r="E19" s="104" t="s">
        <v>276</v>
      </c>
      <c r="F19" s="488"/>
      <c r="G19" s="488"/>
      <c r="H19" s="488"/>
      <c r="I19" s="488"/>
      <c r="J19" s="488"/>
      <c r="K19" s="488"/>
      <c r="L19" s="493"/>
      <c r="M19" s="494"/>
    </row>
    <row r="20" s="468" customFormat="1" ht="13.5" customHeight="1" spans="2:13">
      <c r="B20" s="485"/>
      <c r="C20" s="486"/>
      <c r="D20" s="487" t="s">
        <v>270</v>
      </c>
      <c r="E20" s="489" t="s">
        <v>277</v>
      </c>
      <c r="F20" s="488"/>
      <c r="G20" s="488"/>
      <c r="H20" s="488"/>
      <c r="I20" s="488"/>
      <c r="J20" s="488"/>
      <c r="K20" s="488"/>
      <c r="L20" s="493"/>
      <c r="M20" s="494"/>
    </row>
    <row r="21" s="468" customFormat="1" ht="26.25" customHeight="1" spans="2:13">
      <c r="B21" s="485"/>
      <c r="C21" s="486"/>
      <c r="D21" s="487" t="s">
        <v>271</v>
      </c>
      <c r="E21" s="104" t="s">
        <v>278</v>
      </c>
      <c r="F21" s="488"/>
      <c r="G21" s="488"/>
      <c r="H21" s="488"/>
      <c r="I21" s="488"/>
      <c r="J21" s="488"/>
      <c r="K21" s="488"/>
      <c r="L21" s="493"/>
      <c r="M21" s="494"/>
    </row>
    <row r="22" spans="2:13">
      <c r="B22" s="388"/>
      <c r="C22" s="85"/>
      <c r="D22" s="85"/>
      <c r="E22" s="85"/>
      <c r="F22" s="85"/>
      <c r="G22" s="85"/>
      <c r="H22" s="85"/>
      <c r="I22" s="85"/>
      <c r="J22" s="85"/>
      <c r="K22" s="85"/>
      <c r="L22" s="85"/>
      <c r="M22" s="416"/>
    </row>
    <row r="23" ht="12.75" spans="2:13">
      <c r="B23" s="87"/>
      <c r="C23" s="88"/>
      <c r="D23" s="88"/>
      <c r="E23" s="88"/>
      <c r="F23" s="88"/>
      <c r="G23" s="88"/>
      <c r="H23" s="88"/>
      <c r="I23" s="88"/>
      <c r="J23" s="88"/>
      <c r="K23" s="88"/>
      <c r="L23" s="88"/>
      <c r="M23" s="449"/>
    </row>
  </sheetData>
  <sheetProtection sheet="1" objects="1" scenarios="1"/>
  <mergeCells count="11">
    <mergeCell ref="C4:L4"/>
    <mergeCell ref="E7:G7"/>
    <mergeCell ref="E14:L14"/>
    <mergeCell ref="E15:L15"/>
    <mergeCell ref="E16:L16"/>
    <mergeCell ref="E19:L19"/>
    <mergeCell ref="E20:L20"/>
    <mergeCell ref="E21:L21"/>
    <mergeCell ref="C9:C11"/>
    <mergeCell ref="I6:L8"/>
    <mergeCell ref="C7:D8"/>
  </mergeCells>
  <pageMargins left="0.788888888888889" right="0.788888888888889" top="0.979166666666667" bottom="0.979166666666667" header="0.509027777777778" footer="0.509027777777778"/>
  <headerFooter alignWithMargins="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8"/>
  </sheetPr>
  <dimension ref="B1:M23"/>
  <sheetViews>
    <sheetView showGridLines="0" workbookViewId="0">
      <selection activeCell="A1" sqref="A1"/>
    </sheetView>
  </sheetViews>
  <sheetFormatPr defaultColWidth="9.14285714285714" defaultRowHeight="12"/>
  <cols>
    <col min="1" max="2" width="3.14285714285714" customWidth="1"/>
    <col min="3" max="7" width="4.71428571428571" customWidth="1"/>
    <col min="8" max="8" width="4.14285714285714" customWidth="1"/>
    <col min="9" max="9" width="6.85714285714286" customWidth="1"/>
    <col min="13" max="13" width="3.85714285714286" customWidth="1"/>
    <col min="14" max="14" width="3.42857142857143" customWidth="1"/>
    <col min="15" max="15" width="3" customWidth="1"/>
    <col min="16" max="16" width="5.28571428571429" customWidth="1"/>
    <col min="17" max="17" width="5.42857142857143" customWidth="1"/>
    <col min="18" max="18" width="5.14285714285714" customWidth="1"/>
    <col min="19" max="20" width="5" customWidth="1"/>
    <col min="21" max="21" width="4.14285714285714" customWidth="1"/>
    <col min="22" max="22" width="6.85714285714286" customWidth="1"/>
    <col min="26" max="26" width="3.28571428571429" customWidth="1"/>
  </cols>
  <sheetData>
    <row r="1" ht="21" spans="2:2">
      <c r="B1" s="469" t="s">
        <v>279</v>
      </c>
    </row>
    <row r="2" ht="12.75"/>
    <row r="3" ht="12.75" spans="2:13">
      <c r="B3" s="386"/>
      <c r="C3" s="387"/>
      <c r="D3" s="387"/>
      <c r="E3" s="387"/>
      <c r="F3" s="387"/>
      <c r="G3" s="387"/>
      <c r="H3" s="387"/>
      <c r="I3" s="387"/>
      <c r="J3" s="387"/>
      <c r="K3" s="387"/>
      <c r="L3" s="387"/>
      <c r="M3" s="413"/>
    </row>
    <row r="4" ht="12.75" spans="2:13">
      <c r="B4" s="388"/>
      <c r="C4" s="470" t="s">
        <v>280</v>
      </c>
      <c r="D4" s="471"/>
      <c r="E4" s="471"/>
      <c r="F4" s="471"/>
      <c r="G4" s="471"/>
      <c r="H4" s="471"/>
      <c r="I4" s="471"/>
      <c r="J4" s="471"/>
      <c r="K4" s="471"/>
      <c r="L4" s="490"/>
      <c r="M4" s="416"/>
    </row>
    <row r="5" spans="2:13">
      <c r="B5" s="388"/>
      <c r="C5" s="85"/>
      <c r="D5" s="85"/>
      <c r="E5" s="85"/>
      <c r="F5" s="85"/>
      <c r="G5" s="85"/>
      <c r="H5" s="85"/>
      <c r="I5" s="85"/>
      <c r="J5" s="85"/>
      <c r="K5" s="85"/>
      <c r="L5" s="85"/>
      <c r="M5" s="416"/>
    </row>
    <row r="6" ht="13.5" customHeight="1" spans="2:13">
      <c r="B6" s="388"/>
      <c r="C6" s="85"/>
      <c r="D6" s="85"/>
      <c r="E6" s="85"/>
      <c r="F6" s="85"/>
      <c r="G6" s="85"/>
      <c r="H6" s="85"/>
      <c r="I6" s="399" t="s">
        <v>281</v>
      </c>
      <c r="J6" s="2"/>
      <c r="K6" s="2"/>
      <c r="L6" s="2"/>
      <c r="M6" s="416"/>
    </row>
    <row r="7" ht="24.95" customHeight="1" spans="2:13">
      <c r="B7" s="388"/>
      <c r="C7" s="472" t="s">
        <v>156</v>
      </c>
      <c r="D7" s="473"/>
      <c r="E7" s="474" t="s">
        <v>198</v>
      </c>
      <c r="F7" s="475"/>
      <c r="G7" s="476"/>
      <c r="H7" s="477"/>
      <c r="I7" s="2"/>
      <c r="J7" s="2"/>
      <c r="K7" s="2"/>
      <c r="L7" s="2"/>
      <c r="M7" s="416"/>
    </row>
    <row r="8" ht="24.95" customHeight="1" spans="2:13">
      <c r="B8" s="388"/>
      <c r="C8" s="478"/>
      <c r="D8" s="479"/>
      <c r="E8" s="480" t="s">
        <v>266</v>
      </c>
      <c r="F8" s="480" t="s">
        <v>267</v>
      </c>
      <c r="G8" s="480" t="s">
        <v>268</v>
      </c>
      <c r="H8" s="477"/>
      <c r="I8" s="2"/>
      <c r="J8" s="2"/>
      <c r="K8" s="2"/>
      <c r="L8" s="2"/>
      <c r="M8" s="416"/>
    </row>
    <row r="9" s="467" customFormat="1" ht="24.95" customHeight="1" spans="2:13">
      <c r="B9" s="481"/>
      <c r="C9" s="482" t="s">
        <v>155</v>
      </c>
      <c r="D9" s="480" t="s">
        <v>269</v>
      </c>
      <c r="E9" s="480" t="s">
        <v>269</v>
      </c>
      <c r="F9" s="480" t="s">
        <v>269</v>
      </c>
      <c r="G9" s="480" t="s">
        <v>269</v>
      </c>
      <c r="H9" s="477"/>
      <c r="I9" s="491"/>
      <c r="J9" s="491"/>
      <c r="K9" s="491"/>
      <c r="L9" s="491"/>
      <c r="M9" s="492"/>
    </row>
    <row r="10" ht="24.95" customHeight="1" spans="2:13">
      <c r="B10" s="388"/>
      <c r="C10" s="483"/>
      <c r="D10" s="480" t="s">
        <v>270</v>
      </c>
      <c r="E10" s="480" t="s">
        <v>269</v>
      </c>
      <c r="F10" s="480" t="s">
        <v>270</v>
      </c>
      <c r="G10" s="480" t="s">
        <v>270</v>
      </c>
      <c r="H10" s="477"/>
      <c r="I10" s="85"/>
      <c r="J10" s="85"/>
      <c r="K10" s="85"/>
      <c r="L10" s="85"/>
      <c r="M10" s="416"/>
    </row>
    <row r="11" ht="24.95" customHeight="1" spans="2:13">
      <c r="B11" s="388"/>
      <c r="C11" s="484"/>
      <c r="D11" s="480" t="s">
        <v>271</v>
      </c>
      <c r="E11" s="480" t="s">
        <v>270</v>
      </c>
      <c r="F11" s="480" t="s">
        <v>271</v>
      </c>
      <c r="G11" s="480" t="s">
        <v>271</v>
      </c>
      <c r="H11" s="477"/>
      <c r="I11" s="85"/>
      <c r="J11" s="85"/>
      <c r="K11" s="85"/>
      <c r="L11" s="85"/>
      <c r="M11" s="416"/>
    </row>
    <row r="12" spans="2:13">
      <c r="B12" s="388"/>
      <c r="C12" s="85"/>
      <c r="D12" s="85"/>
      <c r="E12" s="85"/>
      <c r="F12" s="85"/>
      <c r="G12" s="85"/>
      <c r="H12" s="85"/>
      <c r="I12" s="85"/>
      <c r="J12" s="85"/>
      <c r="K12" s="85"/>
      <c r="L12" s="85"/>
      <c r="M12" s="416"/>
    </row>
    <row r="13" spans="2:13">
      <c r="B13" s="388"/>
      <c r="C13" s="85" t="s">
        <v>198</v>
      </c>
      <c r="D13" s="85"/>
      <c r="E13" s="85"/>
      <c r="F13" s="85"/>
      <c r="G13" s="85"/>
      <c r="H13" s="85"/>
      <c r="I13" s="85"/>
      <c r="J13" s="85"/>
      <c r="K13" s="85"/>
      <c r="L13" s="85"/>
      <c r="M13" s="416"/>
    </row>
    <row r="14" s="468" customFormat="1" ht="41.25" customHeight="1" spans="2:13">
      <c r="B14" s="485"/>
      <c r="C14" s="486"/>
      <c r="D14" s="487" t="s">
        <v>266</v>
      </c>
      <c r="E14" s="104" t="s">
        <v>282</v>
      </c>
      <c r="F14" s="488"/>
      <c r="G14" s="488"/>
      <c r="H14" s="488"/>
      <c r="I14" s="488"/>
      <c r="J14" s="488"/>
      <c r="K14" s="488"/>
      <c r="L14" s="493"/>
      <c r="M14" s="494"/>
    </row>
    <row r="15" s="468" customFormat="1" ht="27" customHeight="1" spans="2:13">
      <c r="B15" s="485"/>
      <c r="C15" s="486"/>
      <c r="D15" s="487" t="s">
        <v>267</v>
      </c>
      <c r="E15" s="489" t="s">
        <v>283</v>
      </c>
      <c r="F15" s="488"/>
      <c r="G15" s="488"/>
      <c r="H15" s="488"/>
      <c r="I15" s="488"/>
      <c r="J15" s="488"/>
      <c r="K15" s="488"/>
      <c r="L15" s="493"/>
      <c r="M15" s="494"/>
    </row>
    <row r="16" s="468" customFormat="1" ht="27" customHeight="1" spans="2:13">
      <c r="B16" s="485"/>
      <c r="C16" s="486"/>
      <c r="D16" s="487" t="s">
        <v>268</v>
      </c>
      <c r="E16" s="489" t="s">
        <v>284</v>
      </c>
      <c r="F16" s="488"/>
      <c r="G16" s="488"/>
      <c r="H16" s="488"/>
      <c r="I16" s="488"/>
      <c r="J16" s="488"/>
      <c r="K16" s="488"/>
      <c r="L16" s="493"/>
      <c r="M16" s="494"/>
    </row>
    <row r="17" spans="2:13">
      <c r="B17" s="388"/>
      <c r="C17" s="85"/>
      <c r="D17" s="85"/>
      <c r="E17" s="85"/>
      <c r="F17" s="85"/>
      <c r="G17" s="85"/>
      <c r="H17" s="85"/>
      <c r="I17" s="85"/>
      <c r="J17" s="85"/>
      <c r="K17" s="85"/>
      <c r="L17" s="85"/>
      <c r="M17" s="416"/>
    </row>
    <row r="18" spans="2:13">
      <c r="B18" s="388"/>
      <c r="C18" s="85" t="s">
        <v>155</v>
      </c>
      <c r="D18" s="85"/>
      <c r="E18" s="85"/>
      <c r="F18" s="85"/>
      <c r="G18" s="85"/>
      <c r="H18" s="85"/>
      <c r="I18" s="85"/>
      <c r="J18" s="85"/>
      <c r="K18" s="85"/>
      <c r="L18" s="85"/>
      <c r="M18" s="416"/>
    </row>
    <row r="19" s="468" customFormat="1" ht="43.5" customHeight="1" spans="2:13">
      <c r="B19" s="485"/>
      <c r="C19" s="486"/>
      <c r="D19" s="487" t="s">
        <v>269</v>
      </c>
      <c r="E19" s="104" t="s">
        <v>276</v>
      </c>
      <c r="F19" s="105"/>
      <c r="G19" s="105"/>
      <c r="H19" s="105"/>
      <c r="I19" s="105"/>
      <c r="J19" s="105"/>
      <c r="K19" s="105"/>
      <c r="L19" s="106"/>
      <c r="M19" s="494"/>
    </row>
    <row r="20" s="468" customFormat="1" ht="13.5" spans="2:13">
      <c r="B20" s="485"/>
      <c r="C20" s="486"/>
      <c r="D20" s="487" t="s">
        <v>270</v>
      </c>
      <c r="E20" s="104" t="s">
        <v>277</v>
      </c>
      <c r="F20" s="105"/>
      <c r="G20" s="105"/>
      <c r="H20" s="105"/>
      <c r="I20" s="105"/>
      <c r="J20" s="105"/>
      <c r="K20" s="105"/>
      <c r="L20" s="106"/>
      <c r="M20" s="494"/>
    </row>
    <row r="21" s="468" customFormat="1" ht="26.25" customHeight="1" spans="2:13">
      <c r="B21" s="485"/>
      <c r="C21" s="486"/>
      <c r="D21" s="487" t="s">
        <v>271</v>
      </c>
      <c r="E21" s="104" t="s">
        <v>278</v>
      </c>
      <c r="F21" s="105"/>
      <c r="G21" s="105"/>
      <c r="H21" s="105"/>
      <c r="I21" s="105"/>
      <c r="J21" s="105"/>
      <c r="K21" s="105"/>
      <c r="L21" s="106"/>
      <c r="M21" s="494"/>
    </row>
    <row r="22" spans="2:13">
      <c r="B22" s="388"/>
      <c r="C22" s="85"/>
      <c r="D22" s="85"/>
      <c r="E22" s="85"/>
      <c r="F22" s="85"/>
      <c r="G22" s="85"/>
      <c r="H22" s="85"/>
      <c r="I22" s="85"/>
      <c r="J22" s="85"/>
      <c r="K22" s="85"/>
      <c r="L22" s="85"/>
      <c r="M22" s="416"/>
    </row>
    <row r="23" ht="12.75" spans="2:13">
      <c r="B23" s="87"/>
      <c r="C23" s="88"/>
      <c r="D23" s="88"/>
      <c r="E23" s="88"/>
      <c r="F23" s="88"/>
      <c r="G23" s="88"/>
      <c r="H23" s="88"/>
      <c r="I23" s="88"/>
      <c r="J23" s="88"/>
      <c r="K23" s="88"/>
      <c r="L23" s="88"/>
      <c r="M23" s="449"/>
    </row>
  </sheetData>
  <sheetProtection sheet="1" objects="1" scenarios="1"/>
  <mergeCells count="11">
    <mergeCell ref="C4:L4"/>
    <mergeCell ref="E7:G7"/>
    <mergeCell ref="E14:L14"/>
    <mergeCell ref="E15:L15"/>
    <mergeCell ref="E16:L16"/>
    <mergeCell ref="E19:L19"/>
    <mergeCell ref="E20:L20"/>
    <mergeCell ref="E21:L21"/>
    <mergeCell ref="C9:C11"/>
    <mergeCell ref="I6:L8"/>
    <mergeCell ref="C7:D8"/>
  </mergeCells>
  <pageMargins left="0.788888888888889" right="0.788888888888889" top="0.979166666666667" bottom="0.979166666666667" header="0.509027777777778" footer="0.509027777777778"/>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73"/>
  <sheetViews>
    <sheetView showGridLines="0" workbookViewId="0">
      <selection activeCell="A1" sqref="A1"/>
    </sheetView>
  </sheetViews>
  <sheetFormatPr defaultColWidth="9.14285714285714" defaultRowHeight="12" outlineLevelCol="6"/>
  <cols>
    <col min="1" max="1" width="3.57142857142857" customWidth="1"/>
    <col min="2" max="2" width="12.7142857142857" customWidth="1"/>
    <col min="3" max="3" width="5.42857142857143" customWidth="1"/>
    <col min="4" max="4" width="48.5714285714286" style="450" customWidth="1"/>
    <col min="5" max="5" width="68.7142857142857" style="450" customWidth="1"/>
  </cols>
  <sheetData>
    <row r="2" spans="2:2">
      <c r="B2" t="s">
        <v>285</v>
      </c>
    </row>
    <row r="3" spans="2:2">
      <c r="B3" t="s">
        <v>286</v>
      </c>
    </row>
    <row r="4" ht="12.75"/>
    <row r="5" ht="23.25" customHeight="1" spans="4:7">
      <c r="D5" s="451" t="s">
        <v>287</v>
      </c>
      <c r="E5" s="452"/>
      <c r="F5" s="452"/>
      <c r="G5" s="453"/>
    </row>
    <row r="8" spans="2:5">
      <c r="B8" s="454" t="s">
        <v>288</v>
      </c>
      <c r="C8" s="455" t="s">
        <v>289</v>
      </c>
      <c r="D8" s="456" t="s">
        <v>45</v>
      </c>
      <c r="E8" s="457" t="s">
        <v>290</v>
      </c>
    </row>
    <row r="10" spans="2:4">
      <c r="B10" s="458" t="s">
        <v>291</v>
      </c>
      <c r="C10" s="459">
        <v>0.5</v>
      </c>
      <c r="D10" s="460" t="s">
        <v>292</v>
      </c>
    </row>
    <row r="11" spans="2:4">
      <c r="B11" s="461"/>
      <c r="C11" s="459">
        <v>0.5</v>
      </c>
      <c r="D11" s="460" t="s">
        <v>293</v>
      </c>
    </row>
    <row r="12" spans="2:4">
      <c r="B12" s="461"/>
      <c r="C12" s="459">
        <v>0</v>
      </c>
      <c r="D12" s="460" t="s">
        <v>3</v>
      </c>
    </row>
    <row r="13" spans="2:4">
      <c r="B13" s="461"/>
      <c r="C13" s="459">
        <v>1</v>
      </c>
      <c r="D13" s="460" t="s">
        <v>5</v>
      </c>
    </row>
    <row r="14" spans="2:4">
      <c r="B14" s="461"/>
      <c r="C14" s="459">
        <v>1</v>
      </c>
      <c r="D14" s="460" t="s">
        <v>6</v>
      </c>
    </row>
    <row r="15" spans="2:4">
      <c r="B15" s="461"/>
      <c r="C15" s="459">
        <v>0</v>
      </c>
      <c r="D15" s="460" t="s">
        <v>7</v>
      </c>
    </row>
    <row r="16" spans="2:4">
      <c r="B16" s="461"/>
      <c r="C16" s="459">
        <v>0.5</v>
      </c>
      <c r="D16" s="460" t="s">
        <v>294</v>
      </c>
    </row>
    <row r="17" spans="2:4">
      <c r="B17" s="461"/>
      <c r="C17" s="459">
        <v>0.5</v>
      </c>
      <c r="D17" s="460" t="s">
        <v>295</v>
      </c>
    </row>
    <row r="18" spans="2:4">
      <c r="B18" s="462"/>
      <c r="C18" s="463">
        <v>1</v>
      </c>
      <c r="D18" s="460" t="s">
        <v>296</v>
      </c>
    </row>
    <row r="19" spans="3:3">
      <c r="C19" s="464"/>
    </row>
    <row r="20" spans="2:5">
      <c r="B20" s="458" t="s">
        <v>297</v>
      </c>
      <c r="C20" s="463">
        <v>0</v>
      </c>
      <c r="D20" s="460" t="s">
        <v>298</v>
      </c>
      <c r="E20" s="460" t="s">
        <v>299</v>
      </c>
    </row>
    <row r="21" spans="2:5">
      <c r="B21" s="461"/>
      <c r="C21" s="463">
        <v>1</v>
      </c>
      <c r="D21" s="460" t="s">
        <v>300</v>
      </c>
      <c r="E21" s="460" t="s">
        <v>301</v>
      </c>
    </row>
    <row r="22" spans="2:5">
      <c r="B22" s="461"/>
      <c r="C22" s="463">
        <v>3</v>
      </c>
      <c r="D22" s="460" t="s">
        <v>302</v>
      </c>
      <c r="E22" s="460" t="s">
        <v>303</v>
      </c>
    </row>
    <row r="23" ht="24" spans="2:5">
      <c r="B23" s="462"/>
      <c r="C23" s="463">
        <v>5</v>
      </c>
      <c r="D23" s="460" t="s">
        <v>304</v>
      </c>
      <c r="E23" s="460" t="s">
        <v>305</v>
      </c>
    </row>
    <row r="24" spans="3:3">
      <c r="C24" s="464"/>
    </row>
    <row r="25" spans="2:5">
      <c r="B25" s="458" t="s">
        <v>306</v>
      </c>
      <c r="C25" s="463">
        <v>0</v>
      </c>
      <c r="D25" s="460" t="s">
        <v>307</v>
      </c>
      <c r="E25" s="460" t="s">
        <v>299</v>
      </c>
    </row>
    <row r="26" ht="24" spans="2:5">
      <c r="B26" s="461"/>
      <c r="C26" s="463">
        <v>1</v>
      </c>
      <c r="D26" s="460" t="s">
        <v>308</v>
      </c>
      <c r="E26" s="460" t="s">
        <v>309</v>
      </c>
    </row>
    <row r="27" ht="24" spans="2:5">
      <c r="B27" s="461"/>
      <c r="C27" s="463">
        <v>3</v>
      </c>
      <c r="D27" s="460" t="s">
        <v>310</v>
      </c>
      <c r="E27" s="460" t="s">
        <v>311</v>
      </c>
    </row>
    <row r="28" ht="24" spans="2:5">
      <c r="B28" s="462"/>
      <c r="C28" s="463">
        <v>5</v>
      </c>
      <c r="D28" s="460" t="s">
        <v>312</v>
      </c>
      <c r="E28" s="460" t="s">
        <v>313</v>
      </c>
    </row>
    <row r="29" spans="3:4">
      <c r="C29" s="464"/>
      <c r="D29" s="465"/>
    </row>
    <row r="30" spans="2:5">
      <c r="B30" s="458" t="s">
        <v>314</v>
      </c>
      <c r="C30" s="463">
        <v>0</v>
      </c>
      <c r="D30" s="466" t="s">
        <v>315</v>
      </c>
      <c r="E30" s="460" t="s">
        <v>299</v>
      </c>
    </row>
    <row r="31" spans="2:5">
      <c r="B31" s="461"/>
      <c r="C31" s="463">
        <v>1</v>
      </c>
      <c r="D31" s="466" t="s">
        <v>316</v>
      </c>
      <c r="E31" s="460" t="s">
        <v>299</v>
      </c>
    </row>
    <row r="32" spans="2:5">
      <c r="B32" s="461"/>
      <c r="C32" s="463">
        <v>2</v>
      </c>
      <c r="D32" s="466" t="s">
        <v>317</v>
      </c>
      <c r="E32" s="460" t="s">
        <v>299</v>
      </c>
    </row>
    <row r="33" spans="2:5">
      <c r="B33" s="461"/>
      <c r="C33" s="463">
        <v>3</v>
      </c>
      <c r="D33" s="466" t="s">
        <v>318</v>
      </c>
      <c r="E33" s="460" t="s">
        <v>319</v>
      </c>
    </row>
    <row r="34" ht="24" spans="2:5">
      <c r="B34" s="461"/>
      <c r="C34" s="463">
        <v>4</v>
      </c>
      <c r="D34" s="466" t="s">
        <v>320</v>
      </c>
      <c r="E34" s="460" t="s">
        <v>321</v>
      </c>
    </row>
    <row r="35" ht="24" spans="2:5">
      <c r="B35" s="462"/>
      <c r="C35" s="463">
        <v>5</v>
      </c>
      <c r="D35" s="466" t="s">
        <v>322</v>
      </c>
      <c r="E35" s="460" t="s">
        <v>323</v>
      </c>
    </row>
    <row r="36" spans="3:4">
      <c r="C36" s="464"/>
      <c r="D36" s="465"/>
    </row>
    <row r="37" spans="2:5">
      <c r="B37" s="458" t="s">
        <v>324</v>
      </c>
      <c r="C37" s="463">
        <v>0</v>
      </c>
      <c r="D37" s="466" t="s">
        <v>325</v>
      </c>
      <c r="E37" s="460" t="s">
        <v>299</v>
      </c>
    </row>
    <row r="38" spans="2:5">
      <c r="B38" s="461"/>
      <c r="C38" s="463">
        <v>1</v>
      </c>
      <c r="D38" s="466" t="s">
        <v>326</v>
      </c>
      <c r="E38" s="460" t="s">
        <v>299</v>
      </c>
    </row>
    <row r="39" ht="24" spans="2:5">
      <c r="B39" s="461"/>
      <c r="C39" s="463">
        <v>2</v>
      </c>
      <c r="D39" s="466" t="s">
        <v>327</v>
      </c>
      <c r="E39" s="460" t="s">
        <v>328</v>
      </c>
    </row>
    <row r="40" ht="24" spans="2:5">
      <c r="B40" s="461"/>
      <c r="C40" s="463">
        <v>3</v>
      </c>
      <c r="D40" s="466" t="s">
        <v>329</v>
      </c>
      <c r="E40" s="460" t="s">
        <v>330</v>
      </c>
    </row>
    <row r="41" ht="24" spans="2:5">
      <c r="B41" s="461"/>
      <c r="C41" s="463">
        <v>4</v>
      </c>
      <c r="D41" s="466" t="s">
        <v>331</v>
      </c>
      <c r="E41" s="460" t="s">
        <v>332</v>
      </c>
    </row>
    <row r="42" ht="36" spans="2:5">
      <c r="B42" s="462"/>
      <c r="C42" s="463">
        <v>5</v>
      </c>
      <c r="D42" s="466" t="s">
        <v>333</v>
      </c>
      <c r="E42" s="460" t="s">
        <v>334</v>
      </c>
    </row>
    <row r="43" spans="3:4">
      <c r="C43" s="464"/>
      <c r="D43" s="465"/>
    </row>
    <row r="44" spans="2:5">
      <c r="B44" s="458" t="s">
        <v>335</v>
      </c>
      <c r="C44" s="463">
        <v>0</v>
      </c>
      <c r="D44" s="466" t="s">
        <v>336</v>
      </c>
      <c r="E44" s="460" t="s">
        <v>299</v>
      </c>
    </row>
    <row r="45" ht="24" spans="2:5">
      <c r="B45" s="461"/>
      <c r="C45" s="463">
        <v>1</v>
      </c>
      <c r="D45" s="466" t="s">
        <v>337</v>
      </c>
      <c r="E45" s="460" t="s">
        <v>299</v>
      </c>
    </row>
    <row r="46" ht="24" spans="2:5">
      <c r="B46" s="461"/>
      <c r="C46" s="463">
        <v>2</v>
      </c>
      <c r="D46" s="466" t="s">
        <v>338</v>
      </c>
      <c r="E46" s="460" t="s">
        <v>299</v>
      </c>
    </row>
    <row r="47" spans="2:5">
      <c r="B47" s="461"/>
      <c r="C47" s="463">
        <v>3</v>
      </c>
      <c r="D47" s="466" t="s">
        <v>339</v>
      </c>
      <c r="E47" s="460" t="s">
        <v>340</v>
      </c>
    </row>
    <row r="48" ht="24" spans="2:5">
      <c r="B48" s="461"/>
      <c r="C48" s="463">
        <v>4</v>
      </c>
      <c r="D48" s="466" t="s">
        <v>341</v>
      </c>
      <c r="E48" s="460" t="s">
        <v>342</v>
      </c>
    </row>
    <row r="49" ht="24" spans="2:5">
      <c r="B49" s="462"/>
      <c r="C49" s="463">
        <v>5</v>
      </c>
      <c r="D49" s="466" t="s">
        <v>343</v>
      </c>
      <c r="E49" s="460" t="s">
        <v>344</v>
      </c>
    </row>
    <row r="50" spans="3:4">
      <c r="C50" s="464"/>
      <c r="D50" s="465"/>
    </row>
    <row r="51" spans="2:5">
      <c r="B51" s="458" t="s">
        <v>345</v>
      </c>
      <c r="C51" s="463">
        <v>0</v>
      </c>
      <c r="D51" s="466" t="s">
        <v>346</v>
      </c>
      <c r="E51" s="460" t="s">
        <v>299</v>
      </c>
    </row>
    <row r="52" ht="24" spans="2:5">
      <c r="B52" s="461"/>
      <c r="C52" s="463">
        <v>1</v>
      </c>
      <c r="D52" s="466" t="s">
        <v>347</v>
      </c>
      <c r="E52" s="460" t="s">
        <v>299</v>
      </c>
    </row>
    <row r="53" spans="2:5">
      <c r="B53" s="461"/>
      <c r="C53" s="463">
        <v>3</v>
      </c>
      <c r="D53" s="466" t="s">
        <v>348</v>
      </c>
      <c r="E53" s="460" t="s">
        <v>299</v>
      </c>
    </row>
    <row r="54" ht="24" spans="2:5">
      <c r="B54" s="461"/>
      <c r="C54" s="463">
        <v>4</v>
      </c>
      <c r="D54" s="466" t="s">
        <v>349</v>
      </c>
      <c r="E54" s="466" t="s">
        <v>299</v>
      </c>
    </row>
    <row r="55" ht="24" spans="2:5">
      <c r="B55" s="462"/>
      <c r="C55" s="463">
        <v>5</v>
      </c>
      <c r="D55" s="466" t="s">
        <v>350</v>
      </c>
      <c r="E55" s="460" t="s">
        <v>351</v>
      </c>
    </row>
    <row r="56" spans="3:4">
      <c r="C56" s="464"/>
      <c r="D56" s="465"/>
    </row>
    <row r="57" spans="2:5">
      <c r="B57" s="458" t="s">
        <v>352</v>
      </c>
      <c r="C57" s="463">
        <v>0</v>
      </c>
      <c r="D57" s="466" t="s">
        <v>353</v>
      </c>
      <c r="E57" s="460" t="s">
        <v>299</v>
      </c>
    </row>
    <row r="58" ht="24" spans="2:5">
      <c r="B58" s="461"/>
      <c r="C58" s="463">
        <v>1</v>
      </c>
      <c r="D58" s="466" t="s">
        <v>354</v>
      </c>
      <c r="E58" s="460" t="s">
        <v>355</v>
      </c>
    </row>
    <row r="59" ht="24" spans="2:5">
      <c r="B59" s="461"/>
      <c r="C59" s="463">
        <v>2</v>
      </c>
      <c r="D59" s="466" t="s">
        <v>356</v>
      </c>
      <c r="E59" s="460" t="s">
        <v>357</v>
      </c>
    </row>
    <row r="60" ht="24" spans="2:5">
      <c r="B60" s="461"/>
      <c r="C60" s="463">
        <v>3</v>
      </c>
      <c r="D60" s="466" t="s">
        <v>358</v>
      </c>
      <c r="E60" s="460" t="s">
        <v>359</v>
      </c>
    </row>
    <row r="61" ht="24" spans="2:5">
      <c r="B61" s="461"/>
      <c r="C61" s="463">
        <v>4</v>
      </c>
      <c r="D61" s="466" t="s">
        <v>360</v>
      </c>
      <c r="E61" s="460" t="s">
        <v>361</v>
      </c>
    </row>
    <row r="62" ht="24" spans="2:5">
      <c r="B62" s="462"/>
      <c r="C62" s="463">
        <v>5</v>
      </c>
      <c r="D62" s="466" t="s">
        <v>362</v>
      </c>
      <c r="E62" s="460" t="s">
        <v>363</v>
      </c>
    </row>
    <row r="63" spans="3:4">
      <c r="C63" s="464"/>
      <c r="D63" s="465"/>
    </row>
    <row r="64" spans="2:5">
      <c r="B64" s="458" t="s">
        <v>364</v>
      </c>
      <c r="C64" s="463">
        <v>0</v>
      </c>
      <c r="D64" s="466" t="s">
        <v>365</v>
      </c>
      <c r="E64" s="460" t="s">
        <v>299</v>
      </c>
    </row>
    <row r="65" spans="2:5">
      <c r="B65" s="461"/>
      <c r="C65" s="463">
        <v>3</v>
      </c>
      <c r="D65" s="466" t="s">
        <v>366</v>
      </c>
      <c r="E65" s="460" t="s">
        <v>299</v>
      </c>
    </row>
    <row r="66" ht="24" spans="2:5">
      <c r="B66" s="462"/>
      <c r="C66" s="463">
        <v>5</v>
      </c>
      <c r="D66" s="466" t="s">
        <v>367</v>
      </c>
      <c r="E66" s="460" t="s">
        <v>299</v>
      </c>
    </row>
    <row r="67" spans="3:4">
      <c r="C67" s="464"/>
      <c r="D67" s="465"/>
    </row>
    <row r="68" spans="2:4">
      <c r="B68" s="458" t="s">
        <v>368</v>
      </c>
      <c r="C68" s="463">
        <v>1</v>
      </c>
      <c r="D68" s="466" t="s">
        <v>369</v>
      </c>
    </row>
    <row r="69" spans="2:4">
      <c r="B69" s="461"/>
      <c r="C69" s="459">
        <v>1</v>
      </c>
      <c r="D69" s="460" t="s">
        <v>370</v>
      </c>
    </row>
    <row r="70" spans="2:4">
      <c r="B70" s="461"/>
      <c r="C70" s="459">
        <v>1</v>
      </c>
      <c r="D70" s="460" t="s">
        <v>371</v>
      </c>
    </row>
    <row r="71" spans="2:4">
      <c r="B71" s="461"/>
      <c r="C71" s="459">
        <v>0.5</v>
      </c>
      <c r="D71" s="460" t="s">
        <v>372</v>
      </c>
    </row>
    <row r="72" spans="2:4">
      <c r="B72" s="461"/>
      <c r="C72" s="459">
        <v>0.5</v>
      </c>
      <c r="D72" s="460" t="s">
        <v>373</v>
      </c>
    </row>
    <row r="73" spans="2:4">
      <c r="B73" s="462"/>
      <c r="C73" s="459">
        <v>1</v>
      </c>
      <c r="D73" s="460" t="s">
        <v>374</v>
      </c>
    </row>
  </sheetData>
  <mergeCells count="11">
    <mergeCell ref="D5:G5"/>
    <mergeCell ref="B10:B18"/>
    <mergeCell ref="B20:B23"/>
    <mergeCell ref="B25:B28"/>
    <mergeCell ref="B30:B35"/>
    <mergeCell ref="B37:B42"/>
    <mergeCell ref="B44:B49"/>
    <mergeCell ref="B51:B55"/>
    <mergeCell ref="B57:B62"/>
    <mergeCell ref="B64:B66"/>
    <mergeCell ref="B68:B73"/>
  </mergeCells>
  <pageMargins left="0.788888888888889" right="0.788888888888889" top="0.979166666666667" bottom="0.979166666666667" header="0.509027777777778" footer="0.509027777777778"/>
  <pageSetup paperSize="9" orientation="portrait" horizontalDpi="300" verticalDpi="300"/>
  <headerFooter alignWithMargins="0"/>
  <drawing r:id="rId1"/>
  <legacyDrawing r:id="rId2"/>
  <controls>
    <mc:AlternateContent xmlns:mc="http://schemas.openxmlformats.org/markup-compatibility/2006">
      <mc:Choice Requires="x14">
        <control shapeId="14337" r:id="rId3">
          <controlPr defaultSize="0" r:id="rId4">
            <anchor moveWithCells="1">
              <from>
                <xdr:col>0</xdr:col>
                <xdr:colOff>200025</xdr:colOff>
                <xdr:row>3</xdr:row>
                <xdr:rowOff>133350</xdr:rowOff>
              </from>
              <to>
                <xdr:col>2</xdr:col>
                <xdr:colOff>304800</xdr:colOff>
                <xdr:row>5</xdr:row>
                <xdr:rowOff>9525</xdr:rowOff>
              </to>
            </anchor>
          </controlPr>
        </control>
      </mc:Choice>
      <mc:Fallback>
        <control shapeId="14337" r:id="rId3"/>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8"/>
  </sheetPr>
  <dimension ref="B1:AF300"/>
  <sheetViews>
    <sheetView showGridLines="0" workbookViewId="0">
      <selection activeCell="A1" sqref="A1"/>
    </sheetView>
  </sheetViews>
  <sheetFormatPr defaultColWidth="9.14285714285714" defaultRowHeight="12"/>
  <cols>
    <col min="1" max="1" width="2.85714285714286" customWidth="1"/>
    <col min="2" max="3" width="1.42857142857143" customWidth="1"/>
    <col min="12" max="13" width="1.42857142857143" customWidth="1"/>
    <col min="14" max="14" width="36.8571428571429" customWidth="1"/>
    <col min="15" max="15" width="17.8571428571429" customWidth="1"/>
    <col min="16" max="16" width="1.42857142857143" customWidth="1"/>
    <col min="17" max="17" width="1.71428571428571" customWidth="1"/>
    <col min="23" max="32" width="4.71428571428571" customWidth="1"/>
  </cols>
  <sheetData>
    <row r="1" ht="9" customHeight="1"/>
    <row r="2" ht="14.25" spans="2:2">
      <c r="B2" s="369" t="s">
        <v>375</v>
      </c>
    </row>
    <row r="3" ht="9" customHeight="1"/>
    <row r="4" ht="13.5" customHeight="1" spans="2:17">
      <c r="B4" s="370" t="s">
        <v>376</v>
      </c>
      <c r="C4" s="371"/>
      <c r="D4" s="371"/>
      <c r="E4" s="371"/>
      <c r="F4" s="371"/>
      <c r="G4" s="371"/>
      <c r="H4" s="371"/>
      <c r="I4" s="371"/>
      <c r="J4" s="371"/>
      <c r="K4" s="371"/>
      <c r="L4" s="371"/>
      <c r="M4" s="371"/>
      <c r="N4" s="371"/>
      <c r="O4" s="371"/>
      <c r="P4" s="371"/>
      <c r="Q4" s="437"/>
    </row>
    <row r="5" ht="7.5" customHeight="1" spans="2:17">
      <c r="B5" s="372"/>
      <c r="C5" s="85"/>
      <c r="D5" s="85"/>
      <c r="E5" s="85"/>
      <c r="F5" s="85"/>
      <c r="G5" s="85"/>
      <c r="H5" s="85"/>
      <c r="I5" s="85"/>
      <c r="J5" s="85"/>
      <c r="K5" s="85"/>
      <c r="L5" s="85"/>
      <c r="M5" s="85"/>
      <c r="N5" s="85"/>
      <c r="O5" s="85"/>
      <c r="P5" s="85"/>
      <c r="Q5" s="438"/>
    </row>
    <row r="6" ht="12.75" customHeight="1" spans="2:17">
      <c r="B6" s="372"/>
      <c r="C6" s="373" t="s">
        <v>377</v>
      </c>
      <c r="D6" s="374"/>
      <c r="E6" s="374"/>
      <c r="F6" s="374"/>
      <c r="G6" s="374"/>
      <c r="H6" s="374"/>
      <c r="I6" s="408"/>
      <c r="J6" s="85"/>
      <c r="K6" s="85"/>
      <c r="L6" s="85"/>
      <c r="M6" s="85"/>
      <c r="N6" s="85"/>
      <c r="O6" s="85"/>
      <c r="P6" s="85"/>
      <c r="Q6" s="438"/>
    </row>
    <row r="7" ht="12.75" customHeight="1" spans="2:17">
      <c r="B7" s="372"/>
      <c r="C7" s="375" t="s">
        <v>378</v>
      </c>
      <c r="D7" s="376"/>
      <c r="E7" s="377"/>
      <c r="F7" s="378"/>
      <c r="G7" s="379"/>
      <c r="H7" s="379"/>
      <c r="I7" s="409"/>
      <c r="J7" s="85"/>
      <c r="K7" s="85"/>
      <c r="L7" s="85"/>
      <c r="M7" s="85"/>
      <c r="N7" s="85"/>
      <c r="O7" s="85"/>
      <c r="P7" s="85"/>
      <c r="Q7" s="438"/>
    </row>
    <row r="8" ht="12.75" customHeight="1" spans="2:17">
      <c r="B8" s="372"/>
      <c r="C8" s="375" t="s">
        <v>379</v>
      </c>
      <c r="D8" s="376"/>
      <c r="E8" s="377"/>
      <c r="F8" s="378"/>
      <c r="G8" s="379"/>
      <c r="H8" s="379"/>
      <c r="I8" s="409"/>
      <c r="J8" s="85"/>
      <c r="K8" s="85"/>
      <c r="L8" s="85"/>
      <c r="M8" s="85"/>
      <c r="N8" s="85"/>
      <c r="O8" s="85"/>
      <c r="P8" s="85"/>
      <c r="Q8" s="438"/>
    </row>
    <row r="9" ht="12.75" customHeight="1" spans="2:17">
      <c r="B9" s="372"/>
      <c r="C9" s="375" t="s">
        <v>380</v>
      </c>
      <c r="D9" s="376"/>
      <c r="E9" s="377"/>
      <c r="F9" s="378"/>
      <c r="G9" s="379"/>
      <c r="H9" s="379"/>
      <c r="I9" s="409"/>
      <c r="J9" s="85"/>
      <c r="K9" s="85"/>
      <c r="L9" s="85"/>
      <c r="M9" s="85"/>
      <c r="N9" s="85"/>
      <c r="O9" s="85"/>
      <c r="P9" s="85"/>
      <c r="Q9" s="438"/>
    </row>
    <row r="10" ht="12.75" customHeight="1" spans="2:17">
      <c r="B10" s="372"/>
      <c r="C10" s="380" t="s">
        <v>381</v>
      </c>
      <c r="D10" s="381"/>
      <c r="E10" s="382"/>
      <c r="F10" s="383"/>
      <c r="G10" s="384"/>
      <c r="H10" s="384"/>
      <c r="I10" s="410"/>
      <c r="J10" s="85"/>
      <c r="K10" s="85"/>
      <c r="L10" s="85"/>
      <c r="M10" s="85"/>
      <c r="N10" s="85"/>
      <c r="O10" s="85"/>
      <c r="P10" s="85"/>
      <c r="Q10" s="438"/>
    </row>
    <row r="11" ht="7.5" customHeight="1" spans="2:17">
      <c r="B11" s="372"/>
      <c r="C11" s="85"/>
      <c r="D11" s="85"/>
      <c r="E11" s="85"/>
      <c r="F11" s="85"/>
      <c r="G11" s="85"/>
      <c r="H11" s="85"/>
      <c r="I11" s="85"/>
      <c r="J11" s="85"/>
      <c r="K11" s="85"/>
      <c r="L11" s="85"/>
      <c r="M11" s="85"/>
      <c r="N11" s="85"/>
      <c r="O11" s="85"/>
      <c r="P11" s="85"/>
      <c r="Q11" s="438"/>
    </row>
    <row r="12" ht="7.5" customHeight="1" spans="2:17">
      <c r="B12" s="372"/>
      <c r="C12" s="85"/>
      <c r="D12" s="85"/>
      <c r="E12" s="85"/>
      <c r="F12" s="85"/>
      <c r="G12" s="85"/>
      <c r="H12" s="85"/>
      <c r="I12" s="85"/>
      <c r="J12" s="85"/>
      <c r="K12" s="85"/>
      <c r="L12" s="85"/>
      <c r="M12" s="85"/>
      <c r="N12" s="85"/>
      <c r="O12" s="85"/>
      <c r="P12" s="85"/>
      <c r="Q12" s="438"/>
    </row>
    <row r="13" ht="12.75" customHeight="1" spans="2:17">
      <c r="B13" s="372"/>
      <c r="C13" s="373" t="s">
        <v>382</v>
      </c>
      <c r="D13" s="374"/>
      <c r="E13" s="374"/>
      <c r="F13" s="374"/>
      <c r="G13" s="374"/>
      <c r="H13" s="374"/>
      <c r="I13" s="374"/>
      <c r="J13" s="374"/>
      <c r="K13" s="374"/>
      <c r="L13" s="411"/>
      <c r="M13" s="374" t="s">
        <v>383</v>
      </c>
      <c r="N13" s="374"/>
      <c r="O13" s="374"/>
      <c r="P13" s="408"/>
      <c r="Q13" s="438"/>
    </row>
    <row r="14" ht="12.75" spans="2:17">
      <c r="B14" s="385"/>
      <c r="C14" s="386" t="s">
        <v>384</v>
      </c>
      <c r="D14" s="387"/>
      <c r="E14" s="387"/>
      <c r="F14" s="387"/>
      <c r="G14" s="387"/>
      <c r="H14" s="387"/>
      <c r="I14" s="387"/>
      <c r="J14" s="387"/>
      <c r="K14" s="387"/>
      <c r="L14" s="387"/>
      <c r="M14" s="412"/>
      <c r="N14" s="387"/>
      <c r="O14" s="387"/>
      <c r="P14" s="413"/>
      <c r="Q14" s="438"/>
    </row>
    <row r="15" spans="2:17">
      <c r="B15" s="385"/>
      <c r="C15" s="388"/>
      <c r="D15" s="85"/>
      <c r="E15" s="85"/>
      <c r="F15" s="85"/>
      <c r="G15" s="85"/>
      <c r="H15" s="85"/>
      <c r="I15" s="85"/>
      <c r="J15" s="85"/>
      <c r="K15" s="85"/>
      <c r="L15" s="85"/>
      <c r="M15" s="414"/>
      <c r="N15" s="415"/>
      <c r="O15" s="85"/>
      <c r="P15" s="416"/>
      <c r="Q15" s="438"/>
    </row>
    <row r="16" spans="2:17">
      <c r="B16" s="385"/>
      <c r="C16" s="388"/>
      <c r="D16" s="85"/>
      <c r="E16" s="85"/>
      <c r="F16" s="85"/>
      <c r="G16" s="85"/>
      <c r="H16" s="85"/>
      <c r="I16" s="85"/>
      <c r="J16" s="85"/>
      <c r="K16" s="85"/>
      <c r="L16" s="85"/>
      <c r="M16" s="414"/>
      <c r="N16" s="417"/>
      <c r="O16" s="85"/>
      <c r="P16" s="416"/>
      <c r="Q16" s="438"/>
    </row>
    <row r="17" spans="2:17">
      <c r="B17" s="385"/>
      <c r="C17" s="388"/>
      <c r="D17" s="85"/>
      <c r="E17" s="85"/>
      <c r="F17" s="85"/>
      <c r="G17" s="85"/>
      <c r="H17" s="85"/>
      <c r="I17" s="85"/>
      <c r="J17" s="85"/>
      <c r="K17" s="85"/>
      <c r="L17" s="85"/>
      <c r="M17" s="414"/>
      <c r="N17" s="417"/>
      <c r="O17" s="85"/>
      <c r="P17" s="416"/>
      <c r="Q17" s="438"/>
    </row>
    <row r="18" spans="2:17">
      <c r="B18" s="385"/>
      <c r="C18" s="388"/>
      <c r="D18" s="85"/>
      <c r="E18" s="85"/>
      <c r="F18" s="85"/>
      <c r="G18" s="85"/>
      <c r="H18" s="85"/>
      <c r="I18" s="85"/>
      <c r="J18" s="85"/>
      <c r="K18" s="85"/>
      <c r="L18" s="85"/>
      <c r="M18" s="414"/>
      <c r="N18" s="417"/>
      <c r="O18" s="85"/>
      <c r="P18" s="416"/>
      <c r="Q18" s="438"/>
    </row>
    <row r="19" spans="2:17">
      <c r="B19" s="385"/>
      <c r="C19" s="388"/>
      <c r="D19" s="85"/>
      <c r="E19" s="85"/>
      <c r="F19" s="85"/>
      <c r="G19" s="85"/>
      <c r="H19" s="85"/>
      <c r="I19" s="85"/>
      <c r="J19" s="85"/>
      <c r="K19" s="85"/>
      <c r="L19" s="85"/>
      <c r="M19" s="414"/>
      <c r="N19" s="417"/>
      <c r="O19" s="85"/>
      <c r="P19" s="416"/>
      <c r="Q19" s="438"/>
    </row>
    <row r="20" spans="2:17">
      <c r="B20" s="385"/>
      <c r="C20" s="388"/>
      <c r="D20" s="85"/>
      <c r="E20" s="85"/>
      <c r="F20" s="85"/>
      <c r="G20" s="85"/>
      <c r="H20" s="85"/>
      <c r="I20" s="85"/>
      <c r="J20" s="85"/>
      <c r="K20" s="85"/>
      <c r="L20" s="85"/>
      <c r="M20" s="414"/>
      <c r="N20" s="417"/>
      <c r="O20" s="85"/>
      <c r="P20" s="416"/>
      <c r="Q20" s="438"/>
    </row>
    <row r="21" spans="2:17">
      <c r="B21" s="385"/>
      <c r="C21" s="388"/>
      <c r="D21" s="85"/>
      <c r="E21" s="85"/>
      <c r="F21" s="85"/>
      <c r="G21" s="85"/>
      <c r="H21" s="85"/>
      <c r="I21" s="85"/>
      <c r="J21" s="85"/>
      <c r="K21" s="85"/>
      <c r="L21" s="85"/>
      <c r="M21" s="414"/>
      <c r="N21" s="417"/>
      <c r="O21" s="85"/>
      <c r="P21" s="416"/>
      <c r="Q21" s="438"/>
    </row>
    <row r="22" spans="2:23">
      <c r="B22" s="385"/>
      <c r="C22" s="388"/>
      <c r="D22" s="85"/>
      <c r="E22" s="85"/>
      <c r="F22" s="85"/>
      <c r="G22" s="85"/>
      <c r="H22" s="85"/>
      <c r="I22" s="85"/>
      <c r="J22" s="85"/>
      <c r="K22" s="85"/>
      <c r="L22" s="85"/>
      <c r="M22" s="414"/>
      <c r="N22" s="417"/>
      <c r="O22" s="85"/>
      <c r="P22" s="416"/>
      <c r="Q22" s="438"/>
      <c r="W22">
        <f>SUM(M15:M23)</f>
        <v>0</v>
      </c>
    </row>
    <row r="23" ht="12.75" spans="2:29">
      <c r="B23" s="385"/>
      <c r="C23" s="388"/>
      <c r="D23" s="85" t="s">
        <v>385</v>
      </c>
      <c r="E23" s="85"/>
      <c r="F23" s="85"/>
      <c r="G23" s="85"/>
      <c r="H23" s="85"/>
      <c r="I23" s="85"/>
      <c r="J23" s="85"/>
      <c r="K23" s="85"/>
      <c r="L23" s="85"/>
      <c r="M23" s="414"/>
      <c r="N23" s="418"/>
      <c r="O23" s="85"/>
      <c r="P23" s="416"/>
      <c r="Q23" s="438"/>
      <c r="W23">
        <v>0</v>
      </c>
      <c r="X23">
        <v>0</v>
      </c>
      <c r="Y23">
        <v>0</v>
      </c>
      <c r="Z23">
        <v>0</v>
      </c>
      <c r="AA23">
        <v>0</v>
      </c>
      <c r="AB23">
        <v>0</v>
      </c>
      <c r="AC23">
        <v>0</v>
      </c>
    </row>
    <row r="24" spans="2:17">
      <c r="B24" s="385"/>
      <c r="C24" s="388"/>
      <c r="D24" s="85" t="s">
        <v>386</v>
      </c>
      <c r="E24" s="85"/>
      <c r="F24" s="85"/>
      <c r="G24" s="85"/>
      <c r="H24" s="85"/>
      <c r="I24" s="85"/>
      <c r="J24" s="85"/>
      <c r="K24" s="85"/>
      <c r="L24" s="85"/>
      <c r="M24" s="419"/>
      <c r="N24" s="85"/>
      <c r="O24" s="85"/>
      <c r="P24" s="416"/>
      <c r="Q24" s="438"/>
    </row>
    <row r="25" ht="7.5" customHeight="1" spans="2:17">
      <c r="B25" s="385"/>
      <c r="C25" s="388"/>
      <c r="D25" s="85"/>
      <c r="E25" s="85"/>
      <c r="F25" s="85"/>
      <c r="G25" s="85"/>
      <c r="H25" s="85"/>
      <c r="I25" s="85"/>
      <c r="J25" s="85"/>
      <c r="K25" s="85"/>
      <c r="L25" s="85"/>
      <c r="M25" s="419"/>
      <c r="N25" s="85"/>
      <c r="O25" s="85"/>
      <c r="P25" s="416"/>
      <c r="Q25" s="438"/>
    </row>
    <row r="26" customHeight="1" spans="2:17">
      <c r="B26" s="385"/>
      <c r="C26" s="388"/>
      <c r="D26" s="389" t="s">
        <v>387</v>
      </c>
      <c r="E26" s="390" t="s">
        <v>388</v>
      </c>
      <c r="F26" s="391"/>
      <c r="G26" s="391"/>
      <c r="H26" s="391"/>
      <c r="I26" s="391"/>
      <c r="J26" s="391"/>
      <c r="K26" s="420"/>
      <c r="L26" s="85"/>
      <c r="M26" s="419"/>
      <c r="N26" s="85"/>
      <c r="O26" s="85"/>
      <c r="P26" s="416"/>
      <c r="Q26" s="438"/>
    </row>
    <row r="27" customHeight="1" spans="2:17">
      <c r="B27" s="385"/>
      <c r="C27" s="388"/>
      <c r="E27" s="392"/>
      <c r="F27" s="393"/>
      <c r="G27" s="393"/>
      <c r="H27" s="393"/>
      <c r="I27" s="393"/>
      <c r="J27" s="393"/>
      <c r="K27" s="421"/>
      <c r="L27" s="85"/>
      <c r="M27" s="419"/>
      <c r="N27" s="85"/>
      <c r="O27" s="85"/>
      <c r="P27" s="416"/>
      <c r="Q27" s="438"/>
    </row>
    <row r="28" customHeight="1" spans="2:17">
      <c r="B28" s="385"/>
      <c r="C28" s="388"/>
      <c r="E28" s="392"/>
      <c r="F28" s="393"/>
      <c r="G28" s="393"/>
      <c r="H28" s="393"/>
      <c r="I28" s="393"/>
      <c r="J28" s="393"/>
      <c r="K28" s="421"/>
      <c r="L28" s="85"/>
      <c r="M28" s="419"/>
      <c r="N28" s="85"/>
      <c r="O28" s="85"/>
      <c r="P28" s="416"/>
      <c r="Q28" s="438"/>
    </row>
    <row r="29" customHeight="1" spans="2:17">
      <c r="B29" s="385"/>
      <c r="C29" s="388"/>
      <c r="D29" s="85"/>
      <c r="E29" s="394"/>
      <c r="F29" s="395"/>
      <c r="G29" s="395"/>
      <c r="H29" s="395"/>
      <c r="I29" s="395"/>
      <c r="J29" s="395"/>
      <c r="K29" s="422"/>
      <c r="L29" s="85"/>
      <c r="M29" s="419"/>
      <c r="N29" s="85"/>
      <c r="O29" s="85"/>
      <c r="P29" s="416"/>
      <c r="Q29" s="438"/>
    </row>
    <row r="30" ht="7.5" customHeight="1" spans="2:17">
      <c r="B30" s="385"/>
      <c r="C30" s="388"/>
      <c r="D30" s="85"/>
      <c r="E30" s="85"/>
      <c r="F30" s="85"/>
      <c r="G30" s="85"/>
      <c r="H30" s="85"/>
      <c r="I30" s="85"/>
      <c r="J30" s="85"/>
      <c r="K30" s="85"/>
      <c r="L30" s="85"/>
      <c r="M30" s="419"/>
      <c r="N30" s="85"/>
      <c r="O30" s="85"/>
      <c r="P30" s="416"/>
      <c r="Q30" s="438"/>
    </row>
    <row r="31" spans="2:17">
      <c r="B31" s="385"/>
      <c r="C31" s="388"/>
      <c r="D31" s="396" t="s">
        <v>389</v>
      </c>
      <c r="E31" s="390"/>
      <c r="F31" s="397"/>
      <c r="G31" s="397"/>
      <c r="H31" s="397"/>
      <c r="I31" s="397"/>
      <c r="J31" s="397"/>
      <c r="K31" s="423"/>
      <c r="L31" s="85"/>
      <c r="M31" s="419"/>
      <c r="N31" s="85"/>
      <c r="O31" s="85"/>
      <c r="P31" s="416"/>
      <c r="Q31" s="438"/>
    </row>
    <row r="32" spans="2:17">
      <c r="B32" s="385"/>
      <c r="C32" s="388"/>
      <c r="D32" s="85"/>
      <c r="E32" s="398"/>
      <c r="F32" s="399"/>
      <c r="G32" s="399"/>
      <c r="H32" s="399"/>
      <c r="I32" s="399"/>
      <c r="J32" s="399"/>
      <c r="K32" s="424"/>
      <c r="L32" s="85"/>
      <c r="M32" s="419"/>
      <c r="N32" s="85"/>
      <c r="O32" s="85"/>
      <c r="P32" s="416"/>
      <c r="Q32" s="438"/>
    </row>
    <row r="33" spans="2:17">
      <c r="B33" s="385"/>
      <c r="C33" s="388"/>
      <c r="D33" s="85"/>
      <c r="E33" s="400"/>
      <c r="F33" s="401"/>
      <c r="G33" s="401"/>
      <c r="H33" s="401"/>
      <c r="I33" s="401"/>
      <c r="J33" s="401"/>
      <c r="K33" s="425"/>
      <c r="L33" s="85"/>
      <c r="M33" s="419"/>
      <c r="N33" s="85"/>
      <c r="O33" s="85"/>
      <c r="P33" s="416"/>
      <c r="Q33" s="438"/>
    </row>
    <row r="34" ht="7.5" customHeight="1" spans="2:17">
      <c r="B34" s="385"/>
      <c r="C34" s="388"/>
      <c r="D34" s="85"/>
      <c r="E34" s="85"/>
      <c r="F34" s="85"/>
      <c r="G34" s="85"/>
      <c r="H34" s="85"/>
      <c r="I34" s="85"/>
      <c r="J34" s="85"/>
      <c r="K34" s="85"/>
      <c r="L34" s="85"/>
      <c r="M34" s="419"/>
      <c r="N34" s="85"/>
      <c r="O34" s="85"/>
      <c r="P34" s="416"/>
      <c r="Q34" s="438"/>
    </row>
    <row r="35" ht="12.75" spans="2:17">
      <c r="B35" s="385"/>
      <c r="C35" s="373" t="s">
        <v>390</v>
      </c>
      <c r="D35" s="374"/>
      <c r="E35" s="374"/>
      <c r="F35" s="374"/>
      <c r="G35" s="374"/>
      <c r="H35" s="374"/>
      <c r="I35" s="374"/>
      <c r="J35" s="374"/>
      <c r="K35" s="374"/>
      <c r="L35" s="411"/>
      <c r="M35" s="426" t="s">
        <v>391</v>
      </c>
      <c r="N35" s="374"/>
      <c r="O35" s="374"/>
      <c r="P35" s="408"/>
      <c r="Q35" s="438"/>
    </row>
    <row r="36" ht="7.5" customHeight="1" spans="2:17">
      <c r="B36" s="385"/>
      <c r="C36" s="402" t="s">
        <v>392</v>
      </c>
      <c r="D36" s="403"/>
      <c r="E36" s="403"/>
      <c r="F36" s="403"/>
      <c r="G36" s="403"/>
      <c r="H36" s="403"/>
      <c r="I36" s="403"/>
      <c r="J36" s="403"/>
      <c r="K36" s="403"/>
      <c r="L36" s="427"/>
      <c r="M36" s="428"/>
      <c r="N36" s="387"/>
      <c r="O36" s="387"/>
      <c r="P36" s="413"/>
      <c r="Q36" s="438"/>
    </row>
    <row r="37" customHeight="1" spans="2:17">
      <c r="B37" s="385"/>
      <c r="C37" s="404">
        <v>0</v>
      </c>
      <c r="D37" s="393"/>
      <c r="E37" s="393"/>
      <c r="F37" s="393"/>
      <c r="G37" s="393"/>
      <c r="H37" s="393"/>
      <c r="I37" s="393"/>
      <c r="J37" s="393"/>
      <c r="K37" s="393"/>
      <c r="L37" s="421"/>
      <c r="M37" s="429"/>
      <c r="N37" s="430" t="str">
        <f>VLOOKUP(C37,LVCK_部品,3)</f>
        <v>-</v>
      </c>
      <c r="O37" s="430"/>
      <c r="P37" s="431"/>
      <c r="Q37" s="438"/>
    </row>
    <row r="38" customHeight="1" spans="2:17">
      <c r="B38" s="385"/>
      <c r="C38" s="404"/>
      <c r="D38" s="393"/>
      <c r="E38" s="393"/>
      <c r="F38" s="393"/>
      <c r="G38" s="393"/>
      <c r="H38" s="393"/>
      <c r="I38" s="393"/>
      <c r="J38" s="393"/>
      <c r="K38" s="393"/>
      <c r="L38" s="421"/>
      <c r="M38" s="429"/>
      <c r="N38" s="430"/>
      <c r="O38" s="430"/>
      <c r="P38" s="431"/>
      <c r="Q38" s="438"/>
    </row>
    <row r="39" ht="7.5" customHeight="1" spans="2:17">
      <c r="B39" s="385"/>
      <c r="C39" s="404"/>
      <c r="D39" s="393"/>
      <c r="E39" s="393"/>
      <c r="F39" s="393"/>
      <c r="G39" s="393"/>
      <c r="H39" s="393"/>
      <c r="I39" s="393"/>
      <c r="J39" s="393"/>
      <c r="K39" s="393"/>
      <c r="L39" s="421"/>
      <c r="M39" s="429"/>
      <c r="N39" s="430"/>
      <c r="O39" s="430"/>
      <c r="P39" s="431"/>
      <c r="Q39" s="438"/>
    </row>
    <row r="40" customHeight="1" spans="2:17">
      <c r="B40" s="385"/>
      <c r="C40" s="404"/>
      <c r="D40" s="389" t="s">
        <v>387</v>
      </c>
      <c r="E40" s="390" t="s">
        <v>393</v>
      </c>
      <c r="F40" s="391"/>
      <c r="G40" s="391"/>
      <c r="H40" s="391"/>
      <c r="I40" s="391"/>
      <c r="J40" s="391"/>
      <c r="K40" s="420"/>
      <c r="L40" s="421"/>
      <c r="M40" s="429"/>
      <c r="N40" s="430"/>
      <c r="O40" s="430"/>
      <c r="P40" s="431"/>
      <c r="Q40" s="438"/>
    </row>
    <row r="41" customHeight="1" spans="2:17">
      <c r="B41" s="385"/>
      <c r="C41" s="404"/>
      <c r="E41" s="392"/>
      <c r="F41" s="393"/>
      <c r="G41" s="393"/>
      <c r="H41" s="393"/>
      <c r="I41" s="393"/>
      <c r="J41" s="393"/>
      <c r="K41" s="421"/>
      <c r="L41" s="421"/>
      <c r="M41" s="429"/>
      <c r="N41" s="430"/>
      <c r="O41" s="430"/>
      <c r="P41" s="431"/>
      <c r="Q41" s="438"/>
    </row>
    <row r="42" customHeight="1" spans="2:17">
      <c r="B42" s="385"/>
      <c r="C42" s="404"/>
      <c r="E42" s="392"/>
      <c r="F42" s="393"/>
      <c r="G42" s="393"/>
      <c r="H42" s="393"/>
      <c r="I42" s="393"/>
      <c r="J42" s="393"/>
      <c r="K42" s="421"/>
      <c r="L42" s="421"/>
      <c r="M42" s="429"/>
      <c r="N42" s="430"/>
      <c r="O42" s="430"/>
      <c r="P42" s="431"/>
      <c r="Q42" s="438"/>
    </row>
    <row r="43" customHeight="1" spans="2:17">
      <c r="B43" s="385"/>
      <c r="C43" s="404"/>
      <c r="D43" s="85"/>
      <c r="E43" s="394"/>
      <c r="F43" s="395"/>
      <c r="G43" s="395"/>
      <c r="H43" s="395"/>
      <c r="I43" s="395"/>
      <c r="J43" s="395"/>
      <c r="K43" s="422"/>
      <c r="L43" s="421"/>
      <c r="M43" s="429"/>
      <c r="N43" s="430"/>
      <c r="O43" s="430"/>
      <c r="P43" s="431"/>
      <c r="Q43" s="438"/>
    </row>
    <row r="44" ht="7.5" customHeight="1" spans="2:17">
      <c r="B44" s="385"/>
      <c r="C44" s="404"/>
      <c r="D44" s="393"/>
      <c r="E44" s="393"/>
      <c r="F44" s="393"/>
      <c r="G44" s="393"/>
      <c r="H44" s="393"/>
      <c r="I44" s="393"/>
      <c r="J44" s="393"/>
      <c r="K44" s="393"/>
      <c r="L44" s="421"/>
      <c r="M44" s="429"/>
      <c r="N44" s="430"/>
      <c r="O44" s="430"/>
      <c r="P44" s="431"/>
      <c r="Q44" s="438"/>
    </row>
    <row r="45" customHeight="1" spans="2:17">
      <c r="B45" s="385"/>
      <c r="C45" s="404"/>
      <c r="D45" s="405" t="s">
        <v>389</v>
      </c>
      <c r="E45" s="390"/>
      <c r="F45" s="397"/>
      <c r="G45" s="397"/>
      <c r="H45" s="397"/>
      <c r="I45" s="397"/>
      <c r="J45" s="397"/>
      <c r="K45" s="423"/>
      <c r="L45" s="421"/>
      <c r="M45" s="429"/>
      <c r="N45" s="430"/>
      <c r="O45" s="430"/>
      <c r="P45" s="431"/>
      <c r="Q45" s="438"/>
    </row>
    <row r="46" customHeight="1" spans="2:17">
      <c r="B46" s="385"/>
      <c r="C46" s="404"/>
      <c r="D46" s="393"/>
      <c r="E46" s="398"/>
      <c r="F46" s="399"/>
      <c r="G46" s="399"/>
      <c r="H46" s="399"/>
      <c r="I46" s="399"/>
      <c r="J46" s="399"/>
      <c r="K46" s="424"/>
      <c r="L46" s="421"/>
      <c r="M46" s="429"/>
      <c r="N46" s="430"/>
      <c r="O46" s="430"/>
      <c r="P46" s="431"/>
      <c r="Q46" s="438"/>
    </row>
    <row r="47" customHeight="1" spans="2:17">
      <c r="B47" s="385"/>
      <c r="C47" s="404"/>
      <c r="D47" s="393"/>
      <c r="E47" s="400"/>
      <c r="F47" s="401"/>
      <c r="G47" s="401"/>
      <c r="H47" s="401"/>
      <c r="I47" s="401"/>
      <c r="J47" s="401"/>
      <c r="K47" s="425"/>
      <c r="L47" s="421"/>
      <c r="M47" s="429"/>
      <c r="N47" s="430"/>
      <c r="O47" s="430"/>
      <c r="P47" s="431"/>
      <c r="Q47" s="438"/>
    </row>
    <row r="48" ht="7.5" customHeight="1" spans="2:17">
      <c r="B48" s="385"/>
      <c r="C48" s="406"/>
      <c r="D48" s="407"/>
      <c r="E48" s="407"/>
      <c r="F48" s="407"/>
      <c r="G48" s="407"/>
      <c r="H48" s="407"/>
      <c r="I48" s="407"/>
      <c r="J48" s="407"/>
      <c r="K48" s="407"/>
      <c r="L48" s="432"/>
      <c r="M48" s="433"/>
      <c r="N48" s="434"/>
      <c r="O48" s="434"/>
      <c r="P48" s="435"/>
      <c r="Q48" s="438"/>
    </row>
    <row r="49" ht="7.5" customHeight="1" spans="2:17">
      <c r="B49" s="385"/>
      <c r="C49" s="402" t="s">
        <v>394</v>
      </c>
      <c r="D49" s="403"/>
      <c r="E49" s="403"/>
      <c r="F49" s="403"/>
      <c r="G49" s="403"/>
      <c r="H49" s="403"/>
      <c r="I49" s="403"/>
      <c r="J49" s="403"/>
      <c r="K49" s="403"/>
      <c r="L49" s="427"/>
      <c r="M49" s="428"/>
      <c r="N49" s="387"/>
      <c r="O49" s="387"/>
      <c r="P49" s="413"/>
      <c r="Q49" s="438"/>
    </row>
    <row r="50" customHeight="1" spans="2:17">
      <c r="B50" s="385"/>
      <c r="C50" s="404">
        <v>0</v>
      </c>
      <c r="D50" s="393"/>
      <c r="E50" s="393"/>
      <c r="F50" s="393"/>
      <c r="G50" s="393"/>
      <c r="H50" s="393"/>
      <c r="I50" s="393"/>
      <c r="J50" s="393"/>
      <c r="K50" s="393"/>
      <c r="L50" s="421"/>
      <c r="M50" s="429"/>
      <c r="N50" s="430" t="str">
        <f>VLOOKUP(C50,LVCK_変更点,3)</f>
        <v>-</v>
      </c>
      <c r="O50" s="430"/>
      <c r="P50" s="431"/>
      <c r="Q50" s="438"/>
    </row>
    <row r="51" spans="2:17">
      <c r="B51" s="385"/>
      <c r="C51" s="404"/>
      <c r="D51" s="393"/>
      <c r="E51" s="393"/>
      <c r="F51" s="393"/>
      <c r="G51" s="393"/>
      <c r="H51" s="393"/>
      <c r="I51" s="393"/>
      <c r="J51" s="393"/>
      <c r="K51" s="393"/>
      <c r="L51" s="421"/>
      <c r="M51" s="429"/>
      <c r="N51" s="430"/>
      <c r="O51" s="430"/>
      <c r="P51" s="431"/>
      <c r="Q51" s="438"/>
    </row>
    <row r="52" ht="7.5" customHeight="1" spans="2:17">
      <c r="B52" s="385"/>
      <c r="C52" s="404"/>
      <c r="D52" s="393"/>
      <c r="E52" s="393"/>
      <c r="F52" s="393"/>
      <c r="G52" s="393"/>
      <c r="H52" s="393"/>
      <c r="I52" s="393"/>
      <c r="J52" s="393"/>
      <c r="K52" s="393"/>
      <c r="L52" s="421"/>
      <c r="M52" s="429"/>
      <c r="N52" s="430"/>
      <c r="O52" s="430"/>
      <c r="P52" s="431"/>
      <c r="Q52" s="438"/>
    </row>
    <row r="53" customHeight="1" spans="2:17">
      <c r="B53" s="385"/>
      <c r="C53" s="404"/>
      <c r="D53" s="389" t="s">
        <v>387</v>
      </c>
      <c r="E53" s="390" t="s">
        <v>395</v>
      </c>
      <c r="F53" s="391"/>
      <c r="G53" s="391"/>
      <c r="H53" s="391"/>
      <c r="I53" s="391"/>
      <c r="J53" s="391"/>
      <c r="K53" s="420"/>
      <c r="L53" s="421"/>
      <c r="M53" s="429"/>
      <c r="N53" s="430"/>
      <c r="O53" s="430"/>
      <c r="P53" s="431"/>
      <c r="Q53" s="438"/>
    </row>
    <row r="54" customHeight="1" spans="2:17">
      <c r="B54" s="385"/>
      <c r="C54" s="404"/>
      <c r="E54" s="392"/>
      <c r="F54" s="393"/>
      <c r="G54" s="393"/>
      <c r="H54" s="393"/>
      <c r="I54" s="393"/>
      <c r="J54" s="393"/>
      <c r="K54" s="421"/>
      <c r="L54" s="421"/>
      <c r="M54" s="429"/>
      <c r="N54" s="430"/>
      <c r="O54" s="430"/>
      <c r="P54" s="431"/>
      <c r="Q54" s="438"/>
    </row>
    <row r="55" customHeight="1" spans="2:17">
      <c r="B55" s="385"/>
      <c r="C55" s="404"/>
      <c r="E55" s="392"/>
      <c r="F55" s="393"/>
      <c r="G55" s="393"/>
      <c r="H55" s="393"/>
      <c r="I55" s="393"/>
      <c r="J55" s="393"/>
      <c r="K55" s="421"/>
      <c r="L55" s="421"/>
      <c r="M55" s="429"/>
      <c r="N55" s="430"/>
      <c r="O55" s="430"/>
      <c r="P55" s="431"/>
      <c r="Q55" s="438"/>
    </row>
    <row r="56" customHeight="1" spans="2:17">
      <c r="B56" s="385"/>
      <c r="C56" s="404"/>
      <c r="D56" s="85"/>
      <c r="E56" s="394"/>
      <c r="F56" s="395"/>
      <c r="G56" s="395"/>
      <c r="H56" s="395"/>
      <c r="I56" s="395"/>
      <c r="J56" s="395"/>
      <c r="K56" s="422"/>
      <c r="L56" s="421"/>
      <c r="M56" s="429"/>
      <c r="N56" s="430"/>
      <c r="O56" s="430"/>
      <c r="P56" s="431"/>
      <c r="Q56" s="438"/>
    </row>
    <row r="57" ht="7.5" customHeight="1" spans="2:17">
      <c r="B57" s="385"/>
      <c r="C57" s="404"/>
      <c r="D57" s="393"/>
      <c r="E57" s="393"/>
      <c r="F57" s="393"/>
      <c r="G57" s="393"/>
      <c r="H57" s="393"/>
      <c r="I57" s="393"/>
      <c r="J57" s="393"/>
      <c r="K57" s="393"/>
      <c r="L57" s="421"/>
      <c r="M57" s="429"/>
      <c r="N57" s="430"/>
      <c r="O57" s="430"/>
      <c r="P57" s="431"/>
      <c r="Q57" s="438"/>
    </row>
    <row r="58" spans="2:17">
      <c r="B58" s="385"/>
      <c r="C58" s="404"/>
      <c r="D58" s="405" t="s">
        <v>389</v>
      </c>
      <c r="E58" s="390"/>
      <c r="F58" s="397"/>
      <c r="G58" s="397"/>
      <c r="H58" s="397"/>
      <c r="I58" s="397"/>
      <c r="J58" s="397"/>
      <c r="K58" s="423"/>
      <c r="L58" s="421"/>
      <c r="M58" s="429"/>
      <c r="N58" s="430"/>
      <c r="O58" s="430"/>
      <c r="P58" s="431"/>
      <c r="Q58" s="438"/>
    </row>
    <row r="59" spans="2:17">
      <c r="B59" s="385"/>
      <c r="C59" s="404"/>
      <c r="D59" s="393"/>
      <c r="E59" s="398"/>
      <c r="F59" s="399"/>
      <c r="G59" s="399"/>
      <c r="H59" s="399"/>
      <c r="I59" s="399"/>
      <c r="J59" s="399"/>
      <c r="K59" s="424"/>
      <c r="L59" s="421"/>
      <c r="M59" s="429"/>
      <c r="N59" s="430"/>
      <c r="O59" s="430"/>
      <c r="P59" s="431"/>
      <c r="Q59" s="438"/>
    </row>
    <row r="60" spans="2:17">
      <c r="B60" s="385"/>
      <c r="C60" s="404"/>
      <c r="D60" s="393"/>
      <c r="E60" s="400"/>
      <c r="F60" s="401"/>
      <c r="G60" s="401"/>
      <c r="H60" s="401"/>
      <c r="I60" s="401"/>
      <c r="J60" s="401"/>
      <c r="K60" s="425"/>
      <c r="L60" s="421"/>
      <c r="M60" s="429"/>
      <c r="N60" s="430"/>
      <c r="O60" s="430"/>
      <c r="P60" s="431"/>
      <c r="Q60" s="438"/>
    </row>
    <row r="61" ht="7.5" customHeight="1" spans="2:17">
      <c r="B61" s="385"/>
      <c r="C61" s="406"/>
      <c r="D61" s="407"/>
      <c r="E61" s="407"/>
      <c r="F61" s="407"/>
      <c r="G61" s="407"/>
      <c r="H61" s="407"/>
      <c r="I61" s="407"/>
      <c r="J61" s="407"/>
      <c r="K61" s="407"/>
      <c r="L61" s="432"/>
      <c r="M61" s="433"/>
      <c r="N61" s="434"/>
      <c r="O61" s="434"/>
      <c r="P61" s="435"/>
      <c r="Q61" s="438"/>
    </row>
    <row r="62" ht="7.5" customHeight="1" spans="2:17">
      <c r="B62" s="385"/>
      <c r="C62" s="402" t="s">
        <v>396</v>
      </c>
      <c r="D62" s="403"/>
      <c r="E62" s="403"/>
      <c r="F62" s="403"/>
      <c r="G62" s="403"/>
      <c r="H62" s="403"/>
      <c r="I62" s="403"/>
      <c r="J62" s="403"/>
      <c r="K62" s="403"/>
      <c r="L62" s="427"/>
      <c r="M62" s="428"/>
      <c r="N62" s="387"/>
      <c r="O62" s="387"/>
      <c r="P62" s="413"/>
      <c r="Q62" s="438"/>
    </row>
    <row r="63" customHeight="1" spans="2:17">
      <c r="B63" s="385"/>
      <c r="C63" s="404">
        <v>0</v>
      </c>
      <c r="D63" s="393"/>
      <c r="E63" s="393"/>
      <c r="F63" s="393"/>
      <c r="G63" s="393"/>
      <c r="H63" s="393"/>
      <c r="I63" s="393"/>
      <c r="J63" s="393"/>
      <c r="K63" s="393"/>
      <c r="L63" s="421"/>
      <c r="M63" s="429"/>
      <c r="N63" s="430" t="str">
        <f>VLOOKUP(C63,LVCK_機能,3)</f>
        <v>-</v>
      </c>
      <c r="O63" s="430"/>
      <c r="P63" s="436"/>
      <c r="Q63" s="438"/>
    </row>
    <row r="64" spans="2:17">
      <c r="B64" s="385"/>
      <c r="C64" s="404"/>
      <c r="D64" s="393"/>
      <c r="E64" s="393"/>
      <c r="F64" s="393"/>
      <c r="G64" s="393"/>
      <c r="H64" s="393"/>
      <c r="I64" s="393"/>
      <c r="J64" s="393"/>
      <c r="K64" s="393"/>
      <c r="L64" s="421"/>
      <c r="M64" s="429"/>
      <c r="N64" s="430"/>
      <c r="O64" s="430"/>
      <c r="P64" s="436"/>
      <c r="Q64" s="438"/>
    </row>
    <row r="65" ht="7.5" customHeight="1" spans="2:17">
      <c r="B65" s="385"/>
      <c r="C65" s="404"/>
      <c r="D65" s="393"/>
      <c r="E65" s="393"/>
      <c r="F65" s="393"/>
      <c r="G65" s="393"/>
      <c r="H65" s="393"/>
      <c r="I65" s="393"/>
      <c r="J65" s="393"/>
      <c r="K65" s="393"/>
      <c r="L65" s="421"/>
      <c r="M65" s="429"/>
      <c r="N65" s="430"/>
      <c r="O65" s="430"/>
      <c r="P65" s="436"/>
      <c r="Q65" s="438"/>
    </row>
    <row r="66" customHeight="1" spans="2:17">
      <c r="B66" s="385"/>
      <c r="C66" s="404"/>
      <c r="D66" s="389" t="s">
        <v>387</v>
      </c>
      <c r="E66" s="390" t="s">
        <v>397</v>
      </c>
      <c r="F66" s="391"/>
      <c r="G66" s="391"/>
      <c r="H66" s="391"/>
      <c r="I66" s="391"/>
      <c r="J66" s="391"/>
      <c r="K66" s="420"/>
      <c r="L66" s="421"/>
      <c r="M66" s="429"/>
      <c r="N66" s="430"/>
      <c r="O66" s="430"/>
      <c r="P66" s="431"/>
      <c r="Q66" s="438"/>
    </row>
    <row r="67" customHeight="1" spans="2:17">
      <c r="B67" s="385"/>
      <c r="C67" s="404"/>
      <c r="E67" s="392"/>
      <c r="F67" s="393"/>
      <c r="G67" s="393"/>
      <c r="H67" s="393"/>
      <c r="I67" s="393"/>
      <c r="J67" s="393"/>
      <c r="K67" s="421"/>
      <c r="L67" s="421"/>
      <c r="M67" s="429"/>
      <c r="N67" s="430"/>
      <c r="O67" s="430"/>
      <c r="P67" s="431"/>
      <c r="Q67" s="438"/>
    </row>
    <row r="68" customHeight="1" spans="2:17">
      <c r="B68" s="385"/>
      <c r="C68" s="404"/>
      <c r="E68" s="392"/>
      <c r="F68" s="393"/>
      <c r="G68" s="393"/>
      <c r="H68" s="393"/>
      <c r="I68" s="393"/>
      <c r="J68" s="393"/>
      <c r="K68" s="421"/>
      <c r="L68" s="421"/>
      <c r="M68" s="429"/>
      <c r="N68" s="430"/>
      <c r="O68" s="430"/>
      <c r="P68" s="431"/>
      <c r="Q68" s="438"/>
    </row>
    <row r="69" customHeight="1" spans="2:17">
      <c r="B69" s="385"/>
      <c r="C69" s="404"/>
      <c r="D69" s="85"/>
      <c r="E69" s="394"/>
      <c r="F69" s="395"/>
      <c r="G69" s="395"/>
      <c r="H69" s="395"/>
      <c r="I69" s="395"/>
      <c r="J69" s="395"/>
      <c r="K69" s="422"/>
      <c r="L69" s="421"/>
      <c r="M69" s="429"/>
      <c r="N69" s="430"/>
      <c r="O69" s="430"/>
      <c r="P69" s="431"/>
      <c r="Q69" s="438"/>
    </row>
    <row r="70" ht="7.5" customHeight="1" spans="2:17">
      <c r="B70" s="385"/>
      <c r="C70" s="404"/>
      <c r="D70" s="393"/>
      <c r="E70" s="393"/>
      <c r="F70" s="393"/>
      <c r="G70" s="393"/>
      <c r="H70" s="393"/>
      <c r="I70" s="393"/>
      <c r="J70" s="393"/>
      <c r="K70" s="393"/>
      <c r="L70" s="421"/>
      <c r="M70" s="429"/>
      <c r="N70" s="430"/>
      <c r="O70" s="430"/>
      <c r="P70" s="431"/>
      <c r="Q70" s="438"/>
    </row>
    <row r="71" spans="2:17">
      <c r="B71" s="385"/>
      <c r="C71" s="404"/>
      <c r="D71" s="405" t="s">
        <v>389</v>
      </c>
      <c r="E71" s="390"/>
      <c r="F71" s="397"/>
      <c r="G71" s="397"/>
      <c r="H71" s="397"/>
      <c r="I71" s="397"/>
      <c r="J71" s="397"/>
      <c r="K71" s="423"/>
      <c r="L71" s="421"/>
      <c r="M71" s="429"/>
      <c r="N71" s="430"/>
      <c r="O71" s="430"/>
      <c r="P71" s="436"/>
      <c r="Q71" s="438"/>
    </row>
    <row r="72" spans="2:17">
      <c r="B72" s="385"/>
      <c r="C72" s="404"/>
      <c r="D72" s="393"/>
      <c r="E72" s="398"/>
      <c r="F72" s="399"/>
      <c r="G72" s="399"/>
      <c r="H72" s="399"/>
      <c r="I72" s="399"/>
      <c r="J72" s="399"/>
      <c r="K72" s="424"/>
      <c r="L72" s="421"/>
      <c r="M72" s="429"/>
      <c r="N72" s="430"/>
      <c r="O72" s="430"/>
      <c r="P72" s="436"/>
      <c r="Q72" s="438"/>
    </row>
    <row r="73" spans="2:17">
      <c r="B73" s="385"/>
      <c r="C73" s="404"/>
      <c r="D73" s="393"/>
      <c r="E73" s="400"/>
      <c r="F73" s="401"/>
      <c r="G73" s="401"/>
      <c r="H73" s="401"/>
      <c r="I73" s="401"/>
      <c r="J73" s="401"/>
      <c r="K73" s="425"/>
      <c r="L73" s="421"/>
      <c r="M73" s="429"/>
      <c r="N73" s="430"/>
      <c r="O73" s="430"/>
      <c r="P73" s="436"/>
      <c r="Q73" s="438"/>
    </row>
    <row r="74" ht="7.5" customHeight="1" spans="2:17">
      <c r="B74" s="385"/>
      <c r="C74" s="406"/>
      <c r="D74" s="407"/>
      <c r="E74" s="407"/>
      <c r="F74" s="407"/>
      <c r="G74" s="407"/>
      <c r="H74" s="407"/>
      <c r="I74" s="407"/>
      <c r="J74" s="407"/>
      <c r="K74" s="407"/>
      <c r="L74" s="432"/>
      <c r="M74" s="433"/>
      <c r="N74" s="443"/>
      <c r="O74" s="443"/>
      <c r="P74" s="444"/>
      <c r="Q74" s="438"/>
    </row>
    <row r="75" ht="7.5" customHeight="1" spans="2:17">
      <c r="B75" s="385"/>
      <c r="C75" s="402" t="s">
        <v>398</v>
      </c>
      <c r="D75" s="403"/>
      <c r="E75" s="403"/>
      <c r="F75" s="403"/>
      <c r="G75" s="403"/>
      <c r="H75" s="403"/>
      <c r="I75" s="403"/>
      <c r="J75" s="403"/>
      <c r="K75" s="403"/>
      <c r="L75" s="427"/>
      <c r="M75" s="428"/>
      <c r="N75" s="387"/>
      <c r="O75" s="387"/>
      <c r="P75" s="413"/>
      <c r="Q75" s="438"/>
    </row>
    <row r="76" spans="2:17">
      <c r="B76" s="385"/>
      <c r="C76" s="404">
        <v>0</v>
      </c>
      <c r="D76" s="393"/>
      <c r="E76" s="393"/>
      <c r="F76" s="393"/>
      <c r="G76" s="393"/>
      <c r="H76" s="393"/>
      <c r="I76" s="393"/>
      <c r="J76" s="393"/>
      <c r="K76" s="393"/>
      <c r="L76" s="421"/>
      <c r="M76" s="429"/>
      <c r="N76" s="430" t="str">
        <f>VLOOKUP(C76,LVCK_心配点,3)</f>
        <v>-</v>
      </c>
      <c r="O76" s="430"/>
      <c r="P76" s="436"/>
      <c r="Q76" s="438"/>
    </row>
    <row r="77" spans="2:17">
      <c r="B77" s="385"/>
      <c r="C77" s="404"/>
      <c r="D77" s="393"/>
      <c r="E77" s="393"/>
      <c r="F77" s="393"/>
      <c r="G77" s="393"/>
      <c r="H77" s="393"/>
      <c r="I77" s="393"/>
      <c r="J77" s="393"/>
      <c r="K77" s="393"/>
      <c r="L77" s="421"/>
      <c r="M77" s="429"/>
      <c r="N77" s="430"/>
      <c r="O77" s="430"/>
      <c r="P77" s="436"/>
      <c r="Q77" s="438"/>
    </row>
    <row r="78" ht="7.5" customHeight="1" spans="2:17">
      <c r="B78" s="385"/>
      <c r="C78" s="404"/>
      <c r="D78" s="393"/>
      <c r="E78" s="393"/>
      <c r="F78" s="393"/>
      <c r="G78" s="393"/>
      <c r="H78" s="393"/>
      <c r="I78" s="393"/>
      <c r="J78" s="393"/>
      <c r="K78" s="393"/>
      <c r="L78" s="421"/>
      <c r="M78" s="429"/>
      <c r="N78" s="430"/>
      <c r="O78" s="430"/>
      <c r="P78" s="436"/>
      <c r="Q78" s="438"/>
    </row>
    <row r="79" customHeight="1" spans="2:17">
      <c r="B79" s="385"/>
      <c r="C79" s="404"/>
      <c r="D79" s="389" t="s">
        <v>387</v>
      </c>
      <c r="E79" s="390" t="s">
        <v>399</v>
      </c>
      <c r="F79" s="391"/>
      <c r="G79" s="391"/>
      <c r="H79" s="391"/>
      <c r="I79" s="391"/>
      <c r="J79" s="391"/>
      <c r="K79" s="420"/>
      <c r="L79" s="421"/>
      <c r="M79" s="429"/>
      <c r="N79" s="430"/>
      <c r="O79" s="430"/>
      <c r="P79" s="431"/>
      <c r="Q79" s="438"/>
    </row>
    <row r="80" customHeight="1" spans="2:17">
      <c r="B80" s="385"/>
      <c r="C80" s="404"/>
      <c r="E80" s="392"/>
      <c r="F80" s="393"/>
      <c r="G80" s="393"/>
      <c r="H80" s="393"/>
      <c r="I80" s="393"/>
      <c r="J80" s="393"/>
      <c r="K80" s="421"/>
      <c r="L80" s="421"/>
      <c r="M80" s="429"/>
      <c r="N80" s="430"/>
      <c r="O80" s="430"/>
      <c r="P80" s="431"/>
      <c r="Q80" s="438"/>
    </row>
    <row r="81" customHeight="1" spans="2:17">
      <c r="B81" s="385"/>
      <c r="C81" s="404"/>
      <c r="E81" s="392"/>
      <c r="F81" s="393"/>
      <c r="G81" s="393"/>
      <c r="H81" s="393"/>
      <c r="I81" s="393"/>
      <c r="J81" s="393"/>
      <c r="K81" s="421"/>
      <c r="L81" s="421"/>
      <c r="M81" s="429"/>
      <c r="N81" s="430"/>
      <c r="O81" s="430"/>
      <c r="P81" s="431"/>
      <c r="Q81" s="438"/>
    </row>
    <row r="82" customHeight="1" spans="2:17">
      <c r="B82" s="385"/>
      <c r="C82" s="404"/>
      <c r="D82" s="85"/>
      <c r="E82" s="394"/>
      <c r="F82" s="395"/>
      <c r="G82" s="395"/>
      <c r="H82" s="395"/>
      <c r="I82" s="395"/>
      <c r="J82" s="395"/>
      <c r="K82" s="422"/>
      <c r="L82" s="421"/>
      <c r="M82" s="429"/>
      <c r="N82" s="430"/>
      <c r="O82" s="430"/>
      <c r="P82" s="431"/>
      <c r="Q82" s="438"/>
    </row>
    <row r="83" ht="7.5" customHeight="1" spans="2:17">
      <c r="B83" s="385"/>
      <c r="C83" s="404"/>
      <c r="D83" s="393"/>
      <c r="E83" s="393"/>
      <c r="F83" s="393"/>
      <c r="G83" s="393"/>
      <c r="H83" s="393"/>
      <c r="I83" s="393"/>
      <c r="J83" s="393"/>
      <c r="K83" s="393"/>
      <c r="L83" s="421"/>
      <c r="M83" s="429"/>
      <c r="N83" s="430"/>
      <c r="O83" s="430"/>
      <c r="P83" s="431"/>
      <c r="Q83" s="438"/>
    </row>
    <row r="84" spans="2:17">
      <c r="B84" s="385"/>
      <c r="C84" s="404"/>
      <c r="D84" s="405" t="s">
        <v>389</v>
      </c>
      <c r="E84" s="390"/>
      <c r="F84" s="397"/>
      <c r="G84" s="397"/>
      <c r="H84" s="397"/>
      <c r="I84" s="397"/>
      <c r="J84" s="397"/>
      <c r="K84" s="423"/>
      <c r="L84" s="421"/>
      <c r="M84" s="429"/>
      <c r="N84" s="430"/>
      <c r="O84" s="430"/>
      <c r="P84" s="436"/>
      <c r="Q84" s="438"/>
    </row>
    <row r="85" spans="2:17">
      <c r="B85" s="385"/>
      <c r="C85" s="404"/>
      <c r="D85" s="393"/>
      <c r="E85" s="398"/>
      <c r="F85" s="399"/>
      <c r="G85" s="399"/>
      <c r="H85" s="399"/>
      <c r="I85" s="399"/>
      <c r="J85" s="399"/>
      <c r="K85" s="424"/>
      <c r="L85" s="421"/>
      <c r="M85" s="429"/>
      <c r="N85" s="430"/>
      <c r="O85" s="430"/>
      <c r="P85" s="436"/>
      <c r="Q85" s="438"/>
    </row>
    <row r="86" spans="2:17">
      <c r="B86" s="385"/>
      <c r="C86" s="404"/>
      <c r="D86" s="393"/>
      <c r="E86" s="400"/>
      <c r="F86" s="401"/>
      <c r="G86" s="401"/>
      <c r="H86" s="401"/>
      <c r="I86" s="401"/>
      <c r="J86" s="401"/>
      <c r="K86" s="425"/>
      <c r="L86" s="421"/>
      <c r="M86" s="429"/>
      <c r="N86" s="430"/>
      <c r="O86" s="430"/>
      <c r="P86" s="436"/>
      <c r="Q86" s="438"/>
    </row>
    <row r="87" ht="7.5" customHeight="1" spans="2:17">
      <c r="B87" s="385"/>
      <c r="C87" s="406"/>
      <c r="D87" s="407"/>
      <c r="E87" s="407"/>
      <c r="F87" s="407"/>
      <c r="G87" s="407"/>
      <c r="H87" s="407"/>
      <c r="I87" s="407"/>
      <c r="J87" s="407"/>
      <c r="K87" s="407"/>
      <c r="L87" s="432"/>
      <c r="M87" s="433"/>
      <c r="N87" s="443"/>
      <c r="O87" s="443"/>
      <c r="P87" s="444"/>
      <c r="Q87" s="438"/>
    </row>
    <row r="88" ht="7.5" customHeight="1" spans="2:17">
      <c r="B88" s="385"/>
      <c r="C88" s="402" t="s">
        <v>400</v>
      </c>
      <c r="D88" s="403"/>
      <c r="E88" s="403"/>
      <c r="F88" s="403"/>
      <c r="G88" s="403"/>
      <c r="H88" s="403"/>
      <c r="I88" s="403"/>
      <c r="J88" s="403"/>
      <c r="K88" s="403"/>
      <c r="L88" s="427"/>
      <c r="M88" s="428"/>
      <c r="N88" s="387"/>
      <c r="O88" s="387"/>
      <c r="P88" s="413"/>
      <c r="Q88" s="438"/>
    </row>
    <row r="89" spans="2:17">
      <c r="B89" s="385"/>
      <c r="C89" s="404">
        <v>0</v>
      </c>
      <c r="D89" s="393"/>
      <c r="E89" s="393"/>
      <c r="F89" s="393"/>
      <c r="G89" s="393"/>
      <c r="H89" s="393"/>
      <c r="I89" s="393"/>
      <c r="J89" s="393"/>
      <c r="K89" s="393"/>
      <c r="L89" s="421"/>
      <c r="M89" s="429"/>
      <c r="N89" s="430" t="str">
        <f>VLOOKUP(C89,LVCK_原因,3)</f>
        <v>-</v>
      </c>
      <c r="O89" s="430"/>
      <c r="P89" s="436"/>
      <c r="Q89" s="438"/>
    </row>
    <row r="90" spans="2:17">
      <c r="B90" s="385"/>
      <c r="C90" s="404"/>
      <c r="D90" s="393"/>
      <c r="E90" s="393"/>
      <c r="F90" s="393"/>
      <c r="G90" s="393"/>
      <c r="H90" s="393"/>
      <c r="I90" s="393"/>
      <c r="J90" s="393"/>
      <c r="K90" s="393"/>
      <c r="L90" s="421"/>
      <c r="M90" s="429"/>
      <c r="N90" s="430"/>
      <c r="O90" s="430"/>
      <c r="P90" s="436"/>
      <c r="Q90" s="438"/>
    </row>
    <row r="91" ht="7.5" customHeight="1" spans="2:17">
      <c r="B91" s="385"/>
      <c r="C91" s="404"/>
      <c r="D91" s="393"/>
      <c r="E91" s="393"/>
      <c r="F91" s="393"/>
      <c r="G91" s="393"/>
      <c r="H91" s="393"/>
      <c r="I91" s="393"/>
      <c r="J91" s="393"/>
      <c r="K91" s="393"/>
      <c r="L91" s="421"/>
      <c r="M91" s="429"/>
      <c r="N91" s="430"/>
      <c r="O91" s="430"/>
      <c r="P91" s="436"/>
      <c r="Q91" s="438"/>
    </row>
    <row r="92" customHeight="1" spans="2:17">
      <c r="B92" s="385"/>
      <c r="C92" s="404"/>
      <c r="D92" s="389" t="s">
        <v>387</v>
      </c>
      <c r="E92" s="390" t="s">
        <v>401</v>
      </c>
      <c r="F92" s="391"/>
      <c r="G92" s="391"/>
      <c r="H92" s="391"/>
      <c r="I92" s="391"/>
      <c r="J92" s="391"/>
      <c r="K92" s="420"/>
      <c r="L92" s="421"/>
      <c r="M92" s="429"/>
      <c r="N92" s="430"/>
      <c r="O92" s="430"/>
      <c r="P92" s="431"/>
      <c r="Q92" s="438"/>
    </row>
    <row r="93" customHeight="1" spans="2:17">
      <c r="B93" s="385"/>
      <c r="C93" s="404"/>
      <c r="E93" s="392"/>
      <c r="F93" s="393"/>
      <c r="G93" s="393"/>
      <c r="H93" s="393"/>
      <c r="I93" s="393"/>
      <c r="J93" s="393"/>
      <c r="K93" s="421"/>
      <c r="L93" s="421"/>
      <c r="M93" s="429"/>
      <c r="N93" s="430"/>
      <c r="O93" s="430"/>
      <c r="P93" s="431"/>
      <c r="Q93" s="438"/>
    </row>
    <row r="94" customHeight="1" spans="2:17">
      <c r="B94" s="385"/>
      <c r="C94" s="404"/>
      <c r="E94" s="392"/>
      <c r="F94" s="393"/>
      <c r="G94" s="393"/>
      <c r="H94" s="393"/>
      <c r="I94" s="393"/>
      <c r="J94" s="393"/>
      <c r="K94" s="421"/>
      <c r="L94" s="421"/>
      <c r="M94" s="429"/>
      <c r="N94" s="430"/>
      <c r="O94" s="430"/>
      <c r="P94" s="431"/>
      <c r="Q94" s="438"/>
    </row>
    <row r="95" customHeight="1" spans="2:17">
      <c r="B95" s="385"/>
      <c r="C95" s="404"/>
      <c r="D95" s="85"/>
      <c r="E95" s="394"/>
      <c r="F95" s="395"/>
      <c r="G95" s="395"/>
      <c r="H95" s="395"/>
      <c r="I95" s="395"/>
      <c r="J95" s="395"/>
      <c r="K95" s="422"/>
      <c r="L95" s="421"/>
      <c r="M95" s="429"/>
      <c r="N95" s="430"/>
      <c r="O95" s="430"/>
      <c r="P95" s="431"/>
      <c r="Q95" s="438"/>
    </row>
    <row r="96" ht="7.5" customHeight="1" spans="2:17">
      <c r="B96" s="385"/>
      <c r="C96" s="404"/>
      <c r="D96" s="393"/>
      <c r="E96" s="393"/>
      <c r="F96" s="393"/>
      <c r="G96" s="393"/>
      <c r="H96" s="393"/>
      <c r="I96" s="393"/>
      <c r="J96" s="393"/>
      <c r="K96" s="393"/>
      <c r="L96" s="421"/>
      <c r="M96" s="429"/>
      <c r="N96" s="430"/>
      <c r="O96" s="430"/>
      <c r="P96" s="431"/>
      <c r="Q96" s="438"/>
    </row>
    <row r="97" spans="2:17">
      <c r="B97" s="385"/>
      <c r="C97" s="404"/>
      <c r="D97" s="405" t="s">
        <v>389</v>
      </c>
      <c r="E97" s="390"/>
      <c r="F97" s="397"/>
      <c r="G97" s="397"/>
      <c r="H97" s="397"/>
      <c r="I97" s="397"/>
      <c r="J97" s="397"/>
      <c r="K97" s="423"/>
      <c r="L97" s="421"/>
      <c r="M97" s="429"/>
      <c r="N97" s="430"/>
      <c r="O97" s="430"/>
      <c r="P97" s="436"/>
      <c r="Q97" s="438"/>
    </row>
    <row r="98" spans="2:17">
      <c r="B98" s="385"/>
      <c r="C98" s="404"/>
      <c r="D98" s="393"/>
      <c r="E98" s="398"/>
      <c r="F98" s="399"/>
      <c r="G98" s="399"/>
      <c r="H98" s="399"/>
      <c r="I98" s="399"/>
      <c r="J98" s="399"/>
      <c r="K98" s="424"/>
      <c r="L98" s="421"/>
      <c r="M98" s="429"/>
      <c r="N98" s="430"/>
      <c r="O98" s="430"/>
      <c r="P98" s="436"/>
      <c r="Q98" s="438"/>
    </row>
    <row r="99" spans="2:17">
      <c r="B99" s="385"/>
      <c r="C99" s="404"/>
      <c r="D99" s="393"/>
      <c r="E99" s="400"/>
      <c r="F99" s="401"/>
      <c r="G99" s="401"/>
      <c r="H99" s="401"/>
      <c r="I99" s="401"/>
      <c r="J99" s="401"/>
      <c r="K99" s="425"/>
      <c r="L99" s="421"/>
      <c r="M99" s="429"/>
      <c r="N99" s="430"/>
      <c r="O99" s="430"/>
      <c r="P99" s="436"/>
      <c r="Q99" s="438"/>
    </row>
    <row r="100" ht="7.5" customHeight="1" spans="2:17">
      <c r="B100" s="385"/>
      <c r="C100" s="406"/>
      <c r="D100" s="407"/>
      <c r="E100" s="407"/>
      <c r="F100" s="407"/>
      <c r="G100" s="407"/>
      <c r="H100" s="407"/>
      <c r="I100" s="407"/>
      <c r="J100" s="407"/>
      <c r="K100" s="407"/>
      <c r="L100" s="432"/>
      <c r="M100" s="433"/>
      <c r="N100" s="443"/>
      <c r="O100" s="443"/>
      <c r="P100" s="444"/>
      <c r="Q100" s="438"/>
    </row>
    <row r="101" ht="7.5" customHeight="1" spans="2:17">
      <c r="B101" s="385"/>
      <c r="C101" s="402" t="s">
        <v>402</v>
      </c>
      <c r="D101" s="403"/>
      <c r="E101" s="403"/>
      <c r="F101" s="403"/>
      <c r="G101" s="403"/>
      <c r="H101" s="403"/>
      <c r="I101" s="403"/>
      <c r="J101" s="403"/>
      <c r="K101" s="403"/>
      <c r="L101" s="427"/>
      <c r="M101" s="428"/>
      <c r="N101" s="387"/>
      <c r="O101" s="387"/>
      <c r="P101" s="413"/>
      <c r="Q101" s="438"/>
    </row>
    <row r="102" spans="2:17">
      <c r="B102" s="385"/>
      <c r="C102" s="404">
        <v>0</v>
      </c>
      <c r="D102" s="393"/>
      <c r="E102" s="393"/>
      <c r="F102" s="393"/>
      <c r="G102" s="393"/>
      <c r="H102" s="393"/>
      <c r="I102" s="393"/>
      <c r="J102" s="393"/>
      <c r="K102" s="393"/>
      <c r="L102" s="421"/>
      <c r="M102" s="429"/>
      <c r="N102" s="430" t="str">
        <f>VLOOKUP(C102,LVCK_設計,3)</f>
        <v>-</v>
      </c>
      <c r="O102" s="430"/>
      <c r="P102" s="436"/>
      <c r="Q102" s="438"/>
    </row>
    <row r="103" spans="2:17">
      <c r="B103" s="385"/>
      <c r="C103" s="404"/>
      <c r="D103" s="393"/>
      <c r="E103" s="393"/>
      <c r="F103" s="393"/>
      <c r="G103" s="393"/>
      <c r="H103" s="393"/>
      <c r="I103" s="393"/>
      <c r="J103" s="393"/>
      <c r="K103" s="393"/>
      <c r="L103" s="421"/>
      <c r="M103" s="429"/>
      <c r="N103" s="430"/>
      <c r="O103" s="430"/>
      <c r="P103" s="436"/>
      <c r="Q103" s="438"/>
    </row>
    <row r="104" ht="7.5" customHeight="1" spans="2:17">
      <c r="B104" s="385"/>
      <c r="C104" s="404"/>
      <c r="D104" s="393"/>
      <c r="E104" s="393"/>
      <c r="F104" s="393"/>
      <c r="G104" s="393"/>
      <c r="H104" s="393"/>
      <c r="I104" s="393"/>
      <c r="J104" s="393"/>
      <c r="K104" s="393"/>
      <c r="L104" s="421"/>
      <c r="M104" s="429"/>
      <c r="N104" s="430"/>
      <c r="O104" s="430"/>
      <c r="P104" s="436"/>
      <c r="Q104" s="438"/>
    </row>
    <row r="105" customHeight="1" spans="2:17">
      <c r="B105" s="385"/>
      <c r="C105" s="404"/>
      <c r="D105" s="389" t="s">
        <v>387</v>
      </c>
      <c r="E105" s="390" t="s">
        <v>403</v>
      </c>
      <c r="F105" s="391"/>
      <c r="G105" s="391"/>
      <c r="H105" s="391"/>
      <c r="I105" s="391"/>
      <c r="J105" s="391"/>
      <c r="K105" s="420"/>
      <c r="L105" s="421"/>
      <c r="M105" s="429"/>
      <c r="N105" s="430"/>
      <c r="O105" s="430"/>
      <c r="P105" s="431"/>
      <c r="Q105" s="438"/>
    </row>
    <row r="106" customHeight="1" spans="2:17">
      <c r="B106" s="385"/>
      <c r="C106" s="404"/>
      <c r="E106" s="392"/>
      <c r="F106" s="393"/>
      <c r="G106" s="393"/>
      <c r="H106" s="393"/>
      <c r="I106" s="393"/>
      <c r="J106" s="393"/>
      <c r="K106" s="421"/>
      <c r="L106" s="421"/>
      <c r="M106" s="429"/>
      <c r="N106" s="430"/>
      <c r="O106" s="430"/>
      <c r="P106" s="431"/>
      <c r="Q106" s="438"/>
    </row>
    <row r="107" customHeight="1" spans="2:17">
      <c r="B107" s="385"/>
      <c r="C107" s="404"/>
      <c r="E107" s="392"/>
      <c r="F107" s="393"/>
      <c r="G107" s="393"/>
      <c r="H107" s="393"/>
      <c r="I107" s="393"/>
      <c r="J107" s="393"/>
      <c r="K107" s="421"/>
      <c r="L107" s="421"/>
      <c r="M107" s="429"/>
      <c r="N107" s="430"/>
      <c r="O107" s="430"/>
      <c r="P107" s="431"/>
      <c r="Q107" s="438"/>
    </row>
    <row r="108" customHeight="1" spans="2:17">
      <c r="B108" s="385"/>
      <c r="C108" s="404"/>
      <c r="D108" s="85"/>
      <c r="E108" s="394"/>
      <c r="F108" s="395"/>
      <c r="G108" s="395"/>
      <c r="H108" s="395"/>
      <c r="I108" s="395"/>
      <c r="J108" s="395"/>
      <c r="K108" s="422"/>
      <c r="L108" s="421"/>
      <c r="M108" s="429"/>
      <c r="N108" s="430"/>
      <c r="O108" s="430"/>
      <c r="P108" s="431"/>
      <c r="Q108" s="438"/>
    </row>
    <row r="109" ht="7.5" customHeight="1" spans="2:17">
      <c r="B109" s="385"/>
      <c r="C109" s="404"/>
      <c r="D109" s="393"/>
      <c r="E109" s="393"/>
      <c r="F109" s="393"/>
      <c r="G109" s="393"/>
      <c r="H109" s="393"/>
      <c r="I109" s="393"/>
      <c r="J109" s="393"/>
      <c r="K109" s="393"/>
      <c r="L109" s="421"/>
      <c r="M109" s="429"/>
      <c r="N109" s="430"/>
      <c r="O109" s="430"/>
      <c r="P109" s="431"/>
      <c r="Q109" s="438"/>
    </row>
    <row r="110" spans="2:17">
      <c r="B110" s="385"/>
      <c r="C110" s="404"/>
      <c r="D110" s="405" t="s">
        <v>389</v>
      </c>
      <c r="E110" s="390"/>
      <c r="F110" s="397"/>
      <c r="G110" s="397"/>
      <c r="H110" s="397"/>
      <c r="I110" s="397"/>
      <c r="J110" s="397"/>
      <c r="K110" s="423"/>
      <c r="L110" s="421"/>
      <c r="M110" s="429"/>
      <c r="N110" s="430"/>
      <c r="O110" s="430"/>
      <c r="P110" s="436"/>
      <c r="Q110" s="438"/>
    </row>
    <row r="111" spans="2:17">
      <c r="B111" s="385"/>
      <c r="C111" s="404"/>
      <c r="D111" s="393"/>
      <c r="E111" s="398"/>
      <c r="F111" s="399"/>
      <c r="G111" s="399"/>
      <c r="H111" s="399"/>
      <c r="I111" s="399"/>
      <c r="J111" s="399"/>
      <c r="K111" s="424"/>
      <c r="L111" s="421"/>
      <c r="M111" s="429"/>
      <c r="N111" s="430"/>
      <c r="O111" s="430"/>
      <c r="P111" s="436"/>
      <c r="Q111" s="438"/>
    </row>
    <row r="112" spans="2:17">
      <c r="B112" s="385"/>
      <c r="C112" s="404"/>
      <c r="D112" s="393"/>
      <c r="E112" s="400"/>
      <c r="F112" s="401"/>
      <c r="G112" s="401"/>
      <c r="H112" s="401"/>
      <c r="I112" s="401"/>
      <c r="J112" s="401"/>
      <c r="K112" s="425"/>
      <c r="L112" s="421"/>
      <c r="M112" s="429"/>
      <c r="N112" s="430"/>
      <c r="O112" s="430"/>
      <c r="P112" s="436"/>
      <c r="Q112" s="438"/>
    </row>
    <row r="113" ht="7.5" customHeight="1" spans="2:17">
      <c r="B113" s="385"/>
      <c r="C113" s="406"/>
      <c r="D113" s="407"/>
      <c r="E113" s="407"/>
      <c r="F113" s="407"/>
      <c r="G113" s="407"/>
      <c r="H113" s="407"/>
      <c r="I113" s="407"/>
      <c r="J113" s="407"/>
      <c r="K113" s="407"/>
      <c r="L113" s="432"/>
      <c r="M113" s="433"/>
      <c r="N113" s="445"/>
      <c r="O113" s="445"/>
      <c r="P113" s="446"/>
      <c r="Q113" s="438"/>
    </row>
    <row r="114" ht="7.5" customHeight="1" spans="2:17">
      <c r="B114" s="385"/>
      <c r="C114" s="85"/>
      <c r="D114" s="85"/>
      <c r="E114" s="85"/>
      <c r="F114" s="85"/>
      <c r="G114" s="85"/>
      <c r="H114" s="85"/>
      <c r="I114" s="85"/>
      <c r="J114" s="85"/>
      <c r="K114" s="85"/>
      <c r="L114" s="85"/>
      <c r="M114" s="85"/>
      <c r="N114" s="85"/>
      <c r="O114" s="85"/>
      <c r="P114" s="85"/>
      <c r="Q114" s="438"/>
    </row>
    <row r="115" ht="60" customHeight="1" spans="2:17">
      <c r="B115" s="439"/>
      <c r="C115" s="440"/>
      <c r="D115" s="440"/>
      <c r="E115" s="440"/>
      <c r="F115" s="440"/>
      <c r="G115" s="440"/>
      <c r="H115" s="440"/>
      <c r="I115" s="440"/>
      <c r="J115" s="440"/>
      <c r="K115" s="440"/>
      <c r="L115" s="440"/>
      <c r="M115" s="440"/>
      <c r="N115" s="440"/>
      <c r="O115" s="440"/>
      <c r="P115" s="440"/>
      <c r="Q115" s="447"/>
    </row>
    <row r="116" ht="13.5"/>
    <row r="117" ht="13.5" customHeight="1" spans="2:17">
      <c r="B117" s="370" t="s">
        <v>404</v>
      </c>
      <c r="C117" s="371"/>
      <c r="D117" s="371"/>
      <c r="E117" s="371"/>
      <c r="F117" s="371"/>
      <c r="G117" s="371"/>
      <c r="H117" s="371"/>
      <c r="I117" s="371"/>
      <c r="J117" s="371"/>
      <c r="K117" s="371"/>
      <c r="L117" s="371"/>
      <c r="M117" s="371"/>
      <c r="N117" s="371"/>
      <c r="O117" s="371"/>
      <c r="P117" s="371"/>
      <c r="Q117" s="437"/>
    </row>
    <row r="118" ht="13.5" customHeight="1" spans="2:17">
      <c r="B118" s="441"/>
      <c r="C118" s="85"/>
      <c r="D118" s="85"/>
      <c r="E118" s="85"/>
      <c r="F118" s="85"/>
      <c r="G118" s="85"/>
      <c r="H118" s="85"/>
      <c r="I118" s="85"/>
      <c r="J118" s="85"/>
      <c r="K118" s="85"/>
      <c r="L118" s="85"/>
      <c r="M118" s="85"/>
      <c r="N118" s="85"/>
      <c r="O118" s="85"/>
      <c r="P118" s="85"/>
      <c r="Q118" s="438"/>
    </row>
    <row r="119" ht="12.75" customHeight="1" spans="2:17">
      <c r="B119" s="372"/>
      <c r="C119" s="373" t="s">
        <v>377</v>
      </c>
      <c r="D119" s="374"/>
      <c r="E119" s="374"/>
      <c r="F119" s="374"/>
      <c r="G119" s="374"/>
      <c r="H119" s="374"/>
      <c r="I119" s="408"/>
      <c r="J119" s="85"/>
      <c r="K119" s="85"/>
      <c r="L119" s="85"/>
      <c r="M119" s="85"/>
      <c r="N119" s="85"/>
      <c r="O119" s="85"/>
      <c r="P119" s="85"/>
      <c r="Q119" s="438"/>
    </row>
    <row r="120" ht="12.75" customHeight="1" spans="2:17">
      <c r="B120" s="372"/>
      <c r="C120" s="375" t="s">
        <v>405</v>
      </c>
      <c r="D120" s="376"/>
      <c r="E120" s="377"/>
      <c r="F120" s="378"/>
      <c r="G120" s="379"/>
      <c r="H120" s="379"/>
      <c r="I120" s="409"/>
      <c r="J120" s="85"/>
      <c r="K120" s="85"/>
      <c r="L120" s="85"/>
      <c r="M120" s="85"/>
      <c r="N120" s="85"/>
      <c r="O120" s="85"/>
      <c r="P120" s="85"/>
      <c r="Q120" s="438"/>
    </row>
    <row r="121" ht="12.75" customHeight="1" spans="2:17">
      <c r="B121" s="372"/>
      <c r="C121" s="380" t="s">
        <v>406</v>
      </c>
      <c r="D121" s="381"/>
      <c r="E121" s="382"/>
      <c r="F121" s="383"/>
      <c r="G121" s="384"/>
      <c r="H121" s="384"/>
      <c r="I121" s="410"/>
      <c r="J121" s="85"/>
      <c r="K121" s="85"/>
      <c r="L121" s="85"/>
      <c r="M121" s="85"/>
      <c r="N121" s="85"/>
      <c r="O121" s="85"/>
      <c r="P121" s="85"/>
      <c r="Q121" s="438"/>
    </row>
    <row r="122" ht="7.5" customHeight="1" spans="2:17">
      <c r="B122" s="372"/>
      <c r="C122" s="442"/>
      <c r="D122" s="442"/>
      <c r="E122" s="442"/>
      <c r="F122" s="442"/>
      <c r="G122" s="442"/>
      <c r="H122" s="442"/>
      <c r="I122" s="442"/>
      <c r="J122" s="85"/>
      <c r="K122" s="85"/>
      <c r="L122" s="85"/>
      <c r="M122" s="85"/>
      <c r="N122" s="85"/>
      <c r="O122" s="85"/>
      <c r="P122" s="85"/>
      <c r="Q122" s="438"/>
    </row>
    <row r="123" ht="7.5" customHeight="1" spans="2:17">
      <c r="B123" s="372"/>
      <c r="C123" s="85"/>
      <c r="D123" s="85"/>
      <c r="E123" s="85"/>
      <c r="F123" s="85"/>
      <c r="G123" s="85"/>
      <c r="H123" s="85"/>
      <c r="I123" s="85"/>
      <c r="J123" s="85"/>
      <c r="K123" s="85"/>
      <c r="L123" s="85"/>
      <c r="M123" s="85"/>
      <c r="N123" s="85"/>
      <c r="O123" s="85"/>
      <c r="P123" s="85"/>
      <c r="Q123" s="438"/>
    </row>
    <row r="124" ht="12.75" customHeight="1" spans="2:17">
      <c r="B124" s="372"/>
      <c r="C124" s="373" t="s">
        <v>390</v>
      </c>
      <c r="D124" s="374"/>
      <c r="E124" s="374"/>
      <c r="F124" s="374"/>
      <c r="G124" s="374"/>
      <c r="H124" s="374"/>
      <c r="I124" s="374"/>
      <c r="J124" s="374"/>
      <c r="K124" s="374"/>
      <c r="L124" s="411"/>
      <c r="M124" s="426" t="s">
        <v>391</v>
      </c>
      <c r="N124" s="374"/>
      <c r="O124" s="374"/>
      <c r="P124" s="408"/>
      <c r="Q124" s="438"/>
    </row>
    <row r="125" ht="7.5" customHeight="1" spans="2:17">
      <c r="B125" s="385"/>
      <c r="C125" s="402" t="s">
        <v>384</v>
      </c>
      <c r="D125" s="403"/>
      <c r="E125" s="403"/>
      <c r="F125" s="403"/>
      <c r="G125" s="403"/>
      <c r="H125" s="403"/>
      <c r="I125" s="403"/>
      <c r="J125" s="403"/>
      <c r="K125" s="403"/>
      <c r="L125" s="427"/>
      <c r="M125" s="387"/>
      <c r="N125" s="387"/>
      <c r="O125" s="387"/>
      <c r="P125" s="413"/>
      <c r="Q125" s="438"/>
    </row>
    <row r="126" spans="2:32">
      <c r="B126" s="385"/>
      <c r="C126" s="404"/>
      <c r="D126" s="393"/>
      <c r="E126" s="393"/>
      <c r="F126" s="393"/>
      <c r="G126" s="393"/>
      <c r="H126" s="393"/>
      <c r="I126" s="393"/>
      <c r="J126" s="393"/>
      <c r="K126" s="393"/>
      <c r="L126" s="421"/>
      <c r="M126" s="85"/>
      <c r="N126" s="399" t="s">
        <v>407</v>
      </c>
      <c r="O126" s="399"/>
      <c r="P126" s="436"/>
      <c r="Q126" s="438"/>
      <c r="AF126">
        <f>SUM(M229:M239)</f>
        <v>0</v>
      </c>
    </row>
    <row r="127" customHeight="1" spans="2:17">
      <c r="B127" s="385"/>
      <c r="C127" s="404"/>
      <c r="D127" s="389" t="s">
        <v>387</v>
      </c>
      <c r="E127" s="390" t="s">
        <v>388</v>
      </c>
      <c r="F127" s="391"/>
      <c r="G127" s="391"/>
      <c r="H127" s="391"/>
      <c r="I127" s="391"/>
      <c r="J127" s="391"/>
      <c r="K127" s="420"/>
      <c r="L127" s="421"/>
      <c r="M127" s="429"/>
      <c r="N127" s="399"/>
      <c r="O127" s="399"/>
      <c r="P127" s="431"/>
      <c r="Q127" s="438"/>
    </row>
    <row r="128" customHeight="1" spans="2:17">
      <c r="B128" s="385"/>
      <c r="C128" s="404"/>
      <c r="E128" s="392"/>
      <c r="F128" s="393"/>
      <c r="G128" s="393"/>
      <c r="H128" s="393"/>
      <c r="I128" s="393"/>
      <c r="J128" s="393"/>
      <c r="K128" s="421"/>
      <c r="L128" s="421"/>
      <c r="M128" s="429"/>
      <c r="N128" s="399"/>
      <c r="O128" s="399"/>
      <c r="P128" s="431"/>
      <c r="Q128" s="438"/>
    </row>
    <row r="129" customHeight="1" spans="2:17">
      <c r="B129" s="385"/>
      <c r="C129" s="404"/>
      <c r="E129" s="392"/>
      <c r="F129" s="393"/>
      <c r="G129" s="393"/>
      <c r="H129" s="393"/>
      <c r="I129" s="393"/>
      <c r="J129" s="393"/>
      <c r="K129" s="421"/>
      <c r="L129" s="421"/>
      <c r="M129" s="429"/>
      <c r="N129" s="399"/>
      <c r="O129" s="399"/>
      <c r="P129" s="431"/>
      <c r="Q129" s="438"/>
    </row>
    <row r="130" customHeight="1" spans="2:17">
      <c r="B130" s="385"/>
      <c r="C130" s="404"/>
      <c r="D130" s="85"/>
      <c r="E130" s="394"/>
      <c r="F130" s="395"/>
      <c r="G130" s="395"/>
      <c r="H130" s="395"/>
      <c r="I130" s="395"/>
      <c r="J130" s="395"/>
      <c r="K130" s="422"/>
      <c r="L130" s="421"/>
      <c r="M130" s="429"/>
      <c r="N130" s="399"/>
      <c r="O130" s="399"/>
      <c r="P130" s="431"/>
      <c r="Q130" s="438"/>
    </row>
    <row r="131" ht="7.5" customHeight="1" spans="2:17">
      <c r="B131" s="385"/>
      <c r="C131" s="404"/>
      <c r="D131" s="393"/>
      <c r="E131" s="393"/>
      <c r="F131" s="393"/>
      <c r="G131" s="393"/>
      <c r="H131" s="393"/>
      <c r="I131" s="393"/>
      <c r="J131" s="393"/>
      <c r="K131" s="393"/>
      <c r="L131" s="421"/>
      <c r="M131" s="429"/>
      <c r="N131" s="399"/>
      <c r="O131" s="399"/>
      <c r="P131" s="431"/>
      <c r="Q131" s="438"/>
    </row>
    <row r="132" spans="2:17">
      <c r="B132" s="385"/>
      <c r="C132" s="404"/>
      <c r="D132" s="405" t="s">
        <v>389</v>
      </c>
      <c r="E132" s="390"/>
      <c r="F132" s="397"/>
      <c r="G132" s="397"/>
      <c r="H132" s="397"/>
      <c r="I132" s="397"/>
      <c r="J132" s="397"/>
      <c r="K132" s="423"/>
      <c r="L132" s="421"/>
      <c r="M132" s="85"/>
      <c r="N132" s="399"/>
      <c r="O132" s="399"/>
      <c r="P132" s="436"/>
      <c r="Q132" s="438"/>
    </row>
    <row r="133" spans="2:17">
      <c r="B133" s="385"/>
      <c r="C133" s="404"/>
      <c r="D133" s="393"/>
      <c r="E133" s="398"/>
      <c r="F133" s="399"/>
      <c r="G133" s="399"/>
      <c r="H133" s="399"/>
      <c r="I133" s="399"/>
      <c r="J133" s="399"/>
      <c r="K133" s="424"/>
      <c r="L133" s="421"/>
      <c r="M133" s="85"/>
      <c r="N133" s="399"/>
      <c r="O133" s="399"/>
      <c r="P133" s="436"/>
      <c r="Q133" s="438"/>
    </row>
    <row r="134" spans="2:17">
      <c r="B134" s="385"/>
      <c r="C134" s="404"/>
      <c r="D134" s="393"/>
      <c r="E134" s="400"/>
      <c r="F134" s="401"/>
      <c r="G134" s="401"/>
      <c r="H134" s="401"/>
      <c r="I134" s="401"/>
      <c r="J134" s="401"/>
      <c r="K134" s="425"/>
      <c r="L134" s="421"/>
      <c r="M134" s="85"/>
      <c r="N134" s="399"/>
      <c r="O134" s="399"/>
      <c r="P134" s="436"/>
      <c r="Q134" s="438"/>
    </row>
    <row r="135" ht="7.5" customHeight="1" spans="2:17">
      <c r="B135" s="385"/>
      <c r="C135" s="406"/>
      <c r="D135" s="407"/>
      <c r="E135" s="407"/>
      <c r="F135" s="407"/>
      <c r="G135" s="407"/>
      <c r="H135" s="407"/>
      <c r="I135" s="407"/>
      <c r="J135" s="407"/>
      <c r="K135" s="407"/>
      <c r="L135" s="432"/>
      <c r="M135" s="88"/>
      <c r="N135" s="448"/>
      <c r="O135" s="448"/>
      <c r="P135" s="444"/>
      <c r="Q135" s="438"/>
    </row>
    <row r="136" ht="7.5" customHeight="1" spans="2:17">
      <c r="B136" s="385"/>
      <c r="C136" s="402" t="s">
        <v>392</v>
      </c>
      <c r="D136" s="403"/>
      <c r="E136" s="403"/>
      <c r="F136" s="403"/>
      <c r="G136" s="403"/>
      <c r="H136" s="403"/>
      <c r="I136" s="403"/>
      <c r="J136" s="403"/>
      <c r="K136" s="403"/>
      <c r="L136" s="427"/>
      <c r="M136" s="387"/>
      <c r="N136" s="387"/>
      <c r="O136" s="387"/>
      <c r="P136" s="413"/>
      <c r="Q136" s="438"/>
    </row>
    <row r="137" spans="2:32">
      <c r="B137" s="385"/>
      <c r="C137" s="404">
        <v>0</v>
      </c>
      <c r="D137" s="393"/>
      <c r="E137" s="393"/>
      <c r="F137" s="393"/>
      <c r="G137" s="393"/>
      <c r="H137" s="393"/>
      <c r="I137" s="393"/>
      <c r="J137" s="393"/>
      <c r="K137" s="393"/>
      <c r="L137" s="421"/>
      <c r="M137" s="85"/>
      <c r="N137" s="399" t="str">
        <f>VLOOKUP(C137,LVCK_部品,3)</f>
        <v>-</v>
      </c>
      <c r="O137" s="399"/>
      <c r="P137" s="436"/>
      <c r="Q137" s="438"/>
      <c r="AF137">
        <f>SUM(M242:M247)</f>
        <v>0</v>
      </c>
    </row>
    <row r="138" spans="2:32">
      <c r="B138" s="385"/>
      <c r="C138" s="404"/>
      <c r="D138" s="393"/>
      <c r="E138" s="393"/>
      <c r="F138" s="393"/>
      <c r="G138" s="393"/>
      <c r="H138" s="393"/>
      <c r="I138" s="393"/>
      <c r="J138" s="393"/>
      <c r="K138" s="393"/>
      <c r="L138" s="421"/>
      <c r="M138" s="85"/>
      <c r="N138" s="399"/>
      <c r="O138" s="399"/>
      <c r="P138" s="436"/>
      <c r="Q138" s="438"/>
      <c r="W138">
        <v>0</v>
      </c>
      <c r="X138">
        <v>0</v>
      </c>
      <c r="Y138">
        <v>0</v>
      </c>
      <c r="Z138">
        <v>0</v>
      </c>
      <c r="AA138">
        <v>0</v>
      </c>
      <c r="AB138">
        <v>0</v>
      </c>
      <c r="AC138">
        <v>0</v>
      </c>
      <c r="AD138">
        <v>0</v>
      </c>
      <c r="AE138">
        <v>5</v>
      </c>
      <c r="AF138">
        <v>0</v>
      </c>
    </row>
    <row r="139" ht="7.5" customHeight="1" spans="2:17">
      <c r="B139" s="385"/>
      <c r="C139" s="404"/>
      <c r="D139" s="393"/>
      <c r="E139" s="393"/>
      <c r="F139" s="393"/>
      <c r="G139" s="393"/>
      <c r="H139" s="393"/>
      <c r="I139" s="393"/>
      <c r="J139" s="393"/>
      <c r="K139" s="393"/>
      <c r="L139" s="421"/>
      <c r="M139" s="85"/>
      <c r="N139" s="399"/>
      <c r="O139" s="399"/>
      <c r="P139" s="436"/>
      <c r="Q139" s="438"/>
    </row>
    <row r="140" customHeight="1" spans="2:17">
      <c r="B140" s="385"/>
      <c r="C140" s="404"/>
      <c r="D140" s="389" t="s">
        <v>387</v>
      </c>
      <c r="E140" s="390" t="s">
        <v>393</v>
      </c>
      <c r="F140" s="391"/>
      <c r="G140" s="391"/>
      <c r="H140" s="391"/>
      <c r="I140" s="391"/>
      <c r="J140" s="391"/>
      <c r="K140" s="420"/>
      <c r="L140" s="421"/>
      <c r="M140" s="429"/>
      <c r="N140" s="399"/>
      <c r="O140" s="399"/>
      <c r="P140" s="431"/>
      <c r="Q140" s="438"/>
    </row>
    <row r="141" customHeight="1" spans="2:17">
      <c r="B141" s="385"/>
      <c r="C141" s="404"/>
      <c r="E141" s="392"/>
      <c r="F141" s="393"/>
      <c r="G141" s="393"/>
      <c r="H141" s="393"/>
      <c r="I141" s="393"/>
      <c r="J141" s="393"/>
      <c r="K141" s="421"/>
      <c r="L141" s="421"/>
      <c r="M141" s="429"/>
      <c r="N141" s="399"/>
      <c r="O141" s="399"/>
      <c r="P141" s="431"/>
      <c r="Q141" s="438"/>
    </row>
    <row r="142" customHeight="1" spans="2:17">
      <c r="B142" s="385"/>
      <c r="C142" s="404"/>
      <c r="E142" s="392"/>
      <c r="F142" s="393"/>
      <c r="G142" s="393"/>
      <c r="H142" s="393"/>
      <c r="I142" s="393"/>
      <c r="J142" s="393"/>
      <c r="K142" s="421"/>
      <c r="L142" s="421"/>
      <c r="M142" s="429"/>
      <c r="N142" s="399"/>
      <c r="O142" s="399"/>
      <c r="P142" s="431"/>
      <c r="Q142" s="438"/>
    </row>
    <row r="143" customHeight="1" spans="2:17">
      <c r="B143" s="385"/>
      <c r="C143" s="404"/>
      <c r="D143" s="85"/>
      <c r="E143" s="394"/>
      <c r="F143" s="395"/>
      <c r="G143" s="395"/>
      <c r="H143" s="395"/>
      <c r="I143" s="395"/>
      <c r="J143" s="395"/>
      <c r="K143" s="422"/>
      <c r="L143" s="421"/>
      <c r="M143" s="429"/>
      <c r="N143" s="399"/>
      <c r="O143" s="399"/>
      <c r="P143" s="431"/>
      <c r="Q143" s="438"/>
    </row>
    <row r="144" ht="7.5" customHeight="1" spans="2:17">
      <c r="B144" s="385"/>
      <c r="C144" s="404"/>
      <c r="D144" s="393"/>
      <c r="E144" s="393"/>
      <c r="F144" s="393"/>
      <c r="G144" s="393"/>
      <c r="H144" s="393"/>
      <c r="I144" s="393"/>
      <c r="J144" s="393"/>
      <c r="K144" s="393"/>
      <c r="L144" s="421"/>
      <c r="M144" s="429"/>
      <c r="N144" s="399"/>
      <c r="O144" s="399"/>
      <c r="P144" s="431"/>
      <c r="Q144" s="438"/>
    </row>
    <row r="145" spans="2:17">
      <c r="B145" s="385"/>
      <c r="C145" s="404"/>
      <c r="D145" s="405" t="s">
        <v>389</v>
      </c>
      <c r="E145" s="390"/>
      <c r="F145" s="397"/>
      <c r="G145" s="397"/>
      <c r="H145" s="397"/>
      <c r="I145" s="397"/>
      <c r="J145" s="397"/>
      <c r="K145" s="423"/>
      <c r="L145" s="421"/>
      <c r="M145" s="85"/>
      <c r="N145" s="399"/>
      <c r="O145" s="399"/>
      <c r="P145" s="436"/>
      <c r="Q145" s="438"/>
    </row>
    <row r="146" spans="2:17">
      <c r="B146" s="385"/>
      <c r="C146" s="404"/>
      <c r="D146" s="393"/>
      <c r="E146" s="398"/>
      <c r="F146" s="399"/>
      <c r="G146" s="399"/>
      <c r="H146" s="399"/>
      <c r="I146" s="399"/>
      <c r="J146" s="399"/>
      <c r="K146" s="424"/>
      <c r="L146" s="421"/>
      <c r="M146" s="85"/>
      <c r="N146" s="399"/>
      <c r="O146" s="399"/>
      <c r="P146" s="436"/>
      <c r="Q146" s="438"/>
    </row>
    <row r="147" spans="2:17">
      <c r="B147" s="385"/>
      <c r="C147" s="404"/>
      <c r="D147" s="393"/>
      <c r="E147" s="400"/>
      <c r="F147" s="401"/>
      <c r="G147" s="401"/>
      <c r="H147" s="401"/>
      <c r="I147" s="401"/>
      <c r="J147" s="401"/>
      <c r="K147" s="425"/>
      <c r="L147" s="421"/>
      <c r="M147" s="85"/>
      <c r="N147" s="399"/>
      <c r="O147" s="399"/>
      <c r="P147" s="436"/>
      <c r="Q147" s="438"/>
    </row>
    <row r="148" ht="7.5" customHeight="1" spans="2:17">
      <c r="B148" s="385"/>
      <c r="C148" s="406"/>
      <c r="D148" s="407"/>
      <c r="E148" s="407"/>
      <c r="F148" s="407"/>
      <c r="G148" s="407"/>
      <c r="H148" s="407"/>
      <c r="I148" s="407"/>
      <c r="J148" s="407"/>
      <c r="K148" s="407"/>
      <c r="L148" s="432"/>
      <c r="M148" s="88"/>
      <c r="N148" s="448"/>
      <c r="O148" s="448"/>
      <c r="P148" s="444"/>
      <c r="Q148" s="438"/>
    </row>
    <row r="149" ht="7.5" customHeight="1" spans="2:17">
      <c r="B149" s="385"/>
      <c r="C149" s="402" t="s">
        <v>394</v>
      </c>
      <c r="D149" s="403"/>
      <c r="E149" s="403"/>
      <c r="F149" s="403"/>
      <c r="G149" s="403"/>
      <c r="H149" s="403"/>
      <c r="I149" s="403"/>
      <c r="J149" s="403"/>
      <c r="K149" s="403"/>
      <c r="L149" s="427"/>
      <c r="M149" s="387"/>
      <c r="N149" s="387"/>
      <c r="O149" s="387"/>
      <c r="P149" s="413"/>
      <c r="Q149" s="438"/>
    </row>
    <row r="150" spans="2:17">
      <c r="B150" s="385"/>
      <c r="C150" s="404">
        <v>0</v>
      </c>
      <c r="D150" s="393"/>
      <c r="E150" s="393"/>
      <c r="F150" s="393"/>
      <c r="G150" s="393"/>
      <c r="H150" s="393"/>
      <c r="I150" s="393"/>
      <c r="J150" s="393"/>
      <c r="K150" s="393"/>
      <c r="L150" s="421"/>
      <c r="M150" s="85"/>
      <c r="N150" s="430" t="str">
        <f>VLOOKUP(C150,LVCK_変更点,3)</f>
        <v>-</v>
      </c>
      <c r="O150" s="430"/>
      <c r="P150" s="436"/>
      <c r="Q150" s="438"/>
    </row>
    <row r="151" spans="2:17">
      <c r="B151" s="385"/>
      <c r="C151" s="404"/>
      <c r="D151" s="393"/>
      <c r="E151" s="393"/>
      <c r="F151" s="393"/>
      <c r="G151" s="393"/>
      <c r="H151" s="393"/>
      <c r="I151" s="393"/>
      <c r="J151" s="393"/>
      <c r="K151" s="393"/>
      <c r="L151" s="421"/>
      <c r="M151" s="85"/>
      <c r="N151" s="430"/>
      <c r="O151" s="430"/>
      <c r="P151" s="436"/>
      <c r="Q151" s="438"/>
    </row>
    <row r="152" ht="7.5" customHeight="1" spans="2:17">
      <c r="B152" s="385"/>
      <c r="C152" s="404"/>
      <c r="D152" s="393"/>
      <c r="E152" s="393"/>
      <c r="F152" s="393"/>
      <c r="G152" s="393"/>
      <c r="H152" s="393"/>
      <c r="I152" s="393"/>
      <c r="J152" s="393"/>
      <c r="K152" s="393"/>
      <c r="L152" s="421"/>
      <c r="M152" s="85"/>
      <c r="N152" s="430"/>
      <c r="O152" s="430"/>
      <c r="P152" s="436"/>
      <c r="Q152" s="438"/>
    </row>
    <row r="153" customHeight="1" spans="2:17">
      <c r="B153" s="385"/>
      <c r="C153" s="404"/>
      <c r="D153" s="389" t="s">
        <v>387</v>
      </c>
      <c r="E153" s="390" t="s">
        <v>395</v>
      </c>
      <c r="F153" s="391"/>
      <c r="G153" s="391"/>
      <c r="H153" s="391"/>
      <c r="I153" s="391"/>
      <c r="J153" s="391"/>
      <c r="K153" s="420"/>
      <c r="L153" s="421"/>
      <c r="M153" s="429"/>
      <c r="N153" s="430"/>
      <c r="O153" s="430"/>
      <c r="P153" s="431"/>
      <c r="Q153" s="438"/>
    </row>
    <row r="154" customHeight="1" spans="2:17">
      <c r="B154" s="385"/>
      <c r="C154" s="404"/>
      <c r="E154" s="392"/>
      <c r="F154" s="393"/>
      <c r="G154" s="393"/>
      <c r="H154" s="393"/>
      <c r="I154" s="393"/>
      <c r="J154" s="393"/>
      <c r="K154" s="421"/>
      <c r="L154" s="421"/>
      <c r="M154" s="429"/>
      <c r="N154" s="430"/>
      <c r="O154" s="430"/>
      <c r="P154" s="431"/>
      <c r="Q154" s="438"/>
    </row>
    <row r="155" customHeight="1" spans="2:17">
      <c r="B155" s="385"/>
      <c r="C155" s="404"/>
      <c r="E155" s="392"/>
      <c r="F155" s="393"/>
      <c r="G155" s="393"/>
      <c r="H155" s="393"/>
      <c r="I155" s="393"/>
      <c r="J155" s="393"/>
      <c r="K155" s="421"/>
      <c r="L155" s="421"/>
      <c r="M155" s="429"/>
      <c r="N155" s="430"/>
      <c r="O155" s="430"/>
      <c r="P155" s="431"/>
      <c r="Q155" s="438"/>
    </row>
    <row r="156" customHeight="1" spans="2:17">
      <c r="B156" s="385"/>
      <c r="C156" s="404"/>
      <c r="D156" s="85"/>
      <c r="E156" s="394"/>
      <c r="F156" s="395"/>
      <c r="G156" s="395"/>
      <c r="H156" s="395"/>
      <c r="I156" s="395"/>
      <c r="J156" s="395"/>
      <c r="K156" s="422"/>
      <c r="L156" s="421"/>
      <c r="M156" s="429"/>
      <c r="N156" s="430"/>
      <c r="O156" s="430"/>
      <c r="P156" s="431"/>
      <c r="Q156" s="438"/>
    </row>
    <row r="157" ht="7.5" customHeight="1" spans="2:17">
      <c r="B157" s="385"/>
      <c r="C157" s="404"/>
      <c r="D157" s="393"/>
      <c r="E157" s="393"/>
      <c r="F157" s="393"/>
      <c r="G157" s="393"/>
      <c r="H157" s="393"/>
      <c r="I157" s="393"/>
      <c r="J157" s="393"/>
      <c r="K157" s="393"/>
      <c r="L157" s="421"/>
      <c r="M157" s="429"/>
      <c r="N157" s="430"/>
      <c r="O157" s="430"/>
      <c r="P157" s="431"/>
      <c r="Q157" s="438"/>
    </row>
    <row r="158" spans="2:17">
      <c r="B158" s="385"/>
      <c r="C158" s="404"/>
      <c r="D158" s="393" t="s">
        <v>389</v>
      </c>
      <c r="E158" s="390"/>
      <c r="F158" s="397"/>
      <c r="G158" s="397"/>
      <c r="H158" s="397"/>
      <c r="I158" s="397"/>
      <c r="J158" s="397"/>
      <c r="K158" s="423"/>
      <c r="L158" s="421"/>
      <c r="M158" s="85"/>
      <c r="N158" s="430"/>
      <c r="O158" s="430"/>
      <c r="P158" s="436"/>
      <c r="Q158" s="438"/>
    </row>
    <row r="159" spans="2:17">
      <c r="B159" s="385"/>
      <c r="C159" s="404"/>
      <c r="D159" s="393"/>
      <c r="E159" s="398"/>
      <c r="F159" s="399"/>
      <c r="G159" s="399"/>
      <c r="H159" s="399"/>
      <c r="I159" s="399"/>
      <c r="J159" s="399"/>
      <c r="K159" s="424"/>
      <c r="L159" s="421"/>
      <c r="M159" s="85"/>
      <c r="N159" s="430"/>
      <c r="O159" s="430"/>
      <c r="P159" s="436"/>
      <c r="Q159" s="438"/>
    </row>
    <row r="160" spans="2:17">
      <c r="B160" s="385"/>
      <c r="C160" s="404"/>
      <c r="D160" s="393"/>
      <c r="E160" s="400"/>
      <c r="F160" s="401"/>
      <c r="G160" s="401"/>
      <c r="H160" s="401"/>
      <c r="I160" s="401"/>
      <c r="J160" s="401"/>
      <c r="K160" s="425"/>
      <c r="L160" s="421"/>
      <c r="M160" s="85"/>
      <c r="N160" s="430"/>
      <c r="O160" s="430"/>
      <c r="P160" s="436"/>
      <c r="Q160" s="438"/>
    </row>
    <row r="161" ht="7.5" customHeight="1" spans="2:17">
      <c r="B161" s="385"/>
      <c r="C161" s="406"/>
      <c r="D161" s="407"/>
      <c r="E161" s="407"/>
      <c r="F161" s="407"/>
      <c r="G161" s="407"/>
      <c r="H161" s="407"/>
      <c r="I161" s="407"/>
      <c r="J161" s="407"/>
      <c r="K161" s="407"/>
      <c r="L161" s="432"/>
      <c r="M161" s="88"/>
      <c r="N161" s="448"/>
      <c r="O161" s="448"/>
      <c r="P161" s="444"/>
      <c r="Q161" s="438"/>
    </row>
    <row r="162" ht="7.5" customHeight="1" spans="2:17">
      <c r="B162" s="385"/>
      <c r="C162" s="402" t="s">
        <v>396</v>
      </c>
      <c r="D162" s="403"/>
      <c r="E162" s="403"/>
      <c r="F162" s="403"/>
      <c r="G162" s="403"/>
      <c r="H162" s="403"/>
      <c r="I162" s="403"/>
      <c r="J162" s="403"/>
      <c r="K162" s="403"/>
      <c r="L162" s="427"/>
      <c r="M162" s="387"/>
      <c r="N162" s="387"/>
      <c r="O162" s="387"/>
      <c r="P162" s="413"/>
      <c r="Q162" s="438"/>
    </row>
    <row r="163" spans="2:17">
      <c r="B163" s="385"/>
      <c r="C163" s="404">
        <v>0</v>
      </c>
      <c r="D163" s="393"/>
      <c r="E163" s="393"/>
      <c r="F163" s="393"/>
      <c r="G163" s="393"/>
      <c r="H163" s="393"/>
      <c r="I163" s="393"/>
      <c r="J163" s="393"/>
      <c r="K163" s="393"/>
      <c r="L163" s="421"/>
      <c r="M163" s="85"/>
      <c r="N163" s="430" t="str">
        <f>VLOOKUP(C163,LVCK_機能,3)</f>
        <v>-</v>
      </c>
      <c r="O163" s="430"/>
      <c r="P163" s="436"/>
      <c r="Q163" s="438"/>
    </row>
    <row r="164" spans="2:17">
      <c r="B164" s="385"/>
      <c r="C164" s="404"/>
      <c r="D164" s="393"/>
      <c r="E164" s="393"/>
      <c r="F164" s="393"/>
      <c r="G164" s="393"/>
      <c r="H164" s="393"/>
      <c r="I164" s="393"/>
      <c r="J164" s="393"/>
      <c r="K164" s="393"/>
      <c r="L164" s="421"/>
      <c r="M164" s="85"/>
      <c r="N164" s="430"/>
      <c r="O164" s="430"/>
      <c r="P164" s="436"/>
      <c r="Q164" s="438"/>
    </row>
    <row r="165" ht="7.5" customHeight="1" spans="2:17">
      <c r="B165" s="385"/>
      <c r="C165" s="404"/>
      <c r="D165" s="393"/>
      <c r="E165" s="393"/>
      <c r="F165" s="393"/>
      <c r="G165" s="393"/>
      <c r="H165" s="393"/>
      <c r="I165" s="393"/>
      <c r="J165" s="393"/>
      <c r="K165" s="393"/>
      <c r="L165" s="421"/>
      <c r="M165" s="85"/>
      <c r="N165" s="430"/>
      <c r="O165" s="430"/>
      <c r="P165" s="436"/>
      <c r="Q165" s="438"/>
    </row>
    <row r="166" customHeight="1" spans="2:17">
      <c r="B166" s="385"/>
      <c r="C166" s="404"/>
      <c r="D166" s="389" t="s">
        <v>387</v>
      </c>
      <c r="E166" s="390" t="s">
        <v>397</v>
      </c>
      <c r="F166" s="391"/>
      <c r="G166" s="391"/>
      <c r="H166" s="391"/>
      <c r="I166" s="391"/>
      <c r="J166" s="391"/>
      <c r="K166" s="420"/>
      <c r="L166" s="421"/>
      <c r="M166" s="429"/>
      <c r="N166" s="430"/>
      <c r="O166" s="430"/>
      <c r="P166" s="431"/>
      <c r="Q166" s="438"/>
    </row>
    <row r="167" customHeight="1" spans="2:17">
      <c r="B167" s="385"/>
      <c r="C167" s="404"/>
      <c r="E167" s="392"/>
      <c r="F167" s="393"/>
      <c r="G167" s="393"/>
      <c r="H167" s="393"/>
      <c r="I167" s="393"/>
      <c r="J167" s="393"/>
      <c r="K167" s="421"/>
      <c r="L167" s="421"/>
      <c r="M167" s="429"/>
      <c r="N167" s="430"/>
      <c r="O167" s="430"/>
      <c r="P167" s="431"/>
      <c r="Q167" s="438"/>
    </row>
    <row r="168" customHeight="1" spans="2:17">
      <c r="B168" s="385"/>
      <c r="C168" s="404"/>
      <c r="E168" s="392"/>
      <c r="F168" s="393"/>
      <c r="G168" s="393"/>
      <c r="H168" s="393"/>
      <c r="I168" s="393"/>
      <c r="J168" s="393"/>
      <c r="K168" s="421"/>
      <c r="L168" s="421"/>
      <c r="M168" s="429"/>
      <c r="N168" s="430"/>
      <c r="O168" s="430"/>
      <c r="P168" s="431"/>
      <c r="Q168" s="438"/>
    </row>
    <row r="169" customHeight="1" spans="2:17">
      <c r="B169" s="385"/>
      <c r="C169" s="404"/>
      <c r="D169" s="85"/>
      <c r="E169" s="394"/>
      <c r="F169" s="395"/>
      <c r="G169" s="395"/>
      <c r="H169" s="395"/>
      <c r="I169" s="395"/>
      <c r="J169" s="395"/>
      <c r="K169" s="422"/>
      <c r="L169" s="421"/>
      <c r="M169" s="429"/>
      <c r="N169" s="430"/>
      <c r="O169" s="430"/>
      <c r="P169" s="431"/>
      <c r="Q169" s="438"/>
    </row>
    <row r="170" ht="7.5" customHeight="1" spans="2:17">
      <c r="B170" s="385"/>
      <c r="C170" s="404"/>
      <c r="D170" s="393"/>
      <c r="E170" s="393"/>
      <c r="F170" s="393"/>
      <c r="G170" s="393"/>
      <c r="H170" s="393"/>
      <c r="I170" s="393"/>
      <c r="J170" s="393"/>
      <c r="K170" s="393"/>
      <c r="L170" s="421"/>
      <c r="M170" s="429"/>
      <c r="N170" s="430"/>
      <c r="O170" s="430"/>
      <c r="P170" s="431"/>
      <c r="Q170" s="438"/>
    </row>
    <row r="171" spans="2:17">
      <c r="B171" s="385"/>
      <c r="C171" s="404"/>
      <c r="D171" s="405" t="s">
        <v>389</v>
      </c>
      <c r="E171" s="390"/>
      <c r="F171" s="397"/>
      <c r="G171" s="397"/>
      <c r="H171" s="397"/>
      <c r="I171" s="397"/>
      <c r="J171" s="397"/>
      <c r="K171" s="423"/>
      <c r="L171" s="421"/>
      <c r="M171" s="85"/>
      <c r="N171" s="430"/>
      <c r="O171" s="430"/>
      <c r="P171" s="436"/>
      <c r="Q171" s="438"/>
    </row>
    <row r="172" spans="2:17">
      <c r="B172" s="385"/>
      <c r="C172" s="404"/>
      <c r="D172" s="393"/>
      <c r="E172" s="398"/>
      <c r="F172" s="399"/>
      <c r="G172" s="399"/>
      <c r="H172" s="399"/>
      <c r="I172" s="399"/>
      <c r="J172" s="399"/>
      <c r="K172" s="424"/>
      <c r="L172" s="421"/>
      <c r="M172" s="85"/>
      <c r="N172" s="430"/>
      <c r="O172" s="430"/>
      <c r="P172" s="436"/>
      <c r="Q172" s="438"/>
    </row>
    <row r="173" spans="2:17">
      <c r="B173" s="385"/>
      <c r="C173" s="404"/>
      <c r="D173" s="393"/>
      <c r="E173" s="400"/>
      <c r="F173" s="401"/>
      <c r="G173" s="401"/>
      <c r="H173" s="401"/>
      <c r="I173" s="401"/>
      <c r="J173" s="401"/>
      <c r="K173" s="425"/>
      <c r="L173" s="421"/>
      <c r="M173" s="85"/>
      <c r="N173" s="430"/>
      <c r="O173" s="430"/>
      <c r="P173" s="436"/>
      <c r="Q173" s="438"/>
    </row>
    <row r="174" ht="7.5" customHeight="1" spans="2:17">
      <c r="B174" s="385"/>
      <c r="C174" s="406"/>
      <c r="D174" s="407"/>
      <c r="E174" s="407"/>
      <c r="F174" s="407"/>
      <c r="G174" s="407"/>
      <c r="H174" s="407"/>
      <c r="I174" s="407"/>
      <c r="J174" s="407"/>
      <c r="K174" s="407"/>
      <c r="L174" s="432"/>
      <c r="M174" s="88"/>
      <c r="N174" s="448"/>
      <c r="O174" s="448"/>
      <c r="P174" s="444"/>
      <c r="Q174" s="438"/>
    </row>
    <row r="175" ht="7.5" customHeight="1" spans="2:17">
      <c r="B175" s="385"/>
      <c r="C175" s="402" t="s">
        <v>398</v>
      </c>
      <c r="D175" s="403"/>
      <c r="E175" s="403"/>
      <c r="F175" s="403"/>
      <c r="G175" s="403"/>
      <c r="H175" s="403"/>
      <c r="I175" s="403"/>
      <c r="J175" s="403"/>
      <c r="K175" s="403"/>
      <c r="L175" s="427"/>
      <c r="M175" s="387"/>
      <c r="N175" s="387"/>
      <c r="O175" s="387"/>
      <c r="P175" s="413"/>
      <c r="Q175" s="438"/>
    </row>
    <row r="176" spans="2:17">
      <c r="B176" s="385"/>
      <c r="C176" s="404">
        <v>0</v>
      </c>
      <c r="D176" s="393"/>
      <c r="E176" s="393"/>
      <c r="F176" s="393"/>
      <c r="G176" s="393"/>
      <c r="H176" s="393"/>
      <c r="I176" s="393"/>
      <c r="J176" s="393"/>
      <c r="K176" s="393"/>
      <c r="L176" s="421"/>
      <c r="M176" s="85"/>
      <c r="N176" s="430" t="str">
        <f>VLOOKUP(C176,LVCK_心配点,3)</f>
        <v>-</v>
      </c>
      <c r="O176" s="430"/>
      <c r="P176" s="436"/>
      <c r="Q176" s="438"/>
    </row>
    <row r="177" spans="2:17">
      <c r="B177" s="385"/>
      <c r="C177" s="404"/>
      <c r="D177" s="393"/>
      <c r="E177" s="393"/>
      <c r="F177" s="393"/>
      <c r="G177" s="393"/>
      <c r="H177" s="393"/>
      <c r="I177" s="393"/>
      <c r="J177" s="393"/>
      <c r="K177" s="393"/>
      <c r="L177" s="421"/>
      <c r="M177" s="85"/>
      <c r="N177" s="430"/>
      <c r="O177" s="430"/>
      <c r="P177" s="436"/>
      <c r="Q177" s="438"/>
    </row>
    <row r="178" ht="7.5" customHeight="1" spans="2:17">
      <c r="B178" s="385"/>
      <c r="C178" s="404"/>
      <c r="D178" s="393"/>
      <c r="E178" s="393"/>
      <c r="F178" s="393"/>
      <c r="G178" s="393"/>
      <c r="H178" s="393"/>
      <c r="I178" s="393"/>
      <c r="J178" s="393"/>
      <c r="K178" s="393"/>
      <c r="L178" s="421"/>
      <c r="M178" s="85"/>
      <c r="N178" s="430"/>
      <c r="O178" s="430"/>
      <c r="P178" s="436"/>
      <c r="Q178" s="438"/>
    </row>
    <row r="179" customHeight="1" spans="2:17">
      <c r="B179" s="385"/>
      <c r="C179" s="404"/>
      <c r="D179" s="389" t="s">
        <v>387</v>
      </c>
      <c r="E179" s="390" t="s">
        <v>399</v>
      </c>
      <c r="F179" s="391"/>
      <c r="G179" s="391"/>
      <c r="H179" s="391"/>
      <c r="I179" s="391"/>
      <c r="J179" s="391"/>
      <c r="K179" s="420"/>
      <c r="L179" s="421"/>
      <c r="M179" s="429"/>
      <c r="N179" s="430"/>
      <c r="O179" s="430"/>
      <c r="P179" s="431"/>
      <c r="Q179" s="438"/>
    </row>
    <row r="180" customHeight="1" spans="2:17">
      <c r="B180" s="385"/>
      <c r="C180" s="404"/>
      <c r="E180" s="392"/>
      <c r="F180" s="393"/>
      <c r="G180" s="393"/>
      <c r="H180" s="393"/>
      <c r="I180" s="393"/>
      <c r="J180" s="393"/>
      <c r="K180" s="421"/>
      <c r="L180" s="421"/>
      <c r="M180" s="429"/>
      <c r="N180" s="430"/>
      <c r="O180" s="430"/>
      <c r="P180" s="431"/>
      <c r="Q180" s="438"/>
    </row>
    <row r="181" customHeight="1" spans="2:17">
      <c r="B181" s="385"/>
      <c r="C181" s="404"/>
      <c r="E181" s="392"/>
      <c r="F181" s="393"/>
      <c r="G181" s="393"/>
      <c r="H181" s="393"/>
      <c r="I181" s="393"/>
      <c r="J181" s="393"/>
      <c r="K181" s="421"/>
      <c r="L181" s="421"/>
      <c r="M181" s="429"/>
      <c r="N181" s="430"/>
      <c r="O181" s="430"/>
      <c r="P181" s="431"/>
      <c r="Q181" s="438"/>
    </row>
    <row r="182" customHeight="1" spans="2:17">
      <c r="B182" s="385"/>
      <c r="C182" s="404"/>
      <c r="D182" s="85"/>
      <c r="E182" s="394"/>
      <c r="F182" s="395"/>
      <c r="G182" s="395"/>
      <c r="H182" s="395"/>
      <c r="I182" s="395"/>
      <c r="J182" s="395"/>
      <c r="K182" s="422"/>
      <c r="L182" s="421"/>
      <c r="M182" s="429"/>
      <c r="N182" s="430"/>
      <c r="O182" s="430"/>
      <c r="P182" s="431"/>
      <c r="Q182" s="438"/>
    </row>
    <row r="183" ht="7.5" customHeight="1" spans="2:17">
      <c r="B183" s="385"/>
      <c r="C183" s="404"/>
      <c r="D183" s="393"/>
      <c r="E183" s="393"/>
      <c r="F183" s="393"/>
      <c r="G183" s="393"/>
      <c r="H183" s="393"/>
      <c r="I183" s="393"/>
      <c r="J183" s="393"/>
      <c r="K183" s="393"/>
      <c r="L183" s="421"/>
      <c r="M183" s="429"/>
      <c r="N183" s="430"/>
      <c r="O183" s="430"/>
      <c r="P183" s="431"/>
      <c r="Q183" s="438"/>
    </row>
    <row r="184" spans="2:17">
      <c r="B184" s="385"/>
      <c r="C184" s="404"/>
      <c r="D184" s="405" t="s">
        <v>389</v>
      </c>
      <c r="E184" s="390"/>
      <c r="F184" s="397"/>
      <c r="G184" s="397"/>
      <c r="H184" s="397"/>
      <c r="I184" s="397"/>
      <c r="J184" s="397"/>
      <c r="K184" s="423"/>
      <c r="L184" s="421"/>
      <c r="M184" s="85"/>
      <c r="N184" s="430"/>
      <c r="O184" s="430"/>
      <c r="P184" s="436"/>
      <c r="Q184" s="438"/>
    </row>
    <row r="185" spans="2:17">
      <c r="B185" s="385"/>
      <c r="C185" s="404"/>
      <c r="D185" s="393"/>
      <c r="E185" s="398"/>
      <c r="F185" s="399"/>
      <c r="G185" s="399"/>
      <c r="H185" s="399"/>
      <c r="I185" s="399"/>
      <c r="J185" s="399"/>
      <c r="K185" s="424"/>
      <c r="L185" s="421"/>
      <c r="M185" s="85"/>
      <c r="N185" s="430"/>
      <c r="O185" s="430"/>
      <c r="P185" s="436"/>
      <c r="Q185" s="438"/>
    </row>
    <row r="186" spans="2:17">
      <c r="B186" s="385"/>
      <c r="C186" s="404"/>
      <c r="D186" s="393"/>
      <c r="E186" s="400"/>
      <c r="F186" s="401"/>
      <c r="G186" s="401"/>
      <c r="H186" s="401"/>
      <c r="I186" s="401"/>
      <c r="J186" s="401"/>
      <c r="K186" s="425"/>
      <c r="L186" s="421"/>
      <c r="M186" s="85"/>
      <c r="N186" s="430"/>
      <c r="O186" s="430"/>
      <c r="P186" s="436"/>
      <c r="Q186" s="438"/>
    </row>
    <row r="187" ht="7.5" customHeight="1" spans="2:17">
      <c r="B187" s="385"/>
      <c r="C187" s="406"/>
      <c r="D187" s="407"/>
      <c r="E187" s="407"/>
      <c r="F187" s="407"/>
      <c r="G187" s="407"/>
      <c r="H187" s="407"/>
      <c r="I187" s="407"/>
      <c r="J187" s="407"/>
      <c r="K187" s="407"/>
      <c r="L187" s="432"/>
      <c r="M187" s="88"/>
      <c r="N187" s="448"/>
      <c r="O187" s="448"/>
      <c r="P187" s="444"/>
      <c r="Q187" s="438"/>
    </row>
    <row r="188" ht="7.5" customHeight="1" spans="2:17">
      <c r="B188" s="385"/>
      <c r="C188" s="402" t="s">
        <v>400</v>
      </c>
      <c r="D188" s="403"/>
      <c r="E188" s="403"/>
      <c r="F188" s="403"/>
      <c r="G188" s="403"/>
      <c r="H188" s="403"/>
      <c r="I188" s="403"/>
      <c r="J188" s="403"/>
      <c r="K188" s="403"/>
      <c r="L188" s="427"/>
      <c r="M188" s="387"/>
      <c r="N188" s="387"/>
      <c r="O188" s="387"/>
      <c r="P188" s="413"/>
      <c r="Q188" s="438"/>
    </row>
    <row r="189" spans="2:17">
      <c r="B189" s="385"/>
      <c r="C189" s="404">
        <v>0</v>
      </c>
      <c r="D189" s="393"/>
      <c r="E189" s="393"/>
      <c r="F189" s="393"/>
      <c r="G189" s="393"/>
      <c r="H189" s="393"/>
      <c r="I189" s="393"/>
      <c r="J189" s="393"/>
      <c r="K189" s="393"/>
      <c r="L189" s="421"/>
      <c r="M189" s="85"/>
      <c r="N189" s="430" t="str">
        <f>VLOOKUP(C189,LVCK_原因,3)</f>
        <v>-</v>
      </c>
      <c r="O189" s="430"/>
      <c r="P189" s="436"/>
      <c r="Q189" s="438"/>
    </row>
    <row r="190" spans="2:17">
      <c r="B190" s="385"/>
      <c r="C190" s="404"/>
      <c r="D190" s="393"/>
      <c r="E190" s="393"/>
      <c r="F190" s="393"/>
      <c r="G190" s="393"/>
      <c r="H190" s="393"/>
      <c r="I190" s="393"/>
      <c r="J190" s="393"/>
      <c r="K190" s="393"/>
      <c r="L190" s="421"/>
      <c r="M190" s="85"/>
      <c r="N190" s="430"/>
      <c r="O190" s="430"/>
      <c r="P190" s="436"/>
      <c r="Q190" s="438"/>
    </row>
    <row r="191" ht="7.5" customHeight="1" spans="2:17">
      <c r="B191" s="385"/>
      <c r="C191" s="404"/>
      <c r="D191" s="393"/>
      <c r="E191" s="393"/>
      <c r="F191" s="393"/>
      <c r="G191" s="393"/>
      <c r="H191" s="393"/>
      <c r="I191" s="393"/>
      <c r="J191" s="393"/>
      <c r="K191" s="393"/>
      <c r="L191" s="421"/>
      <c r="M191" s="85"/>
      <c r="N191" s="430"/>
      <c r="O191" s="430"/>
      <c r="P191" s="436"/>
      <c r="Q191" s="438"/>
    </row>
    <row r="192" customHeight="1" spans="2:17">
      <c r="B192" s="385"/>
      <c r="C192" s="404"/>
      <c r="D192" s="389" t="s">
        <v>387</v>
      </c>
      <c r="E192" s="390" t="s">
        <v>401</v>
      </c>
      <c r="F192" s="391"/>
      <c r="G192" s="391"/>
      <c r="H192" s="391"/>
      <c r="I192" s="391"/>
      <c r="J192" s="391"/>
      <c r="K192" s="420"/>
      <c r="L192" s="421"/>
      <c r="M192" s="429"/>
      <c r="N192" s="430"/>
      <c r="O192" s="430"/>
      <c r="P192" s="431"/>
      <c r="Q192" s="438"/>
    </row>
    <row r="193" customHeight="1" spans="2:17">
      <c r="B193" s="385"/>
      <c r="C193" s="404"/>
      <c r="E193" s="392"/>
      <c r="F193" s="393"/>
      <c r="G193" s="393"/>
      <c r="H193" s="393"/>
      <c r="I193" s="393"/>
      <c r="J193" s="393"/>
      <c r="K193" s="421"/>
      <c r="L193" s="421"/>
      <c r="M193" s="429"/>
      <c r="N193" s="430"/>
      <c r="O193" s="430"/>
      <c r="P193" s="431"/>
      <c r="Q193" s="438"/>
    </row>
    <row r="194" customHeight="1" spans="2:17">
      <c r="B194" s="385"/>
      <c r="C194" s="404"/>
      <c r="E194" s="392"/>
      <c r="F194" s="393"/>
      <c r="G194" s="393"/>
      <c r="H194" s="393"/>
      <c r="I194" s="393"/>
      <c r="J194" s="393"/>
      <c r="K194" s="421"/>
      <c r="L194" s="421"/>
      <c r="M194" s="429"/>
      <c r="N194" s="430"/>
      <c r="O194" s="430"/>
      <c r="P194" s="431"/>
      <c r="Q194" s="438"/>
    </row>
    <row r="195" customHeight="1" spans="2:17">
      <c r="B195" s="385"/>
      <c r="C195" s="404"/>
      <c r="D195" s="85"/>
      <c r="E195" s="394"/>
      <c r="F195" s="395"/>
      <c r="G195" s="395"/>
      <c r="H195" s="395"/>
      <c r="I195" s="395"/>
      <c r="J195" s="395"/>
      <c r="K195" s="422"/>
      <c r="L195" s="421"/>
      <c r="M195" s="429"/>
      <c r="N195" s="430"/>
      <c r="O195" s="430"/>
      <c r="P195" s="431"/>
      <c r="Q195" s="438"/>
    </row>
    <row r="196" ht="7.5" customHeight="1" spans="2:17">
      <c r="B196" s="385"/>
      <c r="C196" s="404"/>
      <c r="D196" s="393"/>
      <c r="E196" s="393"/>
      <c r="F196" s="393"/>
      <c r="G196" s="393"/>
      <c r="H196" s="393"/>
      <c r="I196" s="393"/>
      <c r="J196" s="393"/>
      <c r="K196" s="393"/>
      <c r="L196" s="421"/>
      <c r="M196" s="429"/>
      <c r="N196" s="430"/>
      <c r="O196" s="430"/>
      <c r="P196" s="431"/>
      <c r="Q196" s="438"/>
    </row>
    <row r="197" spans="2:17">
      <c r="B197" s="385"/>
      <c r="C197" s="404"/>
      <c r="D197" s="405" t="s">
        <v>389</v>
      </c>
      <c r="E197" s="390"/>
      <c r="F197" s="397"/>
      <c r="G197" s="397"/>
      <c r="H197" s="397"/>
      <c r="I197" s="397"/>
      <c r="J197" s="397"/>
      <c r="K197" s="423"/>
      <c r="L197" s="421"/>
      <c r="M197" s="85"/>
      <c r="N197" s="430"/>
      <c r="O197" s="430"/>
      <c r="P197" s="436"/>
      <c r="Q197" s="438"/>
    </row>
    <row r="198" spans="2:17">
      <c r="B198" s="385"/>
      <c r="C198" s="404"/>
      <c r="D198" s="393"/>
      <c r="E198" s="398"/>
      <c r="F198" s="399"/>
      <c r="G198" s="399"/>
      <c r="H198" s="399"/>
      <c r="I198" s="399"/>
      <c r="J198" s="399"/>
      <c r="K198" s="424"/>
      <c r="L198" s="421"/>
      <c r="M198" s="85"/>
      <c r="N198" s="430"/>
      <c r="O198" s="430"/>
      <c r="P198" s="436"/>
      <c r="Q198" s="438"/>
    </row>
    <row r="199" spans="2:17">
      <c r="B199" s="385"/>
      <c r="C199" s="404"/>
      <c r="D199" s="393"/>
      <c r="E199" s="400"/>
      <c r="F199" s="401"/>
      <c r="G199" s="401"/>
      <c r="H199" s="401"/>
      <c r="I199" s="401"/>
      <c r="J199" s="401"/>
      <c r="K199" s="425"/>
      <c r="L199" s="421"/>
      <c r="M199" s="85"/>
      <c r="N199" s="430"/>
      <c r="O199" s="430"/>
      <c r="P199" s="436"/>
      <c r="Q199" s="438"/>
    </row>
    <row r="200" ht="7.5" customHeight="1" spans="2:17">
      <c r="B200" s="385"/>
      <c r="C200" s="406"/>
      <c r="D200" s="407"/>
      <c r="E200" s="407"/>
      <c r="F200" s="407"/>
      <c r="G200" s="407"/>
      <c r="H200" s="407"/>
      <c r="I200" s="407"/>
      <c r="J200" s="407"/>
      <c r="K200" s="407"/>
      <c r="L200" s="432"/>
      <c r="M200" s="88"/>
      <c r="N200" s="448"/>
      <c r="O200" s="448"/>
      <c r="P200" s="444"/>
      <c r="Q200" s="438"/>
    </row>
    <row r="201" ht="7.5" customHeight="1" spans="2:17">
      <c r="B201" s="385"/>
      <c r="C201" s="402" t="s">
        <v>402</v>
      </c>
      <c r="D201" s="403"/>
      <c r="E201" s="403"/>
      <c r="F201" s="403"/>
      <c r="G201" s="403"/>
      <c r="H201" s="403"/>
      <c r="I201" s="403"/>
      <c r="J201" s="403"/>
      <c r="K201" s="403"/>
      <c r="L201" s="427"/>
      <c r="M201" s="387"/>
      <c r="N201" s="387"/>
      <c r="O201" s="387"/>
      <c r="P201" s="413"/>
      <c r="Q201" s="438"/>
    </row>
    <row r="202" spans="2:17">
      <c r="B202" s="385"/>
      <c r="C202" s="404">
        <v>0</v>
      </c>
      <c r="D202" s="393"/>
      <c r="E202" s="393"/>
      <c r="F202" s="393"/>
      <c r="G202" s="393"/>
      <c r="H202" s="393"/>
      <c r="I202" s="393"/>
      <c r="J202" s="393"/>
      <c r="K202" s="393"/>
      <c r="L202" s="421"/>
      <c r="M202" s="85"/>
      <c r="N202" s="430" t="str">
        <f>VLOOKUP(C202,LVCK_設計,3)</f>
        <v>-</v>
      </c>
      <c r="O202" s="430"/>
      <c r="P202" s="436"/>
      <c r="Q202" s="438"/>
    </row>
    <row r="203" spans="2:17">
      <c r="B203" s="385"/>
      <c r="C203" s="404"/>
      <c r="D203" s="393"/>
      <c r="E203" s="393"/>
      <c r="F203" s="393"/>
      <c r="G203" s="393"/>
      <c r="H203" s="393"/>
      <c r="I203" s="393"/>
      <c r="J203" s="393"/>
      <c r="K203" s="393"/>
      <c r="L203" s="421"/>
      <c r="M203" s="85"/>
      <c r="N203" s="430"/>
      <c r="O203" s="430"/>
      <c r="P203" s="436"/>
      <c r="Q203" s="438"/>
    </row>
    <row r="204" ht="7.5" customHeight="1" spans="2:17">
      <c r="B204" s="385"/>
      <c r="C204" s="404"/>
      <c r="D204" s="393"/>
      <c r="E204" s="393"/>
      <c r="F204" s="393"/>
      <c r="G204" s="393"/>
      <c r="H204" s="393"/>
      <c r="I204" s="393"/>
      <c r="J204" s="393"/>
      <c r="K204" s="393"/>
      <c r="L204" s="421"/>
      <c r="M204" s="85"/>
      <c r="N204" s="430"/>
      <c r="O204" s="430"/>
      <c r="P204" s="436"/>
      <c r="Q204" s="438"/>
    </row>
    <row r="205" customHeight="1" spans="2:17">
      <c r="B205" s="385"/>
      <c r="C205" s="404"/>
      <c r="D205" s="389" t="s">
        <v>387</v>
      </c>
      <c r="E205" s="390" t="s">
        <v>403</v>
      </c>
      <c r="F205" s="391"/>
      <c r="G205" s="391"/>
      <c r="H205" s="391"/>
      <c r="I205" s="391"/>
      <c r="J205" s="391"/>
      <c r="K205" s="420"/>
      <c r="L205" s="421"/>
      <c r="M205" s="429"/>
      <c r="N205" s="430"/>
      <c r="O205" s="430"/>
      <c r="P205" s="431"/>
      <c r="Q205" s="438"/>
    </row>
    <row r="206" customHeight="1" spans="2:17">
      <c r="B206" s="385"/>
      <c r="C206" s="404"/>
      <c r="E206" s="392"/>
      <c r="F206" s="393"/>
      <c r="G206" s="393"/>
      <c r="H206" s="393"/>
      <c r="I206" s="393"/>
      <c r="J206" s="393"/>
      <c r="K206" s="421"/>
      <c r="L206" s="421"/>
      <c r="M206" s="429"/>
      <c r="N206" s="430"/>
      <c r="O206" s="430"/>
      <c r="P206" s="431"/>
      <c r="Q206" s="438"/>
    </row>
    <row r="207" customHeight="1" spans="2:17">
      <c r="B207" s="385"/>
      <c r="C207" s="404"/>
      <c r="E207" s="392"/>
      <c r="F207" s="393"/>
      <c r="G207" s="393"/>
      <c r="H207" s="393"/>
      <c r="I207" s="393"/>
      <c r="J207" s="393"/>
      <c r="K207" s="421"/>
      <c r="L207" s="421"/>
      <c r="M207" s="429"/>
      <c r="N207" s="430"/>
      <c r="O207" s="430"/>
      <c r="P207" s="431"/>
      <c r="Q207" s="438"/>
    </row>
    <row r="208" customHeight="1" spans="2:17">
      <c r="B208" s="385"/>
      <c r="C208" s="404"/>
      <c r="D208" s="85"/>
      <c r="E208" s="394"/>
      <c r="F208" s="395"/>
      <c r="G208" s="395"/>
      <c r="H208" s="395"/>
      <c r="I208" s="395"/>
      <c r="J208" s="395"/>
      <c r="K208" s="422"/>
      <c r="L208" s="421"/>
      <c r="M208" s="429"/>
      <c r="N208" s="430"/>
      <c r="O208" s="430"/>
      <c r="P208" s="431"/>
      <c r="Q208" s="438"/>
    </row>
    <row r="209" ht="7.5" customHeight="1" spans="2:17">
      <c r="B209" s="385"/>
      <c r="C209" s="404"/>
      <c r="D209" s="393"/>
      <c r="E209" s="393"/>
      <c r="F209" s="393"/>
      <c r="G209" s="393"/>
      <c r="H209" s="393"/>
      <c r="I209" s="393"/>
      <c r="J209" s="393"/>
      <c r="K209" s="393"/>
      <c r="L209" s="421"/>
      <c r="M209" s="429"/>
      <c r="N209" s="430"/>
      <c r="O209" s="430"/>
      <c r="P209" s="431"/>
      <c r="Q209" s="438"/>
    </row>
    <row r="210" spans="2:17">
      <c r="B210" s="385"/>
      <c r="C210" s="404"/>
      <c r="D210" s="405" t="s">
        <v>389</v>
      </c>
      <c r="E210" s="390"/>
      <c r="F210" s="397"/>
      <c r="G210" s="397"/>
      <c r="H210" s="397"/>
      <c r="I210" s="397"/>
      <c r="J210" s="397"/>
      <c r="K210" s="423"/>
      <c r="L210" s="421"/>
      <c r="M210" s="85"/>
      <c r="N210" s="430"/>
      <c r="O210" s="430"/>
      <c r="P210" s="436"/>
      <c r="Q210" s="438"/>
    </row>
    <row r="211" spans="2:17">
      <c r="B211" s="385"/>
      <c r="C211" s="404"/>
      <c r="D211" s="393"/>
      <c r="E211" s="398"/>
      <c r="F211" s="399"/>
      <c r="G211" s="399"/>
      <c r="H211" s="399"/>
      <c r="I211" s="399"/>
      <c r="J211" s="399"/>
      <c r="K211" s="424"/>
      <c r="L211" s="421"/>
      <c r="M211" s="85"/>
      <c r="N211" s="430"/>
      <c r="O211" s="430"/>
      <c r="P211" s="436"/>
      <c r="Q211" s="438"/>
    </row>
    <row r="212" spans="2:17">
      <c r="B212" s="385"/>
      <c r="C212" s="404"/>
      <c r="D212" s="393"/>
      <c r="E212" s="400"/>
      <c r="F212" s="401"/>
      <c r="G212" s="401"/>
      <c r="H212" s="401"/>
      <c r="I212" s="401"/>
      <c r="J212" s="401"/>
      <c r="K212" s="425"/>
      <c r="L212" s="421"/>
      <c r="M212" s="85"/>
      <c r="N212" s="430"/>
      <c r="O212" s="430"/>
      <c r="P212" s="436"/>
      <c r="Q212" s="438"/>
    </row>
    <row r="213" ht="7.5" customHeight="1" spans="2:17">
      <c r="B213" s="385"/>
      <c r="C213" s="406"/>
      <c r="D213" s="407"/>
      <c r="E213" s="407"/>
      <c r="F213" s="407"/>
      <c r="G213" s="407"/>
      <c r="H213" s="407"/>
      <c r="I213" s="407"/>
      <c r="J213" s="407"/>
      <c r="K213" s="407"/>
      <c r="L213" s="432"/>
      <c r="M213" s="88"/>
      <c r="N213" s="448"/>
      <c r="O213" s="448"/>
      <c r="P213" s="444"/>
      <c r="Q213" s="438"/>
    </row>
    <row r="214" ht="7.5" customHeight="1" spans="2:17">
      <c r="B214" s="385"/>
      <c r="C214" s="402" t="s">
        <v>408</v>
      </c>
      <c r="D214" s="403"/>
      <c r="E214" s="403"/>
      <c r="F214" s="403"/>
      <c r="G214" s="403"/>
      <c r="H214" s="403"/>
      <c r="I214" s="403"/>
      <c r="J214" s="403"/>
      <c r="K214" s="403"/>
      <c r="L214" s="427"/>
      <c r="M214" s="387"/>
      <c r="N214" s="387"/>
      <c r="O214" s="387"/>
      <c r="P214" s="413"/>
      <c r="Q214" s="438"/>
    </row>
    <row r="215" spans="2:17">
      <c r="B215" s="385"/>
      <c r="C215" s="404">
        <v>0</v>
      </c>
      <c r="D215" s="393"/>
      <c r="E215" s="393"/>
      <c r="F215" s="393"/>
      <c r="G215" s="393"/>
      <c r="H215" s="393"/>
      <c r="I215" s="393"/>
      <c r="J215" s="393"/>
      <c r="K215" s="393"/>
      <c r="L215" s="421"/>
      <c r="M215" s="85"/>
      <c r="N215" s="430" t="str">
        <f>VLOOKUP(C215,LVCK_評価,3)</f>
        <v>-</v>
      </c>
      <c r="O215" s="430"/>
      <c r="P215" s="436"/>
      <c r="Q215" s="438"/>
    </row>
    <row r="216" spans="2:17">
      <c r="B216" s="385"/>
      <c r="C216" s="404"/>
      <c r="D216" s="393"/>
      <c r="E216" s="393"/>
      <c r="F216" s="393"/>
      <c r="G216" s="393"/>
      <c r="H216" s="393"/>
      <c r="I216" s="393"/>
      <c r="J216" s="393"/>
      <c r="K216" s="393"/>
      <c r="L216" s="421"/>
      <c r="M216" s="85"/>
      <c r="N216" s="430"/>
      <c r="O216" s="430"/>
      <c r="P216" s="436"/>
      <c r="Q216" s="438"/>
    </row>
    <row r="217" ht="7.5" customHeight="1" spans="2:17">
      <c r="B217" s="385"/>
      <c r="C217" s="404"/>
      <c r="D217" s="393"/>
      <c r="E217" s="393"/>
      <c r="F217" s="393"/>
      <c r="G217" s="393"/>
      <c r="H217" s="393"/>
      <c r="I217" s="393"/>
      <c r="J217" s="393"/>
      <c r="K217" s="393"/>
      <c r="L217" s="421"/>
      <c r="M217" s="85"/>
      <c r="N217" s="430"/>
      <c r="O217" s="430"/>
      <c r="P217" s="436"/>
      <c r="Q217" s="438"/>
    </row>
    <row r="218" customHeight="1" spans="2:17">
      <c r="B218" s="385"/>
      <c r="C218" s="404"/>
      <c r="D218" s="389" t="s">
        <v>387</v>
      </c>
      <c r="E218" s="390" t="s">
        <v>409</v>
      </c>
      <c r="F218" s="391"/>
      <c r="G218" s="391"/>
      <c r="H218" s="391"/>
      <c r="I218" s="391"/>
      <c r="J218" s="391"/>
      <c r="K218" s="420"/>
      <c r="L218" s="421"/>
      <c r="M218" s="429"/>
      <c r="N218" s="430"/>
      <c r="O218" s="430"/>
      <c r="P218" s="431"/>
      <c r="Q218" s="438"/>
    </row>
    <row r="219" customHeight="1" spans="2:17">
      <c r="B219" s="385"/>
      <c r="C219" s="404"/>
      <c r="E219" s="392"/>
      <c r="F219" s="393"/>
      <c r="G219" s="393"/>
      <c r="H219" s="393"/>
      <c r="I219" s="393"/>
      <c r="J219" s="393"/>
      <c r="K219" s="421"/>
      <c r="L219" s="421"/>
      <c r="M219" s="429"/>
      <c r="N219" s="430"/>
      <c r="O219" s="430"/>
      <c r="P219" s="431"/>
      <c r="Q219" s="438"/>
    </row>
    <row r="220" customHeight="1" spans="2:17">
      <c r="B220" s="385"/>
      <c r="C220" s="404"/>
      <c r="E220" s="392"/>
      <c r="F220" s="393"/>
      <c r="G220" s="393"/>
      <c r="H220" s="393"/>
      <c r="I220" s="393"/>
      <c r="J220" s="393"/>
      <c r="K220" s="421"/>
      <c r="L220" s="421"/>
      <c r="M220" s="429"/>
      <c r="N220" s="430"/>
      <c r="O220" s="430"/>
      <c r="P220" s="431"/>
      <c r="Q220" s="438"/>
    </row>
    <row r="221" customHeight="1" spans="2:17">
      <c r="B221" s="385"/>
      <c r="C221" s="404"/>
      <c r="D221" s="85"/>
      <c r="E221" s="394"/>
      <c r="F221" s="395"/>
      <c r="G221" s="395"/>
      <c r="H221" s="395"/>
      <c r="I221" s="395"/>
      <c r="J221" s="395"/>
      <c r="K221" s="422"/>
      <c r="L221" s="421"/>
      <c r="M221" s="429"/>
      <c r="N221" s="430"/>
      <c r="O221" s="430"/>
      <c r="P221" s="431"/>
      <c r="Q221" s="438"/>
    </row>
    <row r="222" ht="7.5" customHeight="1" spans="2:17">
      <c r="B222" s="385"/>
      <c r="C222" s="404"/>
      <c r="D222" s="393"/>
      <c r="E222" s="393"/>
      <c r="F222" s="393"/>
      <c r="G222" s="393"/>
      <c r="H222" s="393"/>
      <c r="I222" s="393"/>
      <c r="J222" s="393"/>
      <c r="K222" s="393"/>
      <c r="L222" s="421"/>
      <c r="M222" s="429"/>
      <c r="N222" s="430"/>
      <c r="O222" s="430"/>
      <c r="P222" s="431"/>
      <c r="Q222" s="438"/>
    </row>
    <row r="223" spans="2:17">
      <c r="B223" s="385"/>
      <c r="C223" s="404"/>
      <c r="D223" s="405" t="s">
        <v>389</v>
      </c>
      <c r="E223" s="390"/>
      <c r="F223" s="397"/>
      <c r="G223" s="397"/>
      <c r="H223" s="397"/>
      <c r="I223" s="397"/>
      <c r="J223" s="397"/>
      <c r="K223" s="423"/>
      <c r="L223" s="421"/>
      <c r="M223" s="85"/>
      <c r="N223" s="430"/>
      <c r="O223" s="430"/>
      <c r="P223" s="436"/>
      <c r="Q223" s="438"/>
    </row>
    <row r="224" spans="2:17">
      <c r="B224" s="385"/>
      <c r="C224" s="404"/>
      <c r="D224" s="393"/>
      <c r="E224" s="398"/>
      <c r="F224" s="399"/>
      <c r="G224" s="399"/>
      <c r="H224" s="399"/>
      <c r="I224" s="399"/>
      <c r="J224" s="399"/>
      <c r="K224" s="424"/>
      <c r="L224" s="421"/>
      <c r="M224" s="85"/>
      <c r="N224" s="430"/>
      <c r="O224" s="430"/>
      <c r="P224" s="436"/>
      <c r="Q224" s="438"/>
    </row>
    <row r="225" spans="2:17">
      <c r="B225" s="385"/>
      <c r="C225" s="404"/>
      <c r="D225" s="393"/>
      <c r="E225" s="400"/>
      <c r="F225" s="401"/>
      <c r="G225" s="401"/>
      <c r="H225" s="401"/>
      <c r="I225" s="401"/>
      <c r="J225" s="401"/>
      <c r="K225" s="425"/>
      <c r="L225" s="421"/>
      <c r="M225" s="85"/>
      <c r="N225" s="430"/>
      <c r="O225" s="430"/>
      <c r="P225" s="436"/>
      <c r="Q225" s="438"/>
    </row>
    <row r="226" ht="7.5" customHeight="1" spans="2:17">
      <c r="B226" s="385"/>
      <c r="C226" s="406"/>
      <c r="D226" s="407"/>
      <c r="E226" s="407"/>
      <c r="F226" s="407"/>
      <c r="G226" s="407"/>
      <c r="H226" s="407"/>
      <c r="I226" s="407"/>
      <c r="J226" s="407"/>
      <c r="K226" s="407"/>
      <c r="L226" s="432"/>
      <c r="M226" s="88"/>
      <c r="N226" s="448"/>
      <c r="O226" s="448"/>
      <c r="P226" s="444"/>
      <c r="Q226" s="438"/>
    </row>
    <row r="227" ht="7.5" customHeight="1" spans="2:17">
      <c r="B227" s="385"/>
      <c r="C227" s="402" t="s">
        <v>410</v>
      </c>
      <c r="D227" s="403"/>
      <c r="E227" s="403"/>
      <c r="F227" s="403"/>
      <c r="G227" s="403"/>
      <c r="H227" s="403"/>
      <c r="I227" s="403"/>
      <c r="J227" s="403"/>
      <c r="K227" s="403"/>
      <c r="L227" s="427"/>
      <c r="M227" s="387"/>
      <c r="N227" s="387"/>
      <c r="O227" s="387"/>
      <c r="P227" s="413"/>
      <c r="Q227" s="438"/>
    </row>
    <row r="228" spans="2:17">
      <c r="B228" s="385"/>
      <c r="C228" s="404">
        <v>0</v>
      </c>
      <c r="D228" s="393"/>
      <c r="E228" s="393"/>
      <c r="F228" s="393"/>
      <c r="G228" s="393"/>
      <c r="H228" s="393"/>
      <c r="I228" s="393"/>
      <c r="J228" s="393"/>
      <c r="K228" s="393"/>
      <c r="L228" s="421"/>
      <c r="M228" s="85"/>
      <c r="N228" s="430" t="str">
        <f>VLOOKUP(C228,LVCK_指摘,3)</f>
        <v>-</v>
      </c>
      <c r="O228" s="430"/>
      <c r="P228" s="436"/>
      <c r="Q228" s="438"/>
    </row>
    <row r="229" spans="2:17">
      <c r="B229" s="385"/>
      <c r="C229" s="404"/>
      <c r="D229" s="393"/>
      <c r="E229" s="393"/>
      <c r="F229" s="393"/>
      <c r="G229" s="393"/>
      <c r="H229" s="393"/>
      <c r="I229" s="393"/>
      <c r="J229" s="393"/>
      <c r="K229" s="393"/>
      <c r="L229" s="421"/>
      <c r="M229" s="85"/>
      <c r="N229" s="430"/>
      <c r="O229" s="430"/>
      <c r="P229" s="436"/>
      <c r="Q229" s="438"/>
    </row>
    <row r="230" ht="7.5" customHeight="1" spans="2:17">
      <c r="B230" s="385"/>
      <c r="C230" s="404"/>
      <c r="D230" s="393"/>
      <c r="E230" s="393"/>
      <c r="F230" s="393"/>
      <c r="G230" s="393"/>
      <c r="H230" s="393"/>
      <c r="I230" s="393"/>
      <c r="J230" s="393"/>
      <c r="K230" s="393"/>
      <c r="L230" s="421"/>
      <c r="M230" s="85"/>
      <c r="N230" s="430"/>
      <c r="O230" s="430"/>
      <c r="P230" s="436"/>
      <c r="Q230" s="438"/>
    </row>
    <row r="231" customHeight="1" spans="2:17">
      <c r="B231" s="385"/>
      <c r="C231" s="404"/>
      <c r="D231" s="389" t="s">
        <v>387</v>
      </c>
      <c r="E231" s="390" t="s">
        <v>411</v>
      </c>
      <c r="F231" s="391"/>
      <c r="G231" s="391"/>
      <c r="H231" s="391"/>
      <c r="I231" s="391"/>
      <c r="J231" s="391"/>
      <c r="K231" s="420"/>
      <c r="L231" s="421"/>
      <c r="M231" s="429"/>
      <c r="N231" s="430"/>
      <c r="O231" s="430"/>
      <c r="P231" s="431"/>
      <c r="Q231" s="438"/>
    </row>
    <row r="232" customHeight="1" spans="2:17">
      <c r="B232" s="385"/>
      <c r="C232" s="404"/>
      <c r="E232" s="392"/>
      <c r="F232" s="393"/>
      <c r="G232" s="393"/>
      <c r="H232" s="393"/>
      <c r="I232" s="393"/>
      <c r="J232" s="393"/>
      <c r="K232" s="421"/>
      <c r="L232" s="421"/>
      <c r="M232" s="429"/>
      <c r="N232" s="430"/>
      <c r="O232" s="430"/>
      <c r="P232" s="431"/>
      <c r="Q232" s="438"/>
    </row>
    <row r="233" customHeight="1" spans="2:17">
      <c r="B233" s="385"/>
      <c r="C233" s="404"/>
      <c r="E233" s="392"/>
      <c r="F233" s="393"/>
      <c r="G233" s="393"/>
      <c r="H233" s="393"/>
      <c r="I233" s="393"/>
      <c r="J233" s="393"/>
      <c r="K233" s="421"/>
      <c r="L233" s="421"/>
      <c r="M233" s="429"/>
      <c r="N233" s="430"/>
      <c r="O233" s="430"/>
      <c r="P233" s="431"/>
      <c r="Q233" s="438"/>
    </row>
    <row r="234" customHeight="1" spans="2:17">
      <c r="B234" s="385"/>
      <c r="C234" s="404"/>
      <c r="D234" s="85"/>
      <c r="E234" s="394"/>
      <c r="F234" s="395"/>
      <c r="G234" s="395"/>
      <c r="H234" s="395"/>
      <c r="I234" s="395"/>
      <c r="J234" s="395"/>
      <c r="K234" s="422"/>
      <c r="L234" s="421"/>
      <c r="M234" s="429"/>
      <c r="N234" s="430"/>
      <c r="O234" s="430"/>
      <c r="P234" s="431"/>
      <c r="Q234" s="438"/>
    </row>
    <row r="235" ht="7.5" customHeight="1" spans="2:17">
      <c r="B235" s="385"/>
      <c r="C235" s="404"/>
      <c r="D235" s="393"/>
      <c r="E235" s="393"/>
      <c r="F235" s="393"/>
      <c r="G235" s="393"/>
      <c r="H235" s="393"/>
      <c r="I235" s="393"/>
      <c r="J235" s="393"/>
      <c r="K235" s="393"/>
      <c r="L235" s="421"/>
      <c r="M235" s="429"/>
      <c r="N235" s="430"/>
      <c r="O235" s="430"/>
      <c r="P235" s="431"/>
      <c r="Q235" s="438"/>
    </row>
    <row r="236" spans="2:17">
      <c r="B236" s="385"/>
      <c r="C236" s="404"/>
      <c r="D236" s="405" t="s">
        <v>389</v>
      </c>
      <c r="E236" s="390"/>
      <c r="F236" s="397"/>
      <c r="G236" s="397"/>
      <c r="H236" s="397"/>
      <c r="I236" s="397"/>
      <c r="J236" s="397"/>
      <c r="K236" s="423"/>
      <c r="L236" s="421"/>
      <c r="M236" s="85"/>
      <c r="N236" s="430"/>
      <c r="O236" s="430"/>
      <c r="P236" s="436"/>
      <c r="Q236" s="438"/>
    </row>
    <row r="237" spans="2:17">
      <c r="B237" s="385"/>
      <c r="C237" s="404"/>
      <c r="D237" s="393"/>
      <c r="E237" s="398"/>
      <c r="F237" s="399"/>
      <c r="G237" s="399"/>
      <c r="H237" s="399"/>
      <c r="I237" s="399"/>
      <c r="J237" s="399"/>
      <c r="K237" s="424"/>
      <c r="L237" s="421"/>
      <c r="M237" s="85"/>
      <c r="N237" s="430"/>
      <c r="O237" s="430"/>
      <c r="P237" s="436"/>
      <c r="Q237" s="438"/>
    </row>
    <row r="238" spans="2:17">
      <c r="B238" s="385"/>
      <c r="C238" s="404"/>
      <c r="D238" s="393"/>
      <c r="E238" s="400"/>
      <c r="F238" s="401"/>
      <c r="G238" s="401"/>
      <c r="H238" s="401"/>
      <c r="I238" s="401"/>
      <c r="J238" s="401"/>
      <c r="K238" s="425"/>
      <c r="L238" s="421"/>
      <c r="M238" s="85"/>
      <c r="N238" s="430"/>
      <c r="O238" s="430"/>
      <c r="P238" s="436"/>
      <c r="Q238" s="438"/>
    </row>
    <row r="239" ht="7.5" customHeight="1" spans="2:17">
      <c r="B239" s="385"/>
      <c r="C239" s="406"/>
      <c r="D239" s="407"/>
      <c r="E239" s="407"/>
      <c r="F239" s="407"/>
      <c r="G239" s="407"/>
      <c r="H239" s="407"/>
      <c r="I239" s="407"/>
      <c r="J239" s="407"/>
      <c r="K239" s="407"/>
      <c r="L239" s="432"/>
      <c r="M239" s="88"/>
      <c r="N239" s="448"/>
      <c r="O239" s="448"/>
      <c r="P239" s="444"/>
      <c r="Q239" s="438"/>
    </row>
    <row r="240" ht="12.75" customHeight="1" spans="2:17">
      <c r="B240" s="372"/>
      <c r="C240" s="373" t="s">
        <v>412</v>
      </c>
      <c r="D240" s="374"/>
      <c r="E240" s="374"/>
      <c r="F240" s="374"/>
      <c r="G240" s="374"/>
      <c r="H240" s="374"/>
      <c r="I240" s="374"/>
      <c r="J240" s="374"/>
      <c r="K240" s="374"/>
      <c r="L240" s="374"/>
      <c r="M240" s="426" t="s">
        <v>413</v>
      </c>
      <c r="N240" s="374"/>
      <c r="O240" s="374"/>
      <c r="P240" s="408"/>
      <c r="Q240" s="438"/>
    </row>
    <row r="241" ht="12.75" spans="2:17">
      <c r="B241" s="385"/>
      <c r="C241" s="386" t="s">
        <v>414</v>
      </c>
      <c r="D241" s="387"/>
      <c r="E241" s="387"/>
      <c r="F241" s="387"/>
      <c r="G241" s="387"/>
      <c r="H241" s="387"/>
      <c r="I241" s="387"/>
      <c r="J241" s="387"/>
      <c r="K241" s="387"/>
      <c r="L241" s="387"/>
      <c r="M241" s="428"/>
      <c r="N241" s="387"/>
      <c r="O241" s="387"/>
      <c r="P241" s="413"/>
      <c r="Q241" s="438"/>
    </row>
    <row r="242" customHeight="1" spans="2:17">
      <c r="B242" s="385"/>
      <c r="C242" s="388"/>
      <c r="D242" s="85"/>
      <c r="E242" s="85"/>
      <c r="F242" s="85"/>
      <c r="G242" s="85"/>
      <c r="H242" s="85"/>
      <c r="I242" s="85"/>
      <c r="J242" s="85"/>
      <c r="K242" s="85"/>
      <c r="L242" s="85"/>
      <c r="M242" s="414"/>
      <c r="N242" s="415"/>
      <c r="O242" s="85"/>
      <c r="P242" s="416"/>
      <c r="Q242" s="438"/>
    </row>
    <row r="243" customHeight="1" spans="2:17">
      <c r="B243" s="385"/>
      <c r="C243" s="388"/>
      <c r="D243" s="85"/>
      <c r="E243" s="85"/>
      <c r="F243" s="85"/>
      <c r="G243" s="85"/>
      <c r="H243" s="85"/>
      <c r="I243" s="85"/>
      <c r="J243" s="85"/>
      <c r="K243" s="85"/>
      <c r="L243" s="85"/>
      <c r="M243" s="414"/>
      <c r="N243" s="417"/>
      <c r="O243" s="85"/>
      <c r="P243" s="416"/>
      <c r="Q243" s="438"/>
    </row>
    <row r="244" spans="2:17">
      <c r="B244" s="385"/>
      <c r="C244" s="388"/>
      <c r="D244" s="85"/>
      <c r="E244" s="85"/>
      <c r="F244" s="85"/>
      <c r="G244" s="85"/>
      <c r="H244" s="85"/>
      <c r="I244" s="85"/>
      <c r="J244" s="85"/>
      <c r="K244" s="85"/>
      <c r="L244" s="85"/>
      <c r="M244" s="414"/>
      <c r="N244" s="417"/>
      <c r="O244" s="85"/>
      <c r="P244" s="416"/>
      <c r="Q244" s="438"/>
    </row>
    <row r="245" spans="2:17">
      <c r="B245" s="385"/>
      <c r="C245" s="388"/>
      <c r="D245" s="85"/>
      <c r="E245" s="85"/>
      <c r="F245" s="85"/>
      <c r="G245" s="85"/>
      <c r="H245" s="85"/>
      <c r="I245" s="85"/>
      <c r="J245" s="85"/>
      <c r="K245" s="85"/>
      <c r="L245" s="85"/>
      <c r="M245" s="414"/>
      <c r="N245" s="417"/>
      <c r="O245" s="85"/>
      <c r="P245" s="416"/>
      <c r="Q245" s="438"/>
    </row>
    <row r="246" spans="2:17">
      <c r="B246" s="385"/>
      <c r="C246" s="388"/>
      <c r="D246" s="85"/>
      <c r="E246" s="85"/>
      <c r="F246" s="85"/>
      <c r="G246" s="85"/>
      <c r="H246" s="85"/>
      <c r="I246" s="85"/>
      <c r="J246" s="85"/>
      <c r="K246" s="85"/>
      <c r="L246" s="85"/>
      <c r="M246" s="414"/>
      <c r="N246" s="417"/>
      <c r="O246" s="85"/>
      <c r="P246" s="416"/>
      <c r="Q246" s="438"/>
    </row>
    <row r="247" ht="12.75" spans="2:17">
      <c r="B247" s="385"/>
      <c r="C247" s="388"/>
      <c r="D247" s="85"/>
      <c r="E247" s="85"/>
      <c r="F247" s="85"/>
      <c r="G247" s="85"/>
      <c r="H247" s="85"/>
      <c r="I247" s="85"/>
      <c r="J247" s="85"/>
      <c r="K247" s="85"/>
      <c r="L247" s="85"/>
      <c r="M247" s="414"/>
      <c r="N247" s="418"/>
      <c r="O247" s="85"/>
      <c r="P247" s="416"/>
      <c r="Q247" s="438"/>
    </row>
    <row r="248" spans="2:17">
      <c r="B248" s="385"/>
      <c r="C248" s="388"/>
      <c r="D248" s="85"/>
      <c r="E248" s="85" t="s">
        <v>385</v>
      </c>
      <c r="F248" s="85"/>
      <c r="G248" s="85"/>
      <c r="H248" s="85"/>
      <c r="I248" s="85"/>
      <c r="J248" s="85"/>
      <c r="K248" s="85"/>
      <c r="L248" s="85"/>
      <c r="M248" s="419"/>
      <c r="N248" s="85"/>
      <c r="O248" s="85"/>
      <c r="P248" s="416"/>
      <c r="Q248" s="438"/>
    </row>
    <row r="249" spans="2:17">
      <c r="B249" s="385"/>
      <c r="C249" s="388"/>
      <c r="D249" s="85"/>
      <c r="E249" s="85" t="s">
        <v>386</v>
      </c>
      <c r="F249" s="85"/>
      <c r="G249" s="85"/>
      <c r="H249" s="85"/>
      <c r="I249" s="85"/>
      <c r="J249" s="85"/>
      <c r="K249" s="85"/>
      <c r="L249" s="85"/>
      <c r="M249" s="419"/>
      <c r="N249" s="85"/>
      <c r="O249" s="85"/>
      <c r="P249" s="416"/>
      <c r="Q249" s="438"/>
    </row>
    <row r="250" ht="7.5" customHeight="1" spans="2:17">
      <c r="B250" s="385"/>
      <c r="C250" s="388"/>
      <c r="D250" s="85"/>
      <c r="E250" s="85"/>
      <c r="F250" s="85"/>
      <c r="G250" s="85"/>
      <c r="H250" s="85"/>
      <c r="I250" s="85"/>
      <c r="J250" s="85"/>
      <c r="K250" s="85"/>
      <c r="L250" s="85"/>
      <c r="M250" s="419"/>
      <c r="N250" s="85"/>
      <c r="O250" s="85"/>
      <c r="P250" s="416"/>
      <c r="Q250" s="438"/>
    </row>
    <row r="251" customHeight="1" spans="2:17">
      <c r="B251" s="385"/>
      <c r="C251" s="404"/>
      <c r="D251" s="389" t="s">
        <v>387</v>
      </c>
      <c r="E251" s="390" t="s">
        <v>415</v>
      </c>
      <c r="F251" s="391"/>
      <c r="G251" s="391"/>
      <c r="H251" s="391"/>
      <c r="I251" s="391"/>
      <c r="J251" s="391"/>
      <c r="K251" s="420"/>
      <c r="L251" s="421"/>
      <c r="M251" s="429"/>
      <c r="N251" s="85"/>
      <c r="O251" s="85"/>
      <c r="P251" s="431"/>
      <c r="Q251" s="438"/>
    </row>
    <row r="252" customHeight="1" spans="2:17">
      <c r="B252" s="385"/>
      <c r="C252" s="404"/>
      <c r="E252" s="392"/>
      <c r="F252" s="393"/>
      <c r="G252" s="393"/>
      <c r="H252" s="393"/>
      <c r="I252" s="393"/>
      <c r="J252" s="393"/>
      <c r="K252" s="421"/>
      <c r="L252" s="421"/>
      <c r="M252" s="429"/>
      <c r="N252" s="85"/>
      <c r="O252" s="85"/>
      <c r="P252" s="431"/>
      <c r="Q252" s="438"/>
    </row>
    <row r="253" customHeight="1" spans="2:17">
      <c r="B253" s="385"/>
      <c r="C253" s="404"/>
      <c r="E253" s="392"/>
      <c r="F253" s="393"/>
      <c r="G253" s="393"/>
      <c r="H253" s="393"/>
      <c r="I253" s="393"/>
      <c r="J253" s="393"/>
      <c r="K253" s="421"/>
      <c r="L253" s="421"/>
      <c r="M253" s="429"/>
      <c r="N253" s="85"/>
      <c r="O253" s="85"/>
      <c r="P253" s="431"/>
      <c r="Q253" s="438"/>
    </row>
    <row r="254" customHeight="1" spans="2:17">
      <c r="B254" s="385"/>
      <c r="C254" s="404"/>
      <c r="D254" s="85"/>
      <c r="E254" s="394"/>
      <c r="F254" s="395"/>
      <c r="G254" s="395"/>
      <c r="H254" s="395"/>
      <c r="I254" s="395"/>
      <c r="J254" s="395"/>
      <c r="K254" s="422"/>
      <c r="L254" s="421"/>
      <c r="M254" s="429"/>
      <c r="N254" s="85"/>
      <c r="O254" s="85"/>
      <c r="P254" s="431"/>
      <c r="Q254" s="438"/>
    </row>
    <row r="255" ht="7.5" customHeight="1" spans="2:17">
      <c r="B255" s="385"/>
      <c r="C255" s="404"/>
      <c r="D255" s="393"/>
      <c r="E255" s="393"/>
      <c r="F255" s="393"/>
      <c r="G255" s="393"/>
      <c r="H255" s="393"/>
      <c r="I255" s="393"/>
      <c r="J255" s="393"/>
      <c r="K255" s="393"/>
      <c r="L255" s="421"/>
      <c r="M255" s="429"/>
      <c r="N255" s="85"/>
      <c r="O255" s="85"/>
      <c r="P255" s="431"/>
      <c r="Q255" s="438"/>
    </row>
    <row r="256" spans="2:17">
      <c r="B256" s="385"/>
      <c r="C256" s="388"/>
      <c r="D256" s="405" t="s">
        <v>389</v>
      </c>
      <c r="E256" s="390"/>
      <c r="F256" s="397"/>
      <c r="G256" s="397"/>
      <c r="H256" s="397"/>
      <c r="I256" s="397"/>
      <c r="J256" s="397"/>
      <c r="K256" s="423"/>
      <c r="L256" s="85"/>
      <c r="M256" s="419"/>
      <c r="N256" s="85"/>
      <c r="O256" s="85"/>
      <c r="P256" s="416"/>
      <c r="Q256" s="438"/>
    </row>
    <row r="257" spans="2:17">
      <c r="B257" s="385"/>
      <c r="C257" s="388"/>
      <c r="D257" s="85"/>
      <c r="E257" s="398"/>
      <c r="F257" s="399"/>
      <c r="G257" s="399"/>
      <c r="H257" s="399"/>
      <c r="I257" s="399"/>
      <c r="J257" s="399"/>
      <c r="K257" s="424"/>
      <c r="L257" s="85"/>
      <c r="M257" s="419"/>
      <c r="N257" s="85"/>
      <c r="O257" s="85"/>
      <c r="P257" s="416"/>
      <c r="Q257" s="438"/>
    </row>
    <row r="258" spans="2:17">
      <c r="B258" s="385"/>
      <c r="C258" s="388"/>
      <c r="D258" s="85"/>
      <c r="E258" s="400"/>
      <c r="F258" s="401"/>
      <c r="G258" s="401"/>
      <c r="H258" s="401"/>
      <c r="I258" s="401"/>
      <c r="J258" s="401"/>
      <c r="K258" s="425"/>
      <c r="L258" s="85"/>
      <c r="M258" s="419"/>
      <c r="N258" s="85"/>
      <c r="O258" s="85"/>
      <c r="P258" s="416"/>
      <c r="Q258" s="438"/>
    </row>
    <row r="259" ht="7.5" customHeight="1" spans="2:17">
      <c r="B259" s="385"/>
      <c r="C259" s="87"/>
      <c r="D259" s="88"/>
      <c r="E259" s="88"/>
      <c r="F259" s="88"/>
      <c r="G259" s="88"/>
      <c r="H259" s="88"/>
      <c r="I259" s="88"/>
      <c r="J259" s="88"/>
      <c r="K259" s="88"/>
      <c r="L259" s="88"/>
      <c r="M259" s="433"/>
      <c r="N259" s="88"/>
      <c r="O259" s="88"/>
      <c r="P259" s="449"/>
      <c r="Q259" s="438"/>
    </row>
    <row r="260" ht="12.75" customHeight="1" spans="2:17">
      <c r="B260" s="372"/>
      <c r="C260" s="373" t="s">
        <v>416</v>
      </c>
      <c r="D260" s="374"/>
      <c r="E260" s="374"/>
      <c r="F260" s="374"/>
      <c r="G260" s="374"/>
      <c r="H260" s="374"/>
      <c r="I260" s="374"/>
      <c r="J260" s="374"/>
      <c r="K260" s="374"/>
      <c r="L260" s="374"/>
      <c r="M260" s="374"/>
      <c r="N260" s="374"/>
      <c r="O260" s="374"/>
      <c r="P260" s="408"/>
      <c r="Q260" s="438"/>
    </row>
    <row r="261" ht="7.5" customHeight="1" spans="2:18">
      <c r="B261" s="385"/>
      <c r="C261" s="386"/>
      <c r="D261" s="387"/>
      <c r="E261" s="387"/>
      <c r="F261" s="387"/>
      <c r="G261" s="387"/>
      <c r="H261" s="387"/>
      <c r="I261" s="387"/>
      <c r="J261" s="387"/>
      <c r="K261" s="387"/>
      <c r="L261" s="387"/>
      <c r="M261" s="387"/>
      <c r="N261" s="387"/>
      <c r="O261" s="387"/>
      <c r="P261" s="413"/>
      <c r="R261" s="385"/>
    </row>
    <row r="262" ht="7.5" customHeight="1" spans="2:18">
      <c r="B262" s="385"/>
      <c r="C262" s="388"/>
      <c r="D262" s="85"/>
      <c r="E262" s="85"/>
      <c r="F262" s="85"/>
      <c r="G262" s="85"/>
      <c r="H262" s="85"/>
      <c r="I262" s="85"/>
      <c r="J262" s="85"/>
      <c r="K262" s="85"/>
      <c r="L262" s="85"/>
      <c r="M262" s="85"/>
      <c r="N262" s="85"/>
      <c r="O262" s="85"/>
      <c r="P262" s="416"/>
      <c r="R262" s="385"/>
    </row>
    <row r="263" customHeight="1" spans="2:18">
      <c r="B263" s="385"/>
      <c r="C263" s="388"/>
      <c r="D263" s="85"/>
      <c r="E263" s="85"/>
      <c r="F263" s="85"/>
      <c r="G263" s="85"/>
      <c r="H263" s="85"/>
      <c r="I263" s="85"/>
      <c r="J263" s="85"/>
      <c r="K263" s="85"/>
      <c r="L263" s="85"/>
      <c r="M263" s="85"/>
      <c r="N263" s="85"/>
      <c r="O263" s="85"/>
      <c r="P263" s="416"/>
      <c r="R263" s="385"/>
    </row>
    <row r="264" customHeight="1" spans="2:18">
      <c r="B264" s="385"/>
      <c r="C264" s="388"/>
      <c r="D264" s="85"/>
      <c r="E264" s="85"/>
      <c r="F264" s="85"/>
      <c r="G264" s="85"/>
      <c r="H264" s="85"/>
      <c r="I264" s="85"/>
      <c r="J264" s="85"/>
      <c r="K264" s="85"/>
      <c r="L264" s="85"/>
      <c r="M264" s="85"/>
      <c r="N264" s="85"/>
      <c r="O264" s="85"/>
      <c r="P264" s="416"/>
      <c r="R264" s="385"/>
    </row>
    <row r="265" customHeight="1" spans="2:18">
      <c r="B265" s="385"/>
      <c r="C265" s="388"/>
      <c r="D265" s="85"/>
      <c r="E265" s="85"/>
      <c r="F265" s="85"/>
      <c r="G265" s="85"/>
      <c r="H265" s="85"/>
      <c r="I265" s="85"/>
      <c r="J265" s="85"/>
      <c r="K265" s="85"/>
      <c r="L265" s="85"/>
      <c r="M265" s="85"/>
      <c r="N265" s="85"/>
      <c r="O265" s="85"/>
      <c r="P265" s="416"/>
      <c r="R265" s="385"/>
    </row>
    <row r="266" customHeight="1" spans="2:18">
      <c r="B266" s="385"/>
      <c r="C266" s="388"/>
      <c r="D266" s="85"/>
      <c r="E266" s="85"/>
      <c r="F266" s="85"/>
      <c r="G266" s="85"/>
      <c r="H266" s="85"/>
      <c r="I266" s="85"/>
      <c r="J266" s="85"/>
      <c r="K266" s="85"/>
      <c r="L266" s="85"/>
      <c r="M266" s="85"/>
      <c r="N266" s="85"/>
      <c r="O266" s="85"/>
      <c r="P266" s="416"/>
      <c r="R266" s="385"/>
    </row>
    <row r="267" customHeight="1" spans="2:18">
      <c r="B267" s="385"/>
      <c r="C267" s="388"/>
      <c r="D267" s="85"/>
      <c r="E267" s="85"/>
      <c r="F267" s="85"/>
      <c r="G267" s="85"/>
      <c r="H267" s="85"/>
      <c r="I267" s="85"/>
      <c r="J267" s="85"/>
      <c r="K267" s="85"/>
      <c r="L267" s="85"/>
      <c r="M267" s="85"/>
      <c r="N267" s="85"/>
      <c r="O267" s="85"/>
      <c r="P267" s="416"/>
      <c r="R267" s="385"/>
    </row>
    <row r="268" customHeight="1" spans="2:18">
      <c r="B268" s="385"/>
      <c r="C268" s="388"/>
      <c r="D268" s="85"/>
      <c r="E268" s="85"/>
      <c r="F268" s="85"/>
      <c r="G268" s="85"/>
      <c r="H268" s="85"/>
      <c r="I268" s="85"/>
      <c r="J268" s="85"/>
      <c r="K268" s="85"/>
      <c r="L268" s="85"/>
      <c r="M268" s="85"/>
      <c r="N268" s="85"/>
      <c r="O268" s="85"/>
      <c r="P268" s="416"/>
      <c r="R268" s="385"/>
    </row>
    <row r="269" customHeight="1" spans="2:18">
      <c r="B269" s="385"/>
      <c r="C269" s="388"/>
      <c r="D269" s="85"/>
      <c r="E269" s="85"/>
      <c r="F269" s="85"/>
      <c r="G269" s="85"/>
      <c r="H269" s="85"/>
      <c r="I269" s="85"/>
      <c r="J269" s="85"/>
      <c r="K269" s="85"/>
      <c r="L269" s="85"/>
      <c r="M269" s="85"/>
      <c r="N269" s="85"/>
      <c r="O269" s="85"/>
      <c r="P269" s="416"/>
      <c r="R269" s="385"/>
    </row>
    <row r="270" customHeight="1" spans="2:18">
      <c r="B270" s="385"/>
      <c r="C270" s="388"/>
      <c r="D270" s="85"/>
      <c r="E270" s="85"/>
      <c r="F270" s="85"/>
      <c r="G270" s="85"/>
      <c r="H270" s="85"/>
      <c r="I270" s="85"/>
      <c r="J270" s="85"/>
      <c r="K270" s="85"/>
      <c r="L270" s="85"/>
      <c r="M270" s="85"/>
      <c r="N270" s="85"/>
      <c r="O270" s="85"/>
      <c r="P270" s="416"/>
      <c r="R270" s="385"/>
    </row>
    <row r="271" customHeight="1" spans="2:18">
      <c r="B271" s="385"/>
      <c r="C271" s="388"/>
      <c r="D271" s="85"/>
      <c r="E271" s="85"/>
      <c r="F271" s="85"/>
      <c r="G271" s="85"/>
      <c r="H271" s="85"/>
      <c r="I271" s="85"/>
      <c r="J271" s="85"/>
      <c r="K271" s="85"/>
      <c r="L271" s="85"/>
      <c r="M271" s="85"/>
      <c r="N271" s="85"/>
      <c r="O271" s="85"/>
      <c r="P271" s="416"/>
      <c r="R271" s="385"/>
    </row>
    <row r="272" ht="7.5" customHeight="1" spans="2:18">
      <c r="B272" s="385"/>
      <c r="C272" s="388"/>
      <c r="D272" s="85"/>
      <c r="E272" s="85"/>
      <c r="F272" s="85"/>
      <c r="G272" s="85"/>
      <c r="H272" s="85"/>
      <c r="I272" s="85"/>
      <c r="J272" s="85"/>
      <c r="K272" s="85"/>
      <c r="L272" s="85"/>
      <c r="M272" s="85"/>
      <c r="N272" s="85"/>
      <c r="O272" s="85"/>
      <c r="P272" s="416"/>
      <c r="R272" s="385"/>
    </row>
    <row r="273" customHeight="1" spans="2:30">
      <c r="B273" s="385"/>
      <c r="C273" s="388"/>
      <c r="D273" s="405" t="s">
        <v>41</v>
      </c>
      <c r="E273" s="390"/>
      <c r="F273" s="397"/>
      <c r="G273" s="397"/>
      <c r="H273" s="397"/>
      <c r="I273" s="397"/>
      <c r="J273" s="397"/>
      <c r="K273" s="397"/>
      <c r="L273" s="397"/>
      <c r="M273" s="397"/>
      <c r="N273" s="423"/>
      <c r="P273" s="416"/>
      <c r="R273" s="385"/>
      <c r="W273" t="b">
        <v>0</v>
      </c>
      <c r="X273" t="b">
        <v>0</v>
      </c>
      <c r="Y273" t="b">
        <v>0</v>
      </c>
      <c r="Z273" t="b">
        <v>0</v>
      </c>
      <c r="AA273" t="b">
        <v>0</v>
      </c>
      <c r="AB273" t="b">
        <v>0</v>
      </c>
      <c r="AC273" t="b">
        <v>0</v>
      </c>
      <c r="AD273" t="b">
        <f>IF(LVCK_11C_AFT="",FALSE,TRUE)</f>
        <v>0</v>
      </c>
    </row>
    <row r="274" customHeight="1" spans="2:18">
      <c r="B274" s="385"/>
      <c r="C274" s="388"/>
      <c r="D274" s="85"/>
      <c r="E274" s="398"/>
      <c r="F274" s="399"/>
      <c r="G274" s="399"/>
      <c r="H274" s="399"/>
      <c r="I274" s="399"/>
      <c r="J274" s="399"/>
      <c r="K274" s="399"/>
      <c r="L274" s="399"/>
      <c r="M274" s="399"/>
      <c r="N274" s="424"/>
      <c r="P274" s="416"/>
      <c r="R274" s="385"/>
    </row>
    <row r="275" customHeight="1" spans="2:18">
      <c r="B275" s="385"/>
      <c r="C275" s="388"/>
      <c r="D275" s="85"/>
      <c r="E275" s="398"/>
      <c r="F275" s="399"/>
      <c r="G275" s="399"/>
      <c r="H275" s="399"/>
      <c r="I275" s="399"/>
      <c r="J275" s="399"/>
      <c r="K275" s="399"/>
      <c r="L275" s="399"/>
      <c r="M275" s="399"/>
      <c r="N275" s="424"/>
      <c r="P275" s="416"/>
      <c r="R275" s="385"/>
    </row>
    <row r="276" customHeight="1" spans="2:18">
      <c r="B276" s="385"/>
      <c r="C276" s="388"/>
      <c r="D276" s="85"/>
      <c r="E276" s="398"/>
      <c r="F276" s="399"/>
      <c r="G276" s="399"/>
      <c r="H276" s="399"/>
      <c r="I276" s="399"/>
      <c r="J276" s="399"/>
      <c r="K276" s="399"/>
      <c r="L276" s="399"/>
      <c r="M276" s="399"/>
      <c r="N276" s="424"/>
      <c r="P276" s="416"/>
      <c r="R276" s="385"/>
    </row>
    <row r="277" spans="2:18">
      <c r="B277" s="385"/>
      <c r="C277" s="388"/>
      <c r="D277" s="85"/>
      <c r="E277" s="398"/>
      <c r="F277" s="399"/>
      <c r="G277" s="399"/>
      <c r="H277" s="399"/>
      <c r="I277" s="399"/>
      <c r="J277" s="399"/>
      <c r="K277" s="399"/>
      <c r="L277" s="399"/>
      <c r="M277" s="399"/>
      <c r="N277" s="424"/>
      <c r="P277" s="416"/>
      <c r="R277" s="385"/>
    </row>
    <row r="278" spans="2:18">
      <c r="B278" s="385"/>
      <c r="C278" s="388"/>
      <c r="D278" s="85"/>
      <c r="E278" s="400"/>
      <c r="F278" s="401"/>
      <c r="G278" s="401"/>
      <c r="H278" s="401"/>
      <c r="I278" s="401"/>
      <c r="J278" s="401"/>
      <c r="K278" s="401"/>
      <c r="L278" s="401"/>
      <c r="M278" s="401"/>
      <c r="N278" s="425"/>
      <c r="P278" s="416"/>
      <c r="R278" s="385"/>
    </row>
    <row r="279" ht="7.5" customHeight="1" spans="2:18">
      <c r="B279" s="385"/>
      <c r="C279" s="87"/>
      <c r="D279" s="88"/>
      <c r="E279" s="443"/>
      <c r="F279" s="443"/>
      <c r="G279" s="443"/>
      <c r="H279" s="443"/>
      <c r="I279" s="443"/>
      <c r="J279" s="443"/>
      <c r="K279" s="443"/>
      <c r="L279" s="88"/>
      <c r="M279" s="88"/>
      <c r="N279" s="88"/>
      <c r="O279" s="88"/>
      <c r="P279" s="449"/>
      <c r="R279" s="385"/>
    </row>
    <row r="280" spans="2:18">
      <c r="B280" s="385"/>
      <c r="C280" s="85"/>
      <c r="D280" s="85"/>
      <c r="E280" s="399"/>
      <c r="F280" s="399"/>
      <c r="G280" s="399"/>
      <c r="H280" s="399"/>
      <c r="I280" s="399"/>
      <c r="J280" s="399"/>
      <c r="K280" s="399"/>
      <c r="L280" s="85"/>
      <c r="M280" s="85"/>
      <c r="R280" s="385"/>
    </row>
    <row r="281" ht="60" customHeight="1" spans="2:17">
      <c r="B281" s="439"/>
      <c r="C281" s="440"/>
      <c r="D281" s="440"/>
      <c r="E281" s="440"/>
      <c r="F281" s="440"/>
      <c r="G281" s="440"/>
      <c r="H281" s="440"/>
      <c r="I281" s="440"/>
      <c r="J281" s="440"/>
      <c r="K281" s="440"/>
      <c r="L281" s="440"/>
      <c r="M281" s="440"/>
      <c r="N281" s="440"/>
      <c r="O281" s="440"/>
      <c r="P281" s="440"/>
      <c r="Q281" s="447"/>
    </row>
    <row r="282" ht="13.5"/>
    <row r="283" ht="14.25" spans="2:17">
      <c r="B283" s="370" t="s">
        <v>417</v>
      </c>
      <c r="C283" s="371"/>
      <c r="D283" s="371"/>
      <c r="E283" s="371"/>
      <c r="F283" s="371"/>
      <c r="G283" s="371"/>
      <c r="H283" s="371"/>
      <c r="I283" s="371"/>
      <c r="J283" s="371"/>
      <c r="K283" s="371"/>
      <c r="L283" s="371"/>
      <c r="M283" s="371"/>
      <c r="N283" s="371"/>
      <c r="O283" s="371"/>
      <c r="P283" s="371"/>
      <c r="Q283" s="437"/>
    </row>
    <row r="284" spans="2:17">
      <c r="B284" s="385"/>
      <c r="C284" s="85"/>
      <c r="D284" s="85"/>
      <c r="E284" s="85"/>
      <c r="F284" s="85"/>
      <c r="G284" s="85"/>
      <c r="H284" s="85"/>
      <c r="I284" s="85"/>
      <c r="J284" s="85"/>
      <c r="K284" s="85"/>
      <c r="L284" s="85"/>
      <c r="M284" s="85"/>
      <c r="N284" s="85"/>
      <c r="O284" s="85"/>
      <c r="P284" s="85"/>
      <c r="Q284" s="438"/>
    </row>
    <row r="285" spans="2:17">
      <c r="B285" s="385"/>
      <c r="C285" s="85"/>
      <c r="J285" s="85"/>
      <c r="K285" s="85"/>
      <c r="L285" s="85"/>
      <c r="M285" s="85"/>
      <c r="N285" s="85"/>
      <c r="O285" s="85"/>
      <c r="P285" s="85"/>
      <c r="Q285" s="438"/>
    </row>
    <row r="286" spans="2:17">
      <c r="B286" s="385"/>
      <c r="C286" s="85"/>
      <c r="J286" s="85"/>
      <c r="K286" s="85"/>
      <c r="L286" s="85"/>
      <c r="M286" s="85"/>
      <c r="N286" s="85"/>
      <c r="O286" s="85"/>
      <c r="P286" s="85"/>
      <c r="Q286" s="438"/>
    </row>
    <row r="287" spans="2:17">
      <c r="B287" s="385"/>
      <c r="C287" s="85"/>
      <c r="J287" s="85"/>
      <c r="K287" s="85"/>
      <c r="L287" s="85"/>
      <c r="M287" s="85"/>
      <c r="N287" s="85"/>
      <c r="O287" s="85"/>
      <c r="P287" s="85"/>
      <c r="Q287" s="438"/>
    </row>
    <row r="288" spans="2:17">
      <c r="B288" s="385"/>
      <c r="C288" s="85"/>
      <c r="J288" s="85"/>
      <c r="K288" s="85"/>
      <c r="L288" s="85"/>
      <c r="M288" s="85"/>
      <c r="N288" s="85"/>
      <c r="O288" s="85"/>
      <c r="P288" s="85"/>
      <c r="Q288" s="438"/>
    </row>
    <row r="289" spans="2:17">
      <c r="B289" s="385"/>
      <c r="C289" s="85"/>
      <c r="J289" s="85"/>
      <c r="K289" s="85"/>
      <c r="L289" s="85"/>
      <c r="M289" s="85"/>
      <c r="N289" s="85"/>
      <c r="O289" s="85"/>
      <c r="P289" s="85"/>
      <c r="Q289" s="438"/>
    </row>
    <row r="290" spans="2:17">
      <c r="B290" s="385"/>
      <c r="C290" s="85"/>
      <c r="J290" s="85"/>
      <c r="K290" s="85"/>
      <c r="L290" s="85"/>
      <c r="M290" s="85"/>
      <c r="N290" s="85"/>
      <c r="O290" s="85"/>
      <c r="P290" s="85"/>
      <c r="Q290" s="438"/>
    </row>
    <row r="291" spans="2:17">
      <c r="B291" s="385"/>
      <c r="C291" s="85"/>
      <c r="D291" s="442"/>
      <c r="E291" s="442"/>
      <c r="J291" s="85"/>
      <c r="K291" s="85"/>
      <c r="L291" s="85"/>
      <c r="M291" s="85"/>
      <c r="N291" s="85"/>
      <c r="O291" s="85"/>
      <c r="P291" s="85"/>
      <c r="Q291" s="438"/>
    </row>
    <row r="292" ht="12.75" spans="2:17">
      <c r="B292" s="439"/>
      <c r="C292" s="440"/>
      <c r="D292" s="440"/>
      <c r="E292" s="440"/>
      <c r="F292" s="440"/>
      <c r="G292" s="440"/>
      <c r="H292" s="440"/>
      <c r="I292" s="440"/>
      <c r="J292" s="440"/>
      <c r="K292" s="440"/>
      <c r="L292" s="440"/>
      <c r="M292" s="440"/>
      <c r="N292" s="440"/>
      <c r="O292" s="440"/>
      <c r="P292" s="440"/>
      <c r="Q292" s="447"/>
    </row>
    <row r="293" ht="12.75" spans="2:13">
      <c r="B293" s="85"/>
      <c r="C293" s="85"/>
      <c r="D293" s="85"/>
      <c r="E293" s="85"/>
      <c r="F293" s="85"/>
      <c r="G293" s="85"/>
      <c r="H293" s="85"/>
      <c r="I293" s="85"/>
      <c r="J293" s="85"/>
      <c r="K293" s="85"/>
      <c r="L293" s="85"/>
      <c r="M293" s="85"/>
    </row>
    <row r="294" spans="2:13">
      <c r="B294" s="85"/>
      <c r="C294" s="85"/>
      <c r="D294" s="85"/>
      <c r="E294" s="85"/>
      <c r="F294" s="85"/>
      <c r="G294" s="85"/>
      <c r="H294" s="85"/>
      <c r="I294" s="85"/>
      <c r="J294" s="85"/>
      <c r="K294" s="85"/>
      <c r="L294" s="85"/>
      <c r="M294" s="85"/>
    </row>
    <row r="295" spans="2:13">
      <c r="B295" s="85"/>
      <c r="C295" s="85"/>
      <c r="D295" s="85"/>
      <c r="E295" s="85"/>
      <c r="F295" s="85"/>
      <c r="G295" s="85"/>
      <c r="H295" s="85"/>
      <c r="I295" s="85"/>
      <c r="J295" s="85"/>
      <c r="K295" s="85"/>
      <c r="L295" s="85"/>
      <c r="M295" s="85"/>
    </row>
    <row r="296" spans="2:13">
      <c r="B296" s="85"/>
      <c r="C296" s="85"/>
      <c r="D296" s="85"/>
      <c r="E296" s="85"/>
      <c r="F296" s="85"/>
      <c r="G296" s="85"/>
      <c r="H296" s="85"/>
      <c r="I296" s="85"/>
      <c r="J296" s="85"/>
      <c r="K296" s="85"/>
      <c r="L296" s="85"/>
      <c r="M296" s="85"/>
    </row>
    <row r="297" spans="2:13">
      <c r="B297" s="85"/>
      <c r="C297" s="85"/>
      <c r="D297" s="85"/>
      <c r="E297" s="85"/>
      <c r="F297" s="85"/>
      <c r="G297" s="85"/>
      <c r="H297" s="85"/>
      <c r="I297" s="85"/>
      <c r="J297" s="85"/>
      <c r="K297" s="85"/>
      <c r="L297" s="85"/>
      <c r="M297" s="85"/>
    </row>
    <row r="298" spans="2:13">
      <c r="B298" s="85"/>
      <c r="C298" s="85"/>
      <c r="D298" s="85"/>
      <c r="E298" s="85"/>
      <c r="F298" s="85"/>
      <c r="G298" s="85"/>
      <c r="H298" s="85"/>
      <c r="I298" s="85"/>
      <c r="J298" s="85"/>
      <c r="K298" s="85"/>
      <c r="L298" s="85"/>
      <c r="M298" s="85"/>
    </row>
    <row r="299" spans="2:13">
      <c r="B299" s="85"/>
      <c r="C299" s="85"/>
      <c r="D299" s="85"/>
      <c r="E299" s="85"/>
      <c r="F299" s="85"/>
      <c r="G299" s="85"/>
      <c r="H299" s="85"/>
      <c r="I299" s="85"/>
      <c r="J299" s="85"/>
      <c r="K299" s="85"/>
      <c r="L299" s="85"/>
      <c r="M299" s="85"/>
    </row>
    <row r="300" spans="2:13">
      <c r="B300" s="85"/>
      <c r="C300" s="85"/>
      <c r="D300" s="85"/>
      <c r="E300" s="85"/>
      <c r="F300" s="85"/>
      <c r="G300" s="85"/>
      <c r="H300" s="85"/>
      <c r="I300" s="85"/>
      <c r="J300" s="85"/>
      <c r="K300" s="85"/>
      <c r="L300" s="85"/>
      <c r="M300" s="85"/>
    </row>
  </sheetData>
  <mergeCells count="89">
    <mergeCell ref="C6:I6"/>
    <mergeCell ref="C7:E7"/>
    <mergeCell ref="F7:I7"/>
    <mergeCell ref="C8:E8"/>
    <mergeCell ref="F8:I8"/>
    <mergeCell ref="C9:E9"/>
    <mergeCell ref="F9:I9"/>
    <mergeCell ref="C10:E10"/>
    <mergeCell ref="F10:I10"/>
    <mergeCell ref="C13:L13"/>
    <mergeCell ref="M13:P13"/>
    <mergeCell ref="C35:L35"/>
    <mergeCell ref="M35:P35"/>
    <mergeCell ref="C119:I119"/>
    <mergeCell ref="C120:E120"/>
    <mergeCell ref="F120:I120"/>
    <mergeCell ref="C121:E121"/>
    <mergeCell ref="F121:I121"/>
    <mergeCell ref="C124:L124"/>
    <mergeCell ref="M124:P124"/>
    <mergeCell ref="C240:L240"/>
    <mergeCell ref="M240:P240"/>
    <mergeCell ref="C260:P260"/>
    <mergeCell ref="D291:E291"/>
    <mergeCell ref="N137:O147"/>
    <mergeCell ref="N163:O173"/>
    <mergeCell ref="E158:K160"/>
    <mergeCell ref="E273:N278"/>
    <mergeCell ref="N202:O212"/>
    <mergeCell ref="C149:L152"/>
    <mergeCell ref="E231:K234"/>
    <mergeCell ref="C201:L204"/>
    <mergeCell ref="N228:O238"/>
    <mergeCell ref="C88:L91"/>
    <mergeCell ref="C62:L65"/>
    <mergeCell ref="C75:L78"/>
    <mergeCell ref="N189:O199"/>
    <mergeCell ref="C214:L217"/>
    <mergeCell ref="E251:K254"/>
    <mergeCell ref="C227:L230"/>
    <mergeCell ref="E223:K225"/>
    <mergeCell ref="E218:K221"/>
    <mergeCell ref="N215:O225"/>
    <mergeCell ref="N176:O186"/>
    <mergeCell ref="E179:K182"/>
    <mergeCell ref="E166:K169"/>
    <mergeCell ref="N37:O47"/>
    <mergeCell ref="N50:O60"/>
    <mergeCell ref="N76:O86"/>
    <mergeCell ref="E153:K156"/>
    <mergeCell ref="E58:K60"/>
    <mergeCell ref="N150:O160"/>
    <mergeCell ref="E171:K173"/>
    <mergeCell ref="N89:O99"/>
    <mergeCell ref="C125:L126"/>
    <mergeCell ref="N126:O134"/>
    <mergeCell ref="E132:K134"/>
    <mergeCell ref="E66:K69"/>
    <mergeCell ref="E79:K82"/>
    <mergeCell ref="N63:O73"/>
    <mergeCell ref="N102:O112"/>
    <mergeCell ref="E71:K73"/>
    <mergeCell ref="E97:K99"/>
    <mergeCell ref="E127:K130"/>
    <mergeCell ref="C188:L191"/>
    <mergeCell ref="C36:L39"/>
    <mergeCell ref="C49:L52"/>
    <mergeCell ref="E31:K33"/>
    <mergeCell ref="E40:K43"/>
    <mergeCell ref="E45:K47"/>
    <mergeCell ref="E92:K95"/>
    <mergeCell ref="E84:K86"/>
    <mergeCell ref="E53:K56"/>
    <mergeCell ref="E236:K238"/>
    <mergeCell ref="E256:K258"/>
    <mergeCell ref="E210:K212"/>
    <mergeCell ref="E140:K143"/>
    <mergeCell ref="C101:L104"/>
    <mergeCell ref="E110:K112"/>
    <mergeCell ref="E205:K208"/>
    <mergeCell ref="E105:K108"/>
    <mergeCell ref="E184:K186"/>
    <mergeCell ref="E192:K195"/>
    <mergeCell ref="C175:L178"/>
    <mergeCell ref="E197:K199"/>
    <mergeCell ref="C162:L165"/>
    <mergeCell ref="C136:L139"/>
    <mergeCell ref="E145:K147"/>
    <mergeCell ref="E26:K29"/>
  </mergeCells>
  <conditionalFormatting sqref="F7:I10 E31:K33 E45:K47 E58:K60 E71:K73 F120:I121 E84:K86 E97:K99 E110:K112 E132:K134 E145:K147 E158:K160 E171:K173 E184:K186 E197:K199 E210:K212 E223:K225 E236:K238 E256:K258 E273">
    <cfRule type="expression" dxfId="1" priority="1" stopIfTrue="1">
      <formula>E7=""</formula>
    </cfRule>
  </conditionalFormatting>
  <pageMargins left="0.788888888888889" right="0.788888888888889" top="0.979166666666667" bottom="0.979166666666667" header="0.509027777777778" footer="0.509027777777778"/>
  <pageSetup paperSize="9" orientation="portrait" horizontalDpi="300" verticalDpi="300"/>
  <headerFooter alignWithMargins="0"/>
  <drawing r:id="rId1"/>
  <legacyDrawing r:id="rId2"/>
  <controls>
    <mc:AlternateContent xmlns:mc="http://schemas.openxmlformats.org/markup-compatibility/2006">
      <mc:Choice Requires="x14">
        <control shapeId="13313" r:id="rId3">
          <controlPr defaultSize="0" r:id="rId4" listFillRange="LVCK_資料">
            <anchor moveWithCells="1">
              <from>
                <xdr:col>3</xdr:col>
                <xdr:colOff>0</xdr:colOff>
                <xdr:row>14</xdr:row>
                <xdr:rowOff>0</xdr:rowOff>
              </from>
              <to>
                <xdr:col>8</xdr:col>
                <xdr:colOff>19050</xdr:colOff>
                <xdr:row>20</xdr:row>
                <xdr:rowOff>114300</xdr:rowOff>
              </to>
            </anchor>
          </controlPr>
        </control>
      </mc:Choice>
      <mc:Fallback>
        <control shapeId="13313" r:id="rId3"/>
      </mc:Fallback>
    </mc:AlternateContent>
    <mc:AlternateContent xmlns:mc="http://schemas.openxmlformats.org/markup-compatibility/2006">
      <mc:Choice Requires="x14">
        <control shapeId="13314" r:id="rId5">
          <controlPr defaultSize="0" r:id="rId6">
            <anchor moveWithCells="1">
              <from>
                <xdr:col>8</xdr:col>
                <xdr:colOff>466725</xdr:colOff>
                <xdr:row>14</xdr:row>
                <xdr:rowOff>76200</xdr:rowOff>
              </from>
              <to>
                <xdr:col>10</xdr:col>
                <xdr:colOff>28575</xdr:colOff>
                <xdr:row>16</xdr:row>
                <xdr:rowOff>28575</xdr:rowOff>
              </to>
            </anchor>
          </controlPr>
        </control>
      </mc:Choice>
      <mc:Fallback>
        <control shapeId="13314" r:id="rId5"/>
      </mc:Fallback>
    </mc:AlternateContent>
    <mc:AlternateContent xmlns:mc="http://schemas.openxmlformats.org/markup-compatibility/2006">
      <mc:Choice Requires="x14">
        <control shapeId="13315" r:id="rId7">
          <controlPr defaultSize="0" r:id="rId8">
            <anchor moveWithCells="1">
              <from>
                <xdr:col>14</xdr:col>
                <xdr:colOff>285750</xdr:colOff>
                <xdr:row>14</xdr:row>
                <xdr:rowOff>76200</xdr:rowOff>
              </from>
              <to>
                <xdr:col>14</xdr:col>
                <xdr:colOff>1019175</xdr:colOff>
                <xdr:row>16</xdr:row>
                <xdr:rowOff>38100</xdr:rowOff>
              </to>
            </anchor>
          </controlPr>
        </control>
      </mc:Choice>
      <mc:Fallback>
        <control shapeId="13315" r:id="rId7"/>
      </mc:Fallback>
    </mc:AlternateContent>
    <mc:AlternateContent xmlns:mc="http://schemas.openxmlformats.org/markup-compatibility/2006">
      <mc:Choice Requires="x14">
        <control shapeId="13316" r:id="rId9">
          <controlPr defaultSize="0" r:id="rId10" linkedCell="$C$37" listFillRange="LVCK_部品" locked="0">
            <anchor moveWithCells="1">
              <from>
                <xdr:col>3</xdr:col>
                <xdr:colOff>0</xdr:colOff>
                <xdr:row>36</xdr:row>
                <xdr:rowOff>95250</xdr:rowOff>
              </from>
              <to>
                <xdr:col>11</xdr:col>
                <xdr:colOff>19050</xdr:colOff>
                <xdr:row>38</xdr:row>
                <xdr:rowOff>57150</xdr:rowOff>
              </to>
            </anchor>
          </controlPr>
        </control>
      </mc:Choice>
      <mc:Fallback>
        <control shapeId="13316" r:id="rId9"/>
      </mc:Fallback>
    </mc:AlternateContent>
    <mc:AlternateContent xmlns:mc="http://schemas.openxmlformats.org/markup-compatibility/2006">
      <mc:Choice Requires="x14">
        <control shapeId="13317" r:id="rId11">
          <controlPr defaultSize="0" r:id="rId12" linkedCell="$C$50" listFillRange="LVCK_変更点" locked="0">
            <anchor moveWithCells="1">
              <from>
                <xdr:col>3</xdr:col>
                <xdr:colOff>0</xdr:colOff>
                <xdr:row>49</xdr:row>
                <xdr:rowOff>95250</xdr:rowOff>
              </from>
              <to>
                <xdr:col>11</xdr:col>
                <xdr:colOff>19050</xdr:colOff>
                <xdr:row>51</xdr:row>
                <xdr:rowOff>57150</xdr:rowOff>
              </to>
            </anchor>
          </controlPr>
        </control>
      </mc:Choice>
      <mc:Fallback>
        <control shapeId="13317" r:id="rId11"/>
      </mc:Fallback>
    </mc:AlternateContent>
    <mc:AlternateContent xmlns:mc="http://schemas.openxmlformats.org/markup-compatibility/2006">
      <mc:Choice Requires="x14">
        <control shapeId="13318" r:id="rId13">
          <controlPr defaultSize="0" r:id="rId14" linkedCell="$C$63" listFillRange="LVCK_機能" locked="0">
            <anchor moveWithCells="1">
              <from>
                <xdr:col>3</xdr:col>
                <xdr:colOff>0</xdr:colOff>
                <xdr:row>62</xdr:row>
                <xdr:rowOff>95250</xdr:rowOff>
              </from>
              <to>
                <xdr:col>11</xdr:col>
                <xdr:colOff>19050</xdr:colOff>
                <xdr:row>64</xdr:row>
                <xdr:rowOff>57150</xdr:rowOff>
              </to>
            </anchor>
          </controlPr>
        </control>
      </mc:Choice>
      <mc:Fallback>
        <control shapeId="13318" r:id="rId13"/>
      </mc:Fallback>
    </mc:AlternateContent>
    <mc:AlternateContent xmlns:mc="http://schemas.openxmlformats.org/markup-compatibility/2006">
      <mc:Choice Requires="x14">
        <control shapeId="13319" r:id="rId15">
          <controlPr defaultSize="0" r:id="rId16" linkedCell="$C$76" listFillRange="LVCK_心配点" locked="0">
            <anchor moveWithCells="1">
              <from>
                <xdr:col>3</xdr:col>
                <xdr:colOff>0</xdr:colOff>
                <xdr:row>75</xdr:row>
                <xdr:rowOff>95250</xdr:rowOff>
              </from>
              <to>
                <xdr:col>11</xdr:col>
                <xdr:colOff>19050</xdr:colOff>
                <xdr:row>77</xdr:row>
                <xdr:rowOff>57150</xdr:rowOff>
              </to>
            </anchor>
          </controlPr>
        </control>
      </mc:Choice>
      <mc:Fallback>
        <control shapeId="13319" r:id="rId15"/>
      </mc:Fallback>
    </mc:AlternateContent>
    <mc:AlternateContent xmlns:mc="http://schemas.openxmlformats.org/markup-compatibility/2006">
      <mc:Choice Requires="x14">
        <control shapeId="13320" r:id="rId17">
          <controlPr defaultSize="0" r:id="rId18" linkedCell="$C$89" listFillRange="LVCK_原因" locked="0">
            <anchor moveWithCells="1">
              <from>
                <xdr:col>3</xdr:col>
                <xdr:colOff>0</xdr:colOff>
                <xdr:row>88</xdr:row>
                <xdr:rowOff>95250</xdr:rowOff>
              </from>
              <to>
                <xdr:col>11</xdr:col>
                <xdr:colOff>19050</xdr:colOff>
                <xdr:row>90</xdr:row>
                <xdr:rowOff>57150</xdr:rowOff>
              </to>
            </anchor>
          </controlPr>
        </control>
      </mc:Choice>
      <mc:Fallback>
        <control shapeId="13320" r:id="rId17"/>
      </mc:Fallback>
    </mc:AlternateContent>
    <mc:AlternateContent xmlns:mc="http://schemas.openxmlformats.org/markup-compatibility/2006">
      <mc:Choice Requires="x14">
        <control shapeId="13321" r:id="rId19">
          <controlPr defaultSize="0" r:id="rId20" linkedCell="$C$102" listFillRange="LVCK_設計" locked="0">
            <anchor moveWithCells="1">
              <from>
                <xdr:col>3</xdr:col>
                <xdr:colOff>0</xdr:colOff>
                <xdr:row>101</xdr:row>
                <xdr:rowOff>95250</xdr:rowOff>
              </from>
              <to>
                <xdr:col>11</xdr:col>
                <xdr:colOff>19050</xdr:colOff>
                <xdr:row>103</xdr:row>
                <xdr:rowOff>57150</xdr:rowOff>
              </to>
            </anchor>
          </controlPr>
        </control>
      </mc:Choice>
      <mc:Fallback>
        <control shapeId="13321" r:id="rId19"/>
      </mc:Fallback>
    </mc:AlternateContent>
    <mc:AlternateContent xmlns:mc="http://schemas.openxmlformats.org/markup-compatibility/2006">
      <mc:Choice Requires="x14">
        <control shapeId="13322" r:id="rId21">
          <controlPr defaultSize="0" r:id="rId22" linkedCell="$C$215" listFillRange="LVCK_評価" locked="0">
            <anchor moveWithCells="1">
              <from>
                <xdr:col>3</xdr:col>
                <xdr:colOff>0</xdr:colOff>
                <xdr:row>214</xdr:row>
                <xdr:rowOff>85725</xdr:rowOff>
              </from>
              <to>
                <xdr:col>11</xdr:col>
                <xdr:colOff>19050</xdr:colOff>
                <xdr:row>216</xdr:row>
                <xdr:rowOff>47625</xdr:rowOff>
              </to>
            </anchor>
          </controlPr>
        </control>
      </mc:Choice>
      <mc:Fallback>
        <control shapeId="13322" r:id="rId21"/>
      </mc:Fallback>
    </mc:AlternateContent>
    <mc:AlternateContent xmlns:mc="http://schemas.openxmlformats.org/markup-compatibility/2006">
      <mc:Choice Requires="x14">
        <control shapeId="13323" r:id="rId23">
          <controlPr defaultSize="0" r:id="rId24" linkedCell="$C$228" listFillRange="LVCK_指摘" locked="0">
            <anchor moveWithCells="1">
              <from>
                <xdr:col>3</xdr:col>
                <xdr:colOff>0</xdr:colOff>
                <xdr:row>227</xdr:row>
                <xdr:rowOff>85725</xdr:rowOff>
              </from>
              <to>
                <xdr:col>11</xdr:col>
                <xdr:colOff>19050</xdr:colOff>
                <xdr:row>229</xdr:row>
                <xdr:rowOff>47625</xdr:rowOff>
              </to>
            </anchor>
          </controlPr>
        </control>
      </mc:Choice>
      <mc:Fallback>
        <control shapeId="13323" r:id="rId23"/>
      </mc:Fallback>
    </mc:AlternateContent>
    <mc:AlternateContent xmlns:mc="http://schemas.openxmlformats.org/markup-compatibility/2006">
      <mc:Choice Requires="x14">
        <control shapeId="13324" r:id="rId25">
          <controlPr defaultSize="0" r:id="rId26" listFillRange="LVCK_参加者">
            <anchor moveWithCells="1">
              <from>
                <xdr:col>3</xdr:col>
                <xdr:colOff>0</xdr:colOff>
                <xdr:row>241</xdr:row>
                <xdr:rowOff>28575</xdr:rowOff>
              </from>
              <to>
                <xdr:col>8</xdr:col>
                <xdr:colOff>38100</xdr:colOff>
                <xdr:row>245</xdr:row>
                <xdr:rowOff>76200</xdr:rowOff>
              </to>
            </anchor>
          </controlPr>
        </control>
      </mc:Choice>
      <mc:Fallback>
        <control shapeId="13324" r:id="rId25"/>
      </mc:Fallback>
    </mc:AlternateContent>
    <mc:AlternateContent xmlns:mc="http://schemas.openxmlformats.org/markup-compatibility/2006">
      <mc:Choice Requires="x14">
        <control shapeId="13325" r:id="rId27">
          <controlPr defaultSize="0" r:id="rId28">
            <anchor moveWithCells="1">
              <from>
                <xdr:col>8</xdr:col>
                <xdr:colOff>466725</xdr:colOff>
                <xdr:row>241</xdr:row>
                <xdr:rowOff>85725</xdr:rowOff>
              </from>
              <to>
                <xdr:col>10</xdr:col>
                <xdr:colOff>28575</xdr:colOff>
                <xdr:row>243</xdr:row>
                <xdr:rowOff>38100</xdr:rowOff>
              </to>
            </anchor>
          </controlPr>
        </control>
      </mc:Choice>
      <mc:Fallback>
        <control shapeId="13325" r:id="rId27"/>
      </mc:Fallback>
    </mc:AlternateContent>
    <mc:AlternateContent xmlns:mc="http://schemas.openxmlformats.org/markup-compatibility/2006">
      <mc:Choice Requires="x14">
        <control shapeId="13326" r:id="rId29">
          <controlPr defaultSize="0" r:id="rId30">
            <anchor moveWithCells="1">
              <from>
                <xdr:col>14</xdr:col>
                <xdr:colOff>285750</xdr:colOff>
                <xdr:row>241</xdr:row>
                <xdr:rowOff>85725</xdr:rowOff>
              </from>
              <to>
                <xdr:col>14</xdr:col>
                <xdr:colOff>1019175</xdr:colOff>
                <xdr:row>243</xdr:row>
                <xdr:rowOff>47625</xdr:rowOff>
              </to>
            </anchor>
          </controlPr>
        </control>
      </mc:Choice>
      <mc:Fallback>
        <control shapeId="13326" r:id="rId29"/>
      </mc:Fallback>
    </mc:AlternateContent>
    <mc:AlternateContent xmlns:mc="http://schemas.openxmlformats.org/markup-compatibility/2006">
      <mc:Choice Requires="x14">
        <control shapeId="13327" r:id="rId31">
          <controlPr defaultSize="0" r:id="rId32" linkedCell="$C$137" listFillRange="LVCK_部品" locked="0">
            <anchor moveWithCells="1">
              <from>
                <xdr:col>3</xdr:col>
                <xdr:colOff>0</xdr:colOff>
                <xdr:row>136</xdr:row>
                <xdr:rowOff>85725</xdr:rowOff>
              </from>
              <to>
                <xdr:col>11</xdr:col>
                <xdr:colOff>19050</xdr:colOff>
                <xdr:row>138</xdr:row>
                <xdr:rowOff>47625</xdr:rowOff>
              </to>
            </anchor>
          </controlPr>
        </control>
      </mc:Choice>
      <mc:Fallback>
        <control shapeId="13327" r:id="rId31"/>
      </mc:Fallback>
    </mc:AlternateContent>
    <mc:AlternateContent xmlns:mc="http://schemas.openxmlformats.org/markup-compatibility/2006">
      <mc:Choice Requires="x14">
        <control shapeId="13328" r:id="rId33">
          <controlPr defaultSize="0" r:id="rId34" linkedCell="$C$150" listFillRange="LVCK_変更点" locked="0">
            <anchor moveWithCells="1">
              <from>
                <xdr:col>3</xdr:col>
                <xdr:colOff>0</xdr:colOff>
                <xdr:row>149</xdr:row>
                <xdr:rowOff>85725</xdr:rowOff>
              </from>
              <to>
                <xdr:col>11</xdr:col>
                <xdr:colOff>19050</xdr:colOff>
                <xdr:row>151</xdr:row>
                <xdr:rowOff>47625</xdr:rowOff>
              </to>
            </anchor>
          </controlPr>
        </control>
      </mc:Choice>
      <mc:Fallback>
        <control shapeId="13328" r:id="rId33"/>
      </mc:Fallback>
    </mc:AlternateContent>
    <mc:AlternateContent xmlns:mc="http://schemas.openxmlformats.org/markup-compatibility/2006">
      <mc:Choice Requires="x14">
        <control shapeId="13329" r:id="rId35">
          <controlPr defaultSize="0" r:id="rId36" linkedCell="$C$163" listFillRange="LVCK_機能" locked="0">
            <anchor moveWithCells="1">
              <from>
                <xdr:col>3</xdr:col>
                <xdr:colOff>0</xdr:colOff>
                <xdr:row>162</xdr:row>
                <xdr:rowOff>85725</xdr:rowOff>
              </from>
              <to>
                <xdr:col>11</xdr:col>
                <xdr:colOff>19050</xdr:colOff>
                <xdr:row>164</xdr:row>
                <xdr:rowOff>47625</xdr:rowOff>
              </to>
            </anchor>
          </controlPr>
        </control>
      </mc:Choice>
      <mc:Fallback>
        <control shapeId="13329" r:id="rId35"/>
      </mc:Fallback>
    </mc:AlternateContent>
    <mc:AlternateContent xmlns:mc="http://schemas.openxmlformats.org/markup-compatibility/2006">
      <mc:Choice Requires="x14">
        <control shapeId="13330" r:id="rId37">
          <controlPr defaultSize="0" r:id="rId38" linkedCell="$C$176" listFillRange="LVCK_心配点" locked="0">
            <anchor moveWithCells="1">
              <from>
                <xdr:col>3</xdr:col>
                <xdr:colOff>0</xdr:colOff>
                <xdr:row>175</xdr:row>
                <xdr:rowOff>85725</xdr:rowOff>
              </from>
              <to>
                <xdr:col>11</xdr:col>
                <xdr:colOff>19050</xdr:colOff>
                <xdr:row>177</xdr:row>
                <xdr:rowOff>47625</xdr:rowOff>
              </to>
            </anchor>
          </controlPr>
        </control>
      </mc:Choice>
      <mc:Fallback>
        <control shapeId="13330" r:id="rId37"/>
      </mc:Fallback>
    </mc:AlternateContent>
    <mc:AlternateContent xmlns:mc="http://schemas.openxmlformats.org/markup-compatibility/2006">
      <mc:Choice Requires="x14">
        <control shapeId="13331" r:id="rId39">
          <controlPr defaultSize="0" r:id="rId40" linkedCell="$C$189" listFillRange="LVCK_原因" locked="0">
            <anchor moveWithCells="1">
              <from>
                <xdr:col>3</xdr:col>
                <xdr:colOff>0</xdr:colOff>
                <xdr:row>188</xdr:row>
                <xdr:rowOff>85725</xdr:rowOff>
              </from>
              <to>
                <xdr:col>11</xdr:col>
                <xdr:colOff>19050</xdr:colOff>
                <xdr:row>190</xdr:row>
                <xdr:rowOff>47625</xdr:rowOff>
              </to>
            </anchor>
          </controlPr>
        </control>
      </mc:Choice>
      <mc:Fallback>
        <control shapeId="13331" r:id="rId39"/>
      </mc:Fallback>
    </mc:AlternateContent>
    <mc:AlternateContent xmlns:mc="http://schemas.openxmlformats.org/markup-compatibility/2006">
      <mc:Choice Requires="x14">
        <control shapeId="13332" r:id="rId41">
          <controlPr defaultSize="0" r:id="rId42" linkedCell="$C$202" listFillRange="LVCK_設計" locked="0">
            <anchor moveWithCells="1">
              <from>
                <xdr:col>3</xdr:col>
                <xdr:colOff>0</xdr:colOff>
                <xdr:row>201</xdr:row>
                <xdr:rowOff>85725</xdr:rowOff>
              </from>
              <to>
                <xdr:col>11</xdr:col>
                <xdr:colOff>19050</xdr:colOff>
                <xdr:row>203</xdr:row>
                <xdr:rowOff>47625</xdr:rowOff>
              </to>
            </anchor>
          </controlPr>
        </control>
      </mc:Choice>
      <mc:Fallback>
        <control shapeId="13332" r:id="rId41"/>
      </mc:Fallback>
    </mc:AlternateContent>
    <mc:AlternateContent xmlns:mc="http://schemas.openxmlformats.org/markup-compatibility/2006">
      <mc:Choice Requires="x14">
        <control shapeId="13333" r:id="rId43">
          <controlPr defaultSize="0" r:id="rId44">
            <anchor moveWithCells="1">
              <from>
                <xdr:col>7</xdr:col>
                <xdr:colOff>400050</xdr:colOff>
                <xdr:row>114</xdr:row>
                <xdr:rowOff>85725</xdr:rowOff>
              </from>
              <to>
                <xdr:col>9</xdr:col>
                <xdr:colOff>219075</xdr:colOff>
                <xdr:row>114</xdr:row>
                <xdr:rowOff>619125</xdr:rowOff>
              </to>
            </anchor>
          </controlPr>
        </control>
      </mc:Choice>
      <mc:Fallback>
        <control shapeId="13333" r:id="rId43"/>
      </mc:Fallback>
    </mc:AlternateContent>
    <mc:AlternateContent xmlns:mc="http://schemas.openxmlformats.org/markup-compatibility/2006">
      <mc:Choice Requires="x14">
        <control shapeId="13334" r:id="rId45">
          <controlPr defaultSize="0" r:id="rId46">
            <anchor moveWithCells="1">
              <from>
                <xdr:col>7</xdr:col>
                <xdr:colOff>419100</xdr:colOff>
                <xdr:row>280</xdr:row>
                <xdr:rowOff>76200</xdr:rowOff>
              </from>
              <to>
                <xdr:col>9</xdr:col>
                <xdr:colOff>238125</xdr:colOff>
                <xdr:row>280</xdr:row>
                <xdr:rowOff>609600</xdr:rowOff>
              </to>
            </anchor>
          </controlPr>
        </control>
      </mc:Choice>
      <mc:Fallback>
        <control shapeId="13334" r:id="rId45"/>
      </mc:Fallback>
    </mc:AlternateContent>
    <mc:AlternateContent xmlns:mc="http://schemas.openxmlformats.org/markup-compatibility/2006">
      <mc:Choice Requires="x14">
        <control shapeId="13336" r:id="rId47">
          <controlPr defaultSize="0" r:id="rId48">
            <anchor moveWithCells="1">
              <from>
                <xdr:col>7</xdr:col>
                <xdr:colOff>419100</xdr:colOff>
                <xdr:row>284</xdr:row>
                <xdr:rowOff>85725</xdr:rowOff>
              </from>
              <to>
                <xdr:col>9</xdr:col>
                <xdr:colOff>238125</xdr:colOff>
                <xdr:row>290</xdr:row>
                <xdr:rowOff>76200</xdr:rowOff>
              </to>
            </anchor>
          </controlPr>
        </control>
      </mc:Choice>
      <mc:Fallback>
        <control shapeId="13336" r:id="rId47"/>
      </mc:Fallback>
    </mc:AlternateContent>
    <mc:AlternateContent xmlns:mc="http://schemas.openxmlformats.org/markup-compatibility/2006">
      <mc:Choice Requires="x14">
        <control shapeId="13339" r:id="rId49">
          <controlPr defaultSize="0" r:id="rId50" linkedCell="$X$273">
            <anchor moveWithCells="1">
              <from>
                <xdr:col>3</xdr:col>
                <xdr:colOff>419100</xdr:colOff>
                <xdr:row>262</xdr:row>
                <xdr:rowOff>133350</xdr:rowOff>
              </from>
              <to>
                <xdr:col>14</xdr:col>
                <xdr:colOff>1047750</xdr:colOff>
                <xdr:row>264</xdr:row>
                <xdr:rowOff>95250</xdr:rowOff>
              </to>
            </anchor>
          </controlPr>
        </control>
      </mc:Choice>
      <mc:Fallback>
        <control shapeId="13339" r:id="rId49"/>
      </mc:Fallback>
    </mc:AlternateContent>
    <mc:AlternateContent xmlns:mc="http://schemas.openxmlformats.org/markup-compatibility/2006">
      <mc:Choice Requires="x14">
        <control shapeId="13340" r:id="rId51">
          <controlPr defaultSize="0" r:id="rId52" linkedCell="$W$273">
            <anchor moveWithCells="1">
              <from>
                <xdr:col>3</xdr:col>
                <xdr:colOff>419100</xdr:colOff>
                <xdr:row>261</xdr:row>
                <xdr:rowOff>38100</xdr:rowOff>
              </from>
              <to>
                <xdr:col>14</xdr:col>
                <xdr:colOff>1047750</xdr:colOff>
                <xdr:row>263</xdr:row>
                <xdr:rowOff>57150</xdr:rowOff>
              </to>
            </anchor>
          </controlPr>
        </control>
      </mc:Choice>
      <mc:Fallback>
        <control shapeId="13340" r:id="rId51"/>
      </mc:Fallback>
    </mc:AlternateContent>
    <mc:AlternateContent xmlns:mc="http://schemas.openxmlformats.org/markup-compatibility/2006">
      <mc:Choice Requires="x14">
        <control shapeId="13341" r:id="rId53">
          <controlPr defaultSize="0" r:id="rId54" linkedCell="$Y$273">
            <anchor moveWithCells="1">
              <from>
                <xdr:col>3</xdr:col>
                <xdr:colOff>419100</xdr:colOff>
                <xdr:row>264</xdr:row>
                <xdr:rowOff>19050</xdr:rowOff>
              </from>
              <to>
                <xdr:col>14</xdr:col>
                <xdr:colOff>1047750</xdr:colOff>
                <xdr:row>265</xdr:row>
                <xdr:rowOff>133350</xdr:rowOff>
              </to>
            </anchor>
          </controlPr>
        </control>
      </mc:Choice>
      <mc:Fallback>
        <control shapeId="13341" r:id="rId53"/>
      </mc:Fallback>
    </mc:AlternateContent>
    <mc:AlternateContent xmlns:mc="http://schemas.openxmlformats.org/markup-compatibility/2006">
      <mc:Choice Requires="x14">
        <control shapeId="13342" r:id="rId55">
          <controlPr defaultSize="0" r:id="rId56" linkedCell="$Z$273">
            <anchor moveWithCells="1">
              <from>
                <xdr:col>3</xdr:col>
                <xdr:colOff>419100</xdr:colOff>
                <xdr:row>265</xdr:row>
                <xdr:rowOff>57150</xdr:rowOff>
              </from>
              <to>
                <xdr:col>14</xdr:col>
                <xdr:colOff>1047750</xdr:colOff>
                <xdr:row>267</xdr:row>
                <xdr:rowOff>19050</xdr:rowOff>
              </to>
            </anchor>
          </controlPr>
        </control>
      </mc:Choice>
      <mc:Fallback>
        <control shapeId="13342" r:id="rId55"/>
      </mc:Fallback>
    </mc:AlternateContent>
    <mc:AlternateContent xmlns:mc="http://schemas.openxmlformats.org/markup-compatibility/2006">
      <mc:Choice Requires="x14">
        <control shapeId="13343" r:id="rId57">
          <controlPr defaultSize="0" r:id="rId58" linkedCell="$AA$273">
            <anchor moveWithCells="1">
              <from>
                <xdr:col>3</xdr:col>
                <xdr:colOff>419100</xdr:colOff>
                <xdr:row>266</xdr:row>
                <xdr:rowOff>95250</xdr:rowOff>
              </from>
              <to>
                <xdr:col>14</xdr:col>
                <xdr:colOff>1047750</xdr:colOff>
                <xdr:row>268</xdr:row>
                <xdr:rowOff>57150</xdr:rowOff>
              </to>
            </anchor>
          </controlPr>
        </control>
      </mc:Choice>
      <mc:Fallback>
        <control shapeId="13343" r:id="rId57"/>
      </mc:Fallback>
    </mc:AlternateContent>
    <mc:AlternateContent xmlns:mc="http://schemas.openxmlformats.org/markup-compatibility/2006">
      <mc:Choice Requires="x14">
        <control shapeId="13344" r:id="rId59">
          <controlPr defaultSize="0" r:id="rId60" linkedCell="$AB$273">
            <anchor moveWithCells="1">
              <from>
                <xdr:col>3</xdr:col>
                <xdr:colOff>419100</xdr:colOff>
                <xdr:row>267</xdr:row>
                <xdr:rowOff>133350</xdr:rowOff>
              </from>
              <to>
                <xdr:col>14</xdr:col>
                <xdr:colOff>1047750</xdr:colOff>
                <xdr:row>269</xdr:row>
                <xdr:rowOff>95250</xdr:rowOff>
              </to>
            </anchor>
          </controlPr>
        </control>
      </mc:Choice>
      <mc:Fallback>
        <control shapeId="13344" r:id="rId59"/>
      </mc:Fallback>
    </mc:AlternateContent>
    <mc:AlternateContent xmlns:mc="http://schemas.openxmlformats.org/markup-compatibility/2006">
      <mc:Choice Requires="x14">
        <control shapeId="13345" r:id="rId61">
          <controlPr defaultSize="0" r:id="rId62" linkedCell="$AC$273">
            <anchor moveWithCells="1">
              <from>
                <xdr:col>3</xdr:col>
                <xdr:colOff>419100</xdr:colOff>
                <xdr:row>269</xdr:row>
                <xdr:rowOff>19050</xdr:rowOff>
              </from>
              <to>
                <xdr:col>14</xdr:col>
                <xdr:colOff>1047750</xdr:colOff>
                <xdr:row>270</xdr:row>
                <xdr:rowOff>133350</xdr:rowOff>
              </to>
            </anchor>
          </controlPr>
        </control>
      </mc:Choice>
      <mc:Fallback>
        <control shapeId="13345" r:id="rId61"/>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8"/>
    <pageSetUpPr fitToPage="1"/>
  </sheetPr>
  <dimension ref="A1:AN110"/>
  <sheetViews>
    <sheetView showGridLines="0" zoomScale="85" zoomScaleNormal="85" topLeftCell="A4" workbookViewId="0">
      <selection activeCell="A1" sqref="A1"/>
    </sheetView>
  </sheetViews>
  <sheetFormatPr defaultColWidth="9" defaultRowHeight="12"/>
  <cols>
    <col min="1" max="1" width="3.28571428571429" style="7" customWidth="1"/>
    <col min="2" max="2" width="5.71428571428571" style="7" customWidth="1"/>
    <col min="3" max="3" width="2" style="7" hidden="1" customWidth="1"/>
    <col min="4" max="4" width="4.57142857142857" style="7" customWidth="1"/>
    <col min="5" max="5" width="4.14285714285714" style="7" customWidth="1"/>
    <col min="6" max="6" width="3.28571428571429" style="7" customWidth="1"/>
    <col min="7" max="7" width="8.42857142857143" style="7" customWidth="1"/>
    <col min="8" max="8" width="1.57142857142857" style="7" customWidth="1"/>
    <col min="9" max="9" width="1.42857142857143" style="7" customWidth="1"/>
    <col min="10" max="10" width="1.28571428571429" style="7" customWidth="1"/>
    <col min="11" max="11" width="1.57142857142857" style="7" customWidth="1"/>
    <col min="12" max="12" width="8.71428571428571" style="7" customWidth="1"/>
    <col min="13" max="14" width="4.42857142857143" style="7" customWidth="1"/>
    <col min="15" max="19" width="5" style="7" customWidth="1"/>
    <col min="20" max="20" width="2.28571428571429" style="7" customWidth="1"/>
    <col min="21" max="32" width="5" style="7" customWidth="1"/>
    <col min="33" max="34" width="4.71428571428571" style="7" customWidth="1"/>
    <col min="35" max="35" width="15.7142857142857" style="7" customWidth="1"/>
    <col min="36" max="36" width="11.5714285714286" style="7" customWidth="1"/>
    <col min="37" max="38" width="12.1428571428571" style="7" customWidth="1"/>
    <col min="39" max="39" width="9.85714285714286" style="7" customWidth="1"/>
    <col min="40" max="40" width="12.1428571428571" style="7" customWidth="1"/>
    <col min="41" max="16384" width="9.14285714285714" style="7"/>
  </cols>
  <sheetData>
    <row r="1" ht="12.75"/>
    <row r="2" ht="22.5" spans="1:40">
      <c r="A2" s="176" t="s">
        <v>418</v>
      </c>
      <c r="B2" s="176"/>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row>
    <row r="3" ht="12.75"/>
    <row r="4" ht="64.5" customHeight="1" spans="1:40">
      <c r="A4" s="177" t="s">
        <v>419</v>
      </c>
      <c r="B4" s="177"/>
      <c r="C4" s="177"/>
      <c r="D4" s="177"/>
      <c r="E4" s="177"/>
      <c r="F4" s="177"/>
      <c r="G4" s="177"/>
      <c r="H4" s="177"/>
      <c r="I4" s="177"/>
      <c r="J4" s="177"/>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row>
    <row r="5" ht="13.5" customHeight="1" spans="1:40">
      <c r="A5" s="178" t="s">
        <v>420</v>
      </c>
      <c r="B5" s="179"/>
      <c r="C5" s="179"/>
      <c r="D5" s="16"/>
      <c r="E5" s="180"/>
      <c r="F5" s="180"/>
      <c r="G5" s="180"/>
      <c r="H5" s="180"/>
      <c r="I5" s="180"/>
      <c r="J5" s="180"/>
      <c r="K5" s="180"/>
      <c r="L5" s="180"/>
      <c r="M5" s="180"/>
      <c r="N5" s="180"/>
      <c r="O5" s="252"/>
      <c r="P5" s="16" t="s">
        <v>380</v>
      </c>
      <c r="Q5" s="180"/>
      <c r="R5" s="252"/>
      <c r="S5" s="16"/>
      <c r="T5" s="180"/>
      <c r="U5" s="180"/>
      <c r="V5" s="180"/>
      <c r="W5" s="180"/>
      <c r="X5" s="180"/>
      <c r="Y5" s="180"/>
      <c r="Z5" s="16" t="s">
        <v>421</v>
      </c>
      <c r="AA5" s="180"/>
      <c r="AB5" s="252"/>
      <c r="AC5" s="16" t="s">
        <v>299</v>
      </c>
      <c r="AD5" s="180"/>
      <c r="AE5" s="180"/>
      <c r="AF5" s="180"/>
      <c r="AG5" s="180"/>
      <c r="AH5" s="252"/>
      <c r="AI5" s="91" t="s">
        <v>422</v>
      </c>
      <c r="AJ5" s="16" t="s">
        <v>299</v>
      </c>
      <c r="AK5" s="252"/>
      <c r="AL5" s="91" t="s">
        <v>423</v>
      </c>
      <c r="AM5" s="311"/>
      <c r="AN5" s="312"/>
    </row>
    <row r="6" s="175" customFormat="1" ht="13.5" customHeight="1" spans="1:40">
      <c r="A6" s="181"/>
      <c r="B6" s="182"/>
      <c r="C6" s="182"/>
      <c r="D6" s="183"/>
      <c r="E6" s="184"/>
      <c r="F6" s="184"/>
      <c r="G6" s="184"/>
      <c r="H6" s="184"/>
      <c r="I6" s="184"/>
      <c r="J6" s="184"/>
      <c r="K6" s="184"/>
      <c r="L6" s="184"/>
      <c r="M6" s="184"/>
      <c r="N6" s="184"/>
      <c r="O6" s="253"/>
      <c r="P6" s="183"/>
      <c r="Q6" s="184"/>
      <c r="R6" s="253"/>
      <c r="S6" s="183"/>
      <c r="T6" s="184"/>
      <c r="U6" s="184"/>
      <c r="V6" s="184"/>
      <c r="W6" s="184"/>
      <c r="X6" s="184"/>
      <c r="Y6" s="184"/>
      <c r="Z6" s="183"/>
      <c r="AA6" s="184"/>
      <c r="AB6" s="253"/>
      <c r="AC6" s="183"/>
      <c r="AD6" s="184"/>
      <c r="AE6" s="184"/>
      <c r="AF6" s="184"/>
      <c r="AG6" s="184"/>
      <c r="AH6" s="253"/>
      <c r="AI6" s="313"/>
      <c r="AJ6" s="183"/>
      <c r="AK6" s="253"/>
      <c r="AL6" s="313"/>
      <c r="AM6" s="314"/>
      <c r="AN6" s="315"/>
    </row>
    <row r="7" ht="29.25" customHeight="1" spans="1:40">
      <c r="A7" s="185" t="s">
        <v>424</v>
      </c>
      <c r="B7" s="186"/>
      <c r="C7" s="186"/>
      <c r="D7" s="186"/>
      <c r="E7" s="186"/>
      <c r="F7" s="186"/>
      <c r="G7" s="186"/>
      <c r="H7" s="186" t="s">
        <v>425</v>
      </c>
      <c r="I7" s="186"/>
      <c r="J7" s="186"/>
      <c r="K7" s="186"/>
      <c r="L7" s="186"/>
      <c r="M7" s="186"/>
      <c r="N7" s="186"/>
      <c r="O7" s="186"/>
      <c r="P7" s="186"/>
      <c r="Q7" s="186"/>
      <c r="R7" s="186"/>
      <c r="S7" s="186"/>
      <c r="T7" s="271"/>
      <c r="U7" s="272" t="s">
        <v>426</v>
      </c>
      <c r="V7" s="273"/>
      <c r="W7" s="273"/>
      <c r="X7" s="273"/>
      <c r="Y7" s="273"/>
      <c r="Z7" s="273"/>
      <c r="AA7" s="273"/>
      <c r="AB7" s="273"/>
      <c r="AC7" s="273"/>
      <c r="AD7" s="273"/>
      <c r="AE7" s="273"/>
      <c r="AF7" s="273"/>
      <c r="AG7" s="273"/>
      <c r="AH7" s="316"/>
      <c r="AI7" s="317" t="s">
        <v>389</v>
      </c>
      <c r="AJ7" s="273"/>
      <c r="AK7" s="273"/>
      <c r="AL7" s="273"/>
      <c r="AM7" s="273"/>
      <c r="AN7" s="318"/>
    </row>
    <row r="8" ht="13.5" customHeight="1" spans="1:40">
      <c r="A8" s="187">
        <v>1</v>
      </c>
      <c r="B8" s="188" t="s">
        <v>427</v>
      </c>
      <c r="C8" s="189"/>
      <c r="D8" s="190" t="s">
        <v>428</v>
      </c>
      <c r="E8" s="191"/>
      <c r="F8" s="191"/>
      <c r="G8" s="192"/>
      <c r="H8" s="193" t="s">
        <v>429</v>
      </c>
      <c r="I8" s="254"/>
      <c r="J8" s="254"/>
      <c r="K8" s="254"/>
      <c r="L8" s="254"/>
      <c r="M8" s="254"/>
      <c r="N8" s="254"/>
      <c r="O8" s="254"/>
      <c r="P8" s="254"/>
      <c r="Q8" s="254"/>
      <c r="R8" s="254"/>
      <c r="S8" s="274"/>
      <c r="T8" s="275" t="s">
        <v>430</v>
      </c>
      <c r="U8" s="276" t="s">
        <v>431</v>
      </c>
      <c r="V8" s="276"/>
      <c r="W8" s="276"/>
      <c r="X8" s="276"/>
      <c r="Y8" s="276"/>
      <c r="Z8" s="276"/>
      <c r="AA8" s="276"/>
      <c r="AB8" s="276"/>
      <c r="AC8" s="276"/>
      <c r="AD8" s="276"/>
      <c r="AE8" s="276"/>
      <c r="AF8" s="302"/>
      <c r="AG8" s="319">
        <f>IF(T8="■",0.25,0)</f>
        <v>0</v>
      </c>
      <c r="AH8" s="320"/>
      <c r="AI8" s="321" t="s">
        <v>432</v>
      </c>
      <c r="AJ8" s="322"/>
      <c r="AK8" s="322"/>
      <c r="AL8" s="322"/>
      <c r="AM8" s="322"/>
      <c r="AN8" s="323"/>
    </row>
    <row r="9" ht="13.5" customHeight="1" spans="1:40">
      <c r="A9" s="187"/>
      <c r="B9" s="194"/>
      <c r="C9" s="195"/>
      <c r="D9" s="196"/>
      <c r="E9" s="197"/>
      <c r="F9" s="197"/>
      <c r="G9" s="198"/>
      <c r="H9" s="199"/>
      <c r="I9" s="255"/>
      <c r="J9" s="255"/>
      <c r="K9" s="255"/>
      <c r="L9" s="255"/>
      <c r="M9" s="255"/>
      <c r="N9" s="255"/>
      <c r="O9" s="255"/>
      <c r="P9" s="255"/>
      <c r="Q9" s="255"/>
      <c r="R9" s="255"/>
      <c r="S9" s="277"/>
      <c r="T9" s="278" t="s">
        <v>430</v>
      </c>
      <c r="U9" s="279" t="s">
        <v>433</v>
      </c>
      <c r="V9" s="279"/>
      <c r="W9" s="279"/>
      <c r="X9" s="279"/>
      <c r="Y9" s="279"/>
      <c r="Z9" s="279"/>
      <c r="AA9" s="279"/>
      <c r="AB9" s="279"/>
      <c r="AC9" s="279"/>
      <c r="AD9" s="279"/>
      <c r="AE9" s="279"/>
      <c r="AF9" s="303"/>
      <c r="AG9" s="324">
        <f>IF(T9="■",0.25,0)</f>
        <v>0</v>
      </c>
      <c r="AH9" s="325"/>
      <c r="AI9" s="326"/>
      <c r="AJ9" s="327"/>
      <c r="AK9" s="327"/>
      <c r="AL9" s="327"/>
      <c r="AM9" s="327"/>
      <c r="AN9" s="328"/>
    </row>
    <row r="10" ht="13.5" customHeight="1" spans="1:40">
      <c r="A10" s="187"/>
      <c r="B10" s="194"/>
      <c r="C10" s="195"/>
      <c r="D10" s="196"/>
      <c r="E10" s="197"/>
      <c r="F10" s="197"/>
      <c r="G10" s="198"/>
      <c r="H10" s="199"/>
      <c r="I10" s="255"/>
      <c r="J10" s="255"/>
      <c r="K10" s="255"/>
      <c r="L10" s="255"/>
      <c r="M10" s="255"/>
      <c r="N10" s="255"/>
      <c r="O10" s="255"/>
      <c r="P10" s="255"/>
      <c r="Q10" s="255"/>
      <c r="R10" s="255"/>
      <c r="S10" s="277"/>
      <c r="T10" s="278" t="s">
        <v>430</v>
      </c>
      <c r="U10" s="279" t="s">
        <v>434</v>
      </c>
      <c r="V10" s="279"/>
      <c r="W10" s="279"/>
      <c r="X10" s="279"/>
      <c r="Y10" s="279"/>
      <c r="Z10" s="279"/>
      <c r="AA10" s="279"/>
      <c r="AB10" s="279"/>
      <c r="AC10" s="279"/>
      <c r="AD10" s="279"/>
      <c r="AE10" s="279"/>
      <c r="AF10" s="303"/>
      <c r="AG10" s="324">
        <f>IF(T10="■",0.25,0)</f>
        <v>0</v>
      </c>
      <c r="AH10" s="325"/>
      <c r="AI10" s="326"/>
      <c r="AJ10" s="327"/>
      <c r="AK10" s="327"/>
      <c r="AL10" s="327"/>
      <c r="AM10" s="327"/>
      <c r="AN10" s="328"/>
    </row>
    <row r="11" ht="13.5" customHeight="1" spans="1:40">
      <c r="A11" s="187"/>
      <c r="B11" s="194"/>
      <c r="C11" s="195"/>
      <c r="D11" s="196"/>
      <c r="E11" s="197"/>
      <c r="F11" s="197"/>
      <c r="G11" s="198"/>
      <c r="H11" s="199"/>
      <c r="I11" s="255"/>
      <c r="J11" s="255"/>
      <c r="K11" s="255"/>
      <c r="L11" s="255"/>
      <c r="M11" s="255"/>
      <c r="N11" s="255"/>
      <c r="O11" s="255"/>
      <c r="P11" s="255"/>
      <c r="Q11" s="255"/>
      <c r="R11" s="255"/>
      <c r="S11" s="277"/>
      <c r="T11" s="278" t="s">
        <v>430</v>
      </c>
      <c r="U11" s="279" t="s">
        <v>435</v>
      </c>
      <c r="V11" s="279"/>
      <c r="W11" s="279"/>
      <c r="X11" s="279"/>
      <c r="Y11" s="279"/>
      <c r="Z11" s="279"/>
      <c r="AA11" s="279"/>
      <c r="AB11" s="279"/>
      <c r="AC11" s="279"/>
      <c r="AD11" s="279"/>
      <c r="AE11" s="279"/>
      <c r="AF11" s="303"/>
      <c r="AG11" s="324">
        <f>IF(T11="■",0.25,0)</f>
        <v>0</v>
      </c>
      <c r="AH11" s="325"/>
      <c r="AI11" s="326"/>
      <c r="AJ11" s="327"/>
      <c r="AK11" s="327"/>
      <c r="AL11" s="327"/>
      <c r="AM11" s="327"/>
      <c r="AN11" s="328"/>
    </row>
    <row r="12" ht="13.5" customHeight="1" spans="1:40">
      <c r="A12" s="187"/>
      <c r="B12" s="194"/>
      <c r="C12" s="195"/>
      <c r="D12" s="196"/>
      <c r="E12" s="197"/>
      <c r="F12" s="197"/>
      <c r="G12" s="198"/>
      <c r="H12" s="199"/>
      <c r="I12" s="255"/>
      <c r="J12" s="255"/>
      <c r="K12" s="255"/>
      <c r="L12" s="255"/>
      <c r="M12" s="255"/>
      <c r="N12" s="255"/>
      <c r="O12" s="255"/>
      <c r="P12" s="255"/>
      <c r="Q12" s="255"/>
      <c r="R12" s="255"/>
      <c r="S12" s="277"/>
      <c r="T12" s="199"/>
      <c r="U12" s="279"/>
      <c r="V12" s="279"/>
      <c r="W12" s="279"/>
      <c r="X12" s="279"/>
      <c r="Y12" s="279"/>
      <c r="Z12" s="279"/>
      <c r="AA12" s="279"/>
      <c r="AB12" s="279"/>
      <c r="AC12" s="279"/>
      <c r="AD12" s="279"/>
      <c r="AE12" s="279"/>
      <c r="AF12" s="303"/>
      <c r="AG12" s="329"/>
      <c r="AH12" s="330"/>
      <c r="AI12" s="326"/>
      <c r="AJ12" s="327"/>
      <c r="AK12" s="327"/>
      <c r="AL12" s="327"/>
      <c r="AM12" s="327"/>
      <c r="AN12" s="328"/>
    </row>
    <row r="13" ht="22.5" customHeight="1" spans="1:40">
      <c r="A13" s="187"/>
      <c r="B13" s="194"/>
      <c r="C13" s="195"/>
      <c r="D13" s="200"/>
      <c r="E13" s="201"/>
      <c r="F13" s="201"/>
      <c r="G13" s="202"/>
      <c r="H13" s="203"/>
      <c r="I13" s="256"/>
      <c r="J13" s="256"/>
      <c r="K13" s="256"/>
      <c r="L13" s="256"/>
      <c r="M13" s="256"/>
      <c r="N13" s="256"/>
      <c r="O13" s="256"/>
      <c r="P13" s="256"/>
      <c r="Q13" s="256"/>
      <c r="R13" s="256"/>
      <c r="S13" s="280"/>
      <c r="T13" s="203"/>
      <c r="U13" s="281"/>
      <c r="V13" s="281"/>
      <c r="W13" s="281"/>
      <c r="X13" s="281"/>
      <c r="Y13" s="281"/>
      <c r="Z13" s="281"/>
      <c r="AA13" s="281"/>
      <c r="AB13" s="281"/>
      <c r="AC13" s="281"/>
      <c r="AD13" s="281"/>
      <c r="AE13" s="281"/>
      <c r="AF13" s="304"/>
      <c r="AG13" s="331">
        <f>SUM(AG8:AH11)</f>
        <v>0</v>
      </c>
      <c r="AH13" s="332" t="s">
        <v>436</v>
      </c>
      <c r="AI13" s="333"/>
      <c r="AJ13" s="334"/>
      <c r="AK13" s="334"/>
      <c r="AL13" s="334"/>
      <c r="AM13" s="334"/>
      <c r="AN13" s="335"/>
    </row>
    <row r="14" ht="13.5" customHeight="1" spans="1:40">
      <c r="A14" s="187">
        <v>2</v>
      </c>
      <c r="B14" s="194"/>
      <c r="C14" s="195"/>
      <c r="D14" s="190" t="s">
        <v>437</v>
      </c>
      <c r="E14" s="204"/>
      <c r="F14" s="204"/>
      <c r="G14" s="205"/>
      <c r="H14" s="193" t="s">
        <v>438</v>
      </c>
      <c r="I14" s="254"/>
      <c r="J14" s="254"/>
      <c r="K14" s="254"/>
      <c r="L14" s="254"/>
      <c r="M14" s="254"/>
      <c r="N14" s="254"/>
      <c r="O14" s="254"/>
      <c r="P14" s="254"/>
      <c r="Q14" s="254"/>
      <c r="R14" s="254"/>
      <c r="S14" s="274"/>
      <c r="T14" s="275" t="s">
        <v>430</v>
      </c>
      <c r="U14" s="276" t="s">
        <v>439</v>
      </c>
      <c r="V14" s="276"/>
      <c r="W14" s="276"/>
      <c r="X14" s="276"/>
      <c r="Y14" s="276"/>
      <c r="Z14" s="276"/>
      <c r="AA14" s="276"/>
      <c r="AB14" s="276"/>
      <c r="AC14" s="276"/>
      <c r="AD14" s="276"/>
      <c r="AE14" s="276"/>
      <c r="AF14" s="302"/>
      <c r="AG14" s="319">
        <f>IF(T14="■",0.25,0)</f>
        <v>0</v>
      </c>
      <c r="AH14" s="320"/>
      <c r="AI14" s="321"/>
      <c r="AJ14" s="322"/>
      <c r="AK14" s="322"/>
      <c r="AL14" s="322"/>
      <c r="AM14" s="322"/>
      <c r="AN14" s="336"/>
    </row>
    <row r="15" ht="13.5" customHeight="1" spans="1:40">
      <c r="A15" s="187"/>
      <c r="B15" s="194"/>
      <c r="C15" s="195"/>
      <c r="D15" s="206"/>
      <c r="E15" s="207"/>
      <c r="F15" s="207"/>
      <c r="G15" s="208"/>
      <c r="H15" s="209"/>
      <c r="I15" s="255"/>
      <c r="J15" s="255"/>
      <c r="K15" s="255"/>
      <c r="L15" s="255"/>
      <c r="M15" s="255"/>
      <c r="N15" s="255"/>
      <c r="O15" s="255"/>
      <c r="P15" s="255"/>
      <c r="Q15" s="255"/>
      <c r="R15" s="255"/>
      <c r="S15" s="277"/>
      <c r="T15" s="278" t="s">
        <v>430</v>
      </c>
      <c r="U15" s="279" t="s">
        <v>440</v>
      </c>
      <c r="V15" s="279"/>
      <c r="W15" s="279"/>
      <c r="X15" s="279"/>
      <c r="Y15" s="279"/>
      <c r="Z15" s="279"/>
      <c r="AA15" s="279"/>
      <c r="AB15" s="279"/>
      <c r="AC15" s="279"/>
      <c r="AD15" s="279"/>
      <c r="AE15" s="279"/>
      <c r="AF15" s="303"/>
      <c r="AG15" s="324">
        <f>IF(T15="■",0.25,0)</f>
        <v>0</v>
      </c>
      <c r="AH15" s="325"/>
      <c r="AI15" s="337"/>
      <c r="AJ15" s="338"/>
      <c r="AK15" s="338"/>
      <c r="AL15" s="338"/>
      <c r="AM15" s="338"/>
      <c r="AN15" s="339"/>
    </row>
    <row r="16" ht="13.5" customHeight="1" spans="1:40">
      <c r="A16" s="187"/>
      <c r="B16" s="194"/>
      <c r="C16" s="195"/>
      <c r="D16" s="206"/>
      <c r="E16" s="207"/>
      <c r="F16" s="207"/>
      <c r="G16" s="208"/>
      <c r="H16" s="209"/>
      <c r="I16" s="255"/>
      <c r="J16" s="255"/>
      <c r="K16" s="255"/>
      <c r="L16" s="255"/>
      <c r="M16" s="255"/>
      <c r="N16" s="255"/>
      <c r="O16" s="255"/>
      <c r="P16" s="255"/>
      <c r="Q16" s="255"/>
      <c r="R16" s="255"/>
      <c r="S16" s="277"/>
      <c r="T16" s="278" t="s">
        <v>430</v>
      </c>
      <c r="U16" s="279" t="s">
        <v>441</v>
      </c>
      <c r="V16" s="279"/>
      <c r="W16" s="279"/>
      <c r="X16" s="279"/>
      <c r="Y16" s="279"/>
      <c r="Z16" s="279"/>
      <c r="AA16" s="279"/>
      <c r="AB16" s="279"/>
      <c r="AC16" s="279"/>
      <c r="AD16" s="279"/>
      <c r="AE16" s="279"/>
      <c r="AF16" s="303"/>
      <c r="AG16" s="324">
        <f>IF(T16="■",0.25,0)</f>
        <v>0</v>
      </c>
      <c r="AH16" s="325"/>
      <c r="AI16" s="337"/>
      <c r="AJ16" s="338"/>
      <c r="AK16" s="338"/>
      <c r="AL16" s="338"/>
      <c r="AM16" s="338"/>
      <c r="AN16" s="339"/>
    </row>
    <row r="17" ht="13.5" customHeight="1" spans="1:40">
      <c r="A17" s="187"/>
      <c r="B17" s="194"/>
      <c r="C17" s="195"/>
      <c r="D17" s="206"/>
      <c r="E17" s="207"/>
      <c r="F17" s="207"/>
      <c r="G17" s="208"/>
      <c r="H17" s="209"/>
      <c r="I17" s="255"/>
      <c r="J17" s="255"/>
      <c r="K17" s="255"/>
      <c r="L17" s="255"/>
      <c r="M17" s="255"/>
      <c r="N17" s="255"/>
      <c r="O17" s="255"/>
      <c r="P17" s="255"/>
      <c r="Q17" s="255"/>
      <c r="R17" s="255"/>
      <c r="S17" s="277"/>
      <c r="T17" s="278" t="s">
        <v>430</v>
      </c>
      <c r="U17" s="279" t="s">
        <v>442</v>
      </c>
      <c r="V17" s="279"/>
      <c r="W17" s="279"/>
      <c r="X17" s="279"/>
      <c r="Y17" s="279"/>
      <c r="Z17" s="279"/>
      <c r="AA17" s="279"/>
      <c r="AB17" s="279"/>
      <c r="AC17" s="279"/>
      <c r="AD17" s="279"/>
      <c r="AE17" s="279"/>
      <c r="AF17" s="303"/>
      <c r="AG17" s="324">
        <f>IF(T17="■",0.25,0)</f>
        <v>0</v>
      </c>
      <c r="AH17" s="325"/>
      <c r="AI17" s="337"/>
      <c r="AJ17" s="338"/>
      <c r="AK17" s="338"/>
      <c r="AL17" s="338"/>
      <c r="AM17" s="338"/>
      <c r="AN17" s="339"/>
    </row>
    <row r="18" ht="22.5" customHeight="1" spans="1:40">
      <c r="A18" s="187"/>
      <c r="B18" s="194"/>
      <c r="C18" s="195"/>
      <c r="D18" s="210"/>
      <c r="E18" s="211"/>
      <c r="F18" s="211"/>
      <c r="G18" s="212"/>
      <c r="H18" s="203"/>
      <c r="I18" s="256"/>
      <c r="J18" s="256"/>
      <c r="K18" s="256"/>
      <c r="L18" s="256"/>
      <c r="M18" s="256"/>
      <c r="N18" s="256"/>
      <c r="O18" s="256"/>
      <c r="P18" s="256"/>
      <c r="Q18" s="256"/>
      <c r="R18" s="256"/>
      <c r="S18" s="280"/>
      <c r="T18" s="203"/>
      <c r="U18" s="281"/>
      <c r="V18" s="281"/>
      <c r="W18" s="281"/>
      <c r="X18" s="281"/>
      <c r="Y18" s="281"/>
      <c r="Z18" s="281"/>
      <c r="AA18" s="281"/>
      <c r="AB18" s="281"/>
      <c r="AC18" s="281"/>
      <c r="AD18" s="281"/>
      <c r="AE18" s="281"/>
      <c r="AF18" s="304"/>
      <c r="AG18" s="331">
        <f>SUM(AG14:AH17)</f>
        <v>0</v>
      </c>
      <c r="AH18" s="332" t="s">
        <v>436</v>
      </c>
      <c r="AI18" s="340"/>
      <c r="AJ18" s="341"/>
      <c r="AK18" s="341"/>
      <c r="AL18" s="341"/>
      <c r="AM18" s="341"/>
      <c r="AN18" s="342"/>
    </row>
    <row r="19" ht="13.5" customHeight="1" spans="1:40">
      <c r="A19" s="187">
        <v>3</v>
      </c>
      <c r="B19" s="213" t="s">
        <v>443</v>
      </c>
      <c r="C19" s="214"/>
      <c r="D19" s="215" t="s">
        <v>444</v>
      </c>
      <c r="E19" s="216"/>
      <c r="F19" s="216"/>
      <c r="G19" s="216"/>
      <c r="H19" s="217" t="s">
        <v>445</v>
      </c>
      <c r="I19" s="217"/>
      <c r="J19" s="217"/>
      <c r="K19" s="217"/>
      <c r="L19" s="217"/>
      <c r="M19" s="217"/>
      <c r="N19" s="217"/>
      <c r="O19" s="217"/>
      <c r="P19" s="217"/>
      <c r="Q19" s="217"/>
      <c r="R19" s="217"/>
      <c r="S19" s="217"/>
      <c r="T19" s="275" t="s">
        <v>430</v>
      </c>
      <c r="U19" s="276" t="s">
        <v>446</v>
      </c>
      <c r="V19" s="276"/>
      <c r="W19" s="276"/>
      <c r="X19" s="276"/>
      <c r="Y19" s="276"/>
      <c r="Z19" s="276"/>
      <c r="AA19" s="276"/>
      <c r="AB19" s="276"/>
      <c r="AC19" s="276"/>
      <c r="AD19" s="276"/>
      <c r="AE19" s="276"/>
      <c r="AF19" s="302"/>
      <c r="AG19" s="319">
        <f>IF(T19="■",0.25,0)</f>
        <v>0</v>
      </c>
      <c r="AH19" s="320"/>
      <c r="AI19" s="321" t="s">
        <v>447</v>
      </c>
      <c r="AJ19" s="322"/>
      <c r="AK19" s="322"/>
      <c r="AL19" s="322"/>
      <c r="AM19" s="322"/>
      <c r="AN19" s="336"/>
    </row>
    <row r="20" ht="13.5" customHeight="1" spans="1:40">
      <c r="A20" s="187"/>
      <c r="B20" s="218"/>
      <c r="C20" s="218"/>
      <c r="D20" s="216"/>
      <c r="E20" s="216"/>
      <c r="F20" s="216"/>
      <c r="G20" s="216"/>
      <c r="H20" s="217"/>
      <c r="I20" s="217"/>
      <c r="J20" s="217"/>
      <c r="K20" s="217"/>
      <c r="L20" s="217"/>
      <c r="M20" s="217"/>
      <c r="N20" s="217"/>
      <c r="O20" s="217"/>
      <c r="P20" s="217"/>
      <c r="Q20" s="217"/>
      <c r="R20" s="217"/>
      <c r="S20" s="217"/>
      <c r="T20" s="278" t="s">
        <v>430</v>
      </c>
      <c r="U20" s="279" t="s">
        <v>448</v>
      </c>
      <c r="V20" s="282"/>
      <c r="W20" s="282"/>
      <c r="X20" s="282"/>
      <c r="Y20" s="282"/>
      <c r="Z20" s="282"/>
      <c r="AA20" s="282"/>
      <c r="AB20" s="282"/>
      <c r="AC20" s="282"/>
      <c r="AD20" s="282"/>
      <c r="AE20" s="282"/>
      <c r="AF20" s="305"/>
      <c r="AG20" s="324">
        <f>IF(T20="■",0.25,0)</f>
        <v>0</v>
      </c>
      <c r="AH20" s="325"/>
      <c r="AI20" s="337"/>
      <c r="AJ20" s="338"/>
      <c r="AK20" s="338"/>
      <c r="AL20" s="338"/>
      <c r="AM20" s="338"/>
      <c r="AN20" s="339"/>
    </row>
    <row r="21" ht="13.5" customHeight="1" spans="1:40">
      <c r="A21" s="187"/>
      <c r="B21" s="218"/>
      <c r="C21" s="218"/>
      <c r="D21" s="216" t="s">
        <v>449</v>
      </c>
      <c r="E21" s="216"/>
      <c r="F21" s="216"/>
      <c r="G21" s="216"/>
      <c r="H21" s="217" t="s">
        <v>450</v>
      </c>
      <c r="I21" s="217"/>
      <c r="J21" s="217"/>
      <c r="K21" s="217"/>
      <c r="L21" s="217"/>
      <c r="M21" s="217"/>
      <c r="N21" s="217"/>
      <c r="O21" s="217"/>
      <c r="P21" s="217"/>
      <c r="Q21" s="217"/>
      <c r="R21" s="217"/>
      <c r="S21" s="217"/>
      <c r="U21" s="279" t="s">
        <v>451</v>
      </c>
      <c r="V21" s="279"/>
      <c r="W21" s="279"/>
      <c r="X21" s="279"/>
      <c r="Y21" s="279"/>
      <c r="Z21" s="279"/>
      <c r="AA21" s="279"/>
      <c r="AB21" s="279"/>
      <c r="AC21" s="279"/>
      <c r="AD21" s="279"/>
      <c r="AE21" s="279"/>
      <c r="AF21" s="303"/>
      <c r="AG21" s="324"/>
      <c r="AH21" s="325"/>
      <c r="AI21" s="337"/>
      <c r="AJ21" s="338"/>
      <c r="AK21" s="338"/>
      <c r="AL21" s="338"/>
      <c r="AM21" s="338"/>
      <c r="AN21" s="339"/>
    </row>
    <row r="22" ht="13.5" customHeight="1" spans="1:40">
      <c r="A22" s="187"/>
      <c r="B22" s="218"/>
      <c r="C22" s="218"/>
      <c r="D22" s="216"/>
      <c r="E22" s="216"/>
      <c r="F22" s="216"/>
      <c r="G22" s="216"/>
      <c r="H22" s="217"/>
      <c r="I22" s="217"/>
      <c r="J22" s="217"/>
      <c r="K22" s="217"/>
      <c r="L22" s="217"/>
      <c r="M22" s="217"/>
      <c r="N22" s="217"/>
      <c r="O22" s="217"/>
      <c r="P22" s="217"/>
      <c r="Q22" s="217"/>
      <c r="R22" s="217"/>
      <c r="S22" s="217"/>
      <c r="T22" s="278" t="s">
        <v>430</v>
      </c>
      <c r="U22" s="279" t="s">
        <v>452</v>
      </c>
      <c r="V22" s="279"/>
      <c r="W22" s="279"/>
      <c r="X22" s="279"/>
      <c r="Y22" s="279"/>
      <c r="Z22" s="279"/>
      <c r="AA22" s="279"/>
      <c r="AB22" s="279"/>
      <c r="AC22" s="279"/>
      <c r="AD22" s="279"/>
      <c r="AE22" s="279"/>
      <c r="AF22" s="303"/>
      <c r="AG22" s="324">
        <f>IF(T22="■",0.25,0)</f>
        <v>0</v>
      </c>
      <c r="AH22" s="325"/>
      <c r="AI22" s="337"/>
      <c r="AJ22" s="338"/>
      <c r="AK22" s="338"/>
      <c r="AL22" s="338"/>
      <c r="AM22" s="338"/>
      <c r="AN22" s="339"/>
    </row>
    <row r="23" ht="13.5" customHeight="1" spans="1:40">
      <c r="A23" s="187"/>
      <c r="B23" s="218"/>
      <c r="C23" s="218"/>
      <c r="D23" s="216"/>
      <c r="E23" s="216"/>
      <c r="F23" s="216"/>
      <c r="G23" s="216"/>
      <c r="H23" s="217"/>
      <c r="I23" s="217"/>
      <c r="J23" s="217"/>
      <c r="K23" s="217"/>
      <c r="L23" s="217"/>
      <c r="M23" s="217"/>
      <c r="N23" s="217"/>
      <c r="O23" s="217"/>
      <c r="P23" s="217"/>
      <c r="Q23" s="217"/>
      <c r="R23" s="217"/>
      <c r="S23" s="217"/>
      <c r="T23" s="278" t="s">
        <v>430</v>
      </c>
      <c r="U23" s="279" t="s">
        <v>453</v>
      </c>
      <c r="V23" s="279"/>
      <c r="W23" s="279"/>
      <c r="X23" s="279"/>
      <c r="Y23" s="279"/>
      <c r="Z23" s="279"/>
      <c r="AA23" s="279"/>
      <c r="AB23" s="279"/>
      <c r="AC23" s="279"/>
      <c r="AD23" s="279"/>
      <c r="AE23" s="279"/>
      <c r="AF23" s="303"/>
      <c r="AG23" s="324">
        <f>IF(T23="■",0.25,0)</f>
        <v>0</v>
      </c>
      <c r="AH23" s="325"/>
      <c r="AI23" s="337"/>
      <c r="AJ23" s="338"/>
      <c r="AK23" s="338"/>
      <c r="AL23" s="338"/>
      <c r="AM23" s="338"/>
      <c r="AN23" s="339"/>
    </row>
    <row r="24" ht="13.5" customHeight="1" spans="1:40">
      <c r="A24" s="187"/>
      <c r="B24" s="219"/>
      <c r="C24" s="219"/>
      <c r="D24" s="220" t="s">
        <v>454</v>
      </c>
      <c r="E24" s="220"/>
      <c r="F24" s="220"/>
      <c r="G24" s="220"/>
      <c r="H24" s="217" t="s">
        <v>455</v>
      </c>
      <c r="I24" s="231"/>
      <c r="J24" s="231"/>
      <c r="K24" s="231"/>
      <c r="L24" s="231"/>
      <c r="M24" s="231"/>
      <c r="N24" s="231"/>
      <c r="O24" s="231"/>
      <c r="P24" s="231"/>
      <c r="Q24" s="231"/>
      <c r="R24" s="231"/>
      <c r="S24" s="231"/>
      <c r="T24" s="203"/>
      <c r="U24" s="281"/>
      <c r="V24" s="281"/>
      <c r="W24" s="281"/>
      <c r="X24" s="281"/>
      <c r="Y24" s="281"/>
      <c r="Z24" s="281"/>
      <c r="AA24" s="281"/>
      <c r="AB24" s="281"/>
      <c r="AC24" s="281"/>
      <c r="AD24" s="281"/>
      <c r="AE24" s="281"/>
      <c r="AF24" s="304"/>
      <c r="AG24" s="331">
        <f>SUM(AG19:AH23)</f>
        <v>0</v>
      </c>
      <c r="AH24" s="332" t="s">
        <v>436</v>
      </c>
      <c r="AI24" s="340"/>
      <c r="AJ24" s="341"/>
      <c r="AK24" s="341"/>
      <c r="AL24" s="341"/>
      <c r="AM24" s="341"/>
      <c r="AN24" s="342"/>
    </row>
    <row r="25" ht="13.5" customHeight="1" spans="1:40">
      <c r="A25" s="187">
        <v>4</v>
      </c>
      <c r="B25" s="213" t="s">
        <v>456</v>
      </c>
      <c r="C25" s="214"/>
      <c r="D25" s="221" t="s">
        <v>194</v>
      </c>
      <c r="E25" s="191"/>
      <c r="F25" s="191"/>
      <c r="G25" s="192"/>
      <c r="H25" s="222" t="s">
        <v>457</v>
      </c>
      <c r="I25" s="257"/>
      <c r="J25" s="257"/>
      <c r="K25" s="257"/>
      <c r="L25" s="257"/>
      <c r="M25" s="257"/>
      <c r="N25" s="257"/>
      <c r="O25" s="257"/>
      <c r="P25" s="257"/>
      <c r="Q25" s="257"/>
      <c r="R25" s="257"/>
      <c r="S25" s="283"/>
      <c r="T25" s="275" t="s">
        <v>430</v>
      </c>
      <c r="U25" s="276" t="s">
        <v>458</v>
      </c>
      <c r="V25" s="284"/>
      <c r="W25" s="284"/>
      <c r="X25" s="284"/>
      <c r="Y25" s="284"/>
      <c r="Z25" s="284"/>
      <c r="AA25" s="284"/>
      <c r="AB25" s="284"/>
      <c r="AC25" s="284"/>
      <c r="AD25" s="284"/>
      <c r="AE25" s="284"/>
      <c r="AF25" s="306"/>
      <c r="AG25" s="319">
        <f>IF(T25="■",0.25,0)</f>
        <v>0</v>
      </c>
      <c r="AH25" s="320"/>
      <c r="AI25" s="321"/>
      <c r="AJ25" s="322"/>
      <c r="AK25" s="322"/>
      <c r="AL25" s="322"/>
      <c r="AM25" s="322"/>
      <c r="AN25" s="336"/>
    </row>
    <row r="26" ht="13.5" customHeight="1" spans="1:40">
      <c r="A26" s="187"/>
      <c r="B26" s="218"/>
      <c r="C26" s="218"/>
      <c r="D26" s="196"/>
      <c r="E26" s="197"/>
      <c r="F26" s="197"/>
      <c r="G26" s="198"/>
      <c r="H26" s="223"/>
      <c r="I26" s="258"/>
      <c r="J26" s="258"/>
      <c r="K26" s="258"/>
      <c r="L26" s="258"/>
      <c r="M26" s="258"/>
      <c r="N26" s="258"/>
      <c r="O26" s="258"/>
      <c r="P26" s="258"/>
      <c r="Q26" s="258"/>
      <c r="R26" s="258"/>
      <c r="S26" s="285"/>
      <c r="T26" s="286" t="s">
        <v>430</v>
      </c>
      <c r="U26" s="287" t="s">
        <v>459</v>
      </c>
      <c r="V26" s="287"/>
      <c r="W26" s="287"/>
      <c r="X26" s="287"/>
      <c r="Y26" s="287"/>
      <c r="Z26" s="287"/>
      <c r="AA26" s="287"/>
      <c r="AB26" s="287"/>
      <c r="AC26" s="287"/>
      <c r="AD26" s="287"/>
      <c r="AE26" s="287"/>
      <c r="AF26" s="307"/>
      <c r="AG26" s="324">
        <f>IF(T26="■",0.25,0)</f>
        <v>0</v>
      </c>
      <c r="AH26" s="325"/>
      <c r="AI26" s="337"/>
      <c r="AJ26" s="338"/>
      <c r="AK26" s="338"/>
      <c r="AL26" s="338"/>
      <c r="AM26" s="338"/>
      <c r="AN26" s="339"/>
    </row>
    <row r="27" ht="13.5" customHeight="1" spans="1:40">
      <c r="A27" s="187"/>
      <c r="B27" s="218"/>
      <c r="C27" s="218"/>
      <c r="D27" s="196"/>
      <c r="E27" s="197"/>
      <c r="F27" s="197"/>
      <c r="G27" s="198"/>
      <c r="H27" s="223"/>
      <c r="I27" s="258"/>
      <c r="J27" s="258"/>
      <c r="K27" s="258"/>
      <c r="L27" s="258"/>
      <c r="M27" s="258"/>
      <c r="N27" s="258"/>
      <c r="O27" s="258"/>
      <c r="P27" s="258"/>
      <c r="Q27" s="258"/>
      <c r="R27" s="258"/>
      <c r="S27" s="285"/>
      <c r="T27" s="286"/>
      <c r="U27" s="287" t="s">
        <v>460</v>
      </c>
      <c r="V27" s="287"/>
      <c r="W27" s="287"/>
      <c r="X27" s="287"/>
      <c r="Y27" s="287"/>
      <c r="Z27" s="287"/>
      <c r="AA27" s="287"/>
      <c r="AB27" s="287"/>
      <c r="AC27" s="287"/>
      <c r="AD27" s="287"/>
      <c r="AE27" s="287"/>
      <c r="AF27" s="307"/>
      <c r="AG27" s="329"/>
      <c r="AH27" s="330"/>
      <c r="AI27" s="337"/>
      <c r="AJ27" s="338"/>
      <c r="AK27" s="338"/>
      <c r="AL27" s="338"/>
      <c r="AM27" s="338"/>
      <c r="AN27" s="339"/>
    </row>
    <row r="28" ht="13.5" customHeight="1" spans="1:40">
      <c r="A28" s="187"/>
      <c r="B28" s="218"/>
      <c r="C28" s="218"/>
      <c r="D28" s="200"/>
      <c r="E28" s="201"/>
      <c r="F28" s="201"/>
      <c r="G28" s="202"/>
      <c r="H28" s="224"/>
      <c r="I28" s="259"/>
      <c r="J28" s="259"/>
      <c r="K28" s="259"/>
      <c r="L28" s="259"/>
      <c r="M28" s="259"/>
      <c r="N28" s="259"/>
      <c r="O28" s="259"/>
      <c r="P28" s="259"/>
      <c r="Q28" s="259"/>
      <c r="R28" s="259"/>
      <c r="S28" s="288"/>
      <c r="T28" s="286" t="s">
        <v>430</v>
      </c>
      <c r="U28" s="287" t="s">
        <v>461</v>
      </c>
      <c r="V28" s="287"/>
      <c r="W28" s="287"/>
      <c r="X28" s="287"/>
      <c r="Y28" s="287"/>
      <c r="Z28" s="287"/>
      <c r="AA28" s="287"/>
      <c r="AB28" s="287"/>
      <c r="AC28" s="287"/>
      <c r="AD28" s="287"/>
      <c r="AE28" s="287"/>
      <c r="AF28" s="307"/>
      <c r="AG28" s="324">
        <f>IF(T28="■",0.25,0)</f>
        <v>0</v>
      </c>
      <c r="AH28" s="325"/>
      <c r="AI28" s="337"/>
      <c r="AJ28" s="338"/>
      <c r="AK28" s="338"/>
      <c r="AL28" s="338"/>
      <c r="AM28" s="338"/>
      <c r="AN28" s="339"/>
    </row>
    <row r="29" ht="13.5" customHeight="1" spans="1:40">
      <c r="A29" s="187"/>
      <c r="B29" s="218"/>
      <c r="C29" s="218"/>
      <c r="D29" s="225" t="s">
        <v>462</v>
      </c>
      <c r="E29" s="225"/>
      <c r="F29" s="225"/>
      <c r="G29" s="225"/>
      <c r="H29" s="226" t="s">
        <v>463</v>
      </c>
      <c r="I29" s="226"/>
      <c r="J29" s="226"/>
      <c r="K29" s="226"/>
      <c r="L29" s="226"/>
      <c r="M29" s="226"/>
      <c r="N29" s="226"/>
      <c r="O29" s="226"/>
      <c r="P29" s="226"/>
      <c r="Q29" s="226"/>
      <c r="R29" s="226"/>
      <c r="S29" s="226"/>
      <c r="T29" s="223"/>
      <c r="U29" s="287" t="s">
        <v>464</v>
      </c>
      <c r="V29" s="287"/>
      <c r="W29" s="287"/>
      <c r="X29" s="287"/>
      <c r="Y29" s="287"/>
      <c r="Z29" s="287"/>
      <c r="AA29" s="287"/>
      <c r="AB29" s="287"/>
      <c r="AC29" s="287"/>
      <c r="AD29" s="287"/>
      <c r="AE29" s="287"/>
      <c r="AF29" s="307"/>
      <c r="AG29" s="324"/>
      <c r="AH29" s="325"/>
      <c r="AI29" s="337"/>
      <c r="AJ29" s="338"/>
      <c r="AK29" s="338"/>
      <c r="AL29" s="338"/>
      <c r="AM29" s="338"/>
      <c r="AN29" s="339"/>
    </row>
    <row r="30" ht="13.5" customHeight="1" spans="1:40">
      <c r="A30" s="187"/>
      <c r="B30" s="218"/>
      <c r="C30" s="218"/>
      <c r="D30" s="225"/>
      <c r="E30" s="225"/>
      <c r="F30" s="225"/>
      <c r="G30" s="225"/>
      <c r="H30" s="226"/>
      <c r="I30" s="226"/>
      <c r="J30" s="226"/>
      <c r="K30" s="226"/>
      <c r="L30" s="226"/>
      <c r="M30" s="226"/>
      <c r="N30" s="226"/>
      <c r="O30" s="226"/>
      <c r="P30" s="226"/>
      <c r="Q30" s="226"/>
      <c r="R30" s="226"/>
      <c r="S30" s="226"/>
      <c r="T30" s="278" t="s">
        <v>430</v>
      </c>
      <c r="U30" s="279" t="s">
        <v>465</v>
      </c>
      <c r="V30" s="287"/>
      <c r="W30" s="287"/>
      <c r="X30" s="287"/>
      <c r="Y30" s="287"/>
      <c r="Z30" s="287"/>
      <c r="AA30" s="287"/>
      <c r="AB30" s="287"/>
      <c r="AC30" s="287"/>
      <c r="AD30" s="287"/>
      <c r="AE30" s="287"/>
      <c r="AF30" s="307"/>
      <c r="AG30" s="324">
        <f>IF(T30="■",0.25,0)</f>
        <v>0</v>
      </c>
      <c r="AH30" s="325"/>
      <c r="AI30" s="337"/>
      <c r="AJ30" s="338"/>
      <c r="AK30" s="338"/>
      <c r="AL30" s="338"/>
      <c r="AM30" s="338"/>
      <c r="AN30" s="339"/>
    </row>
    <row r="31" ht="13.5" customHeight="1" spans="1:40">
      <c r="A31" s="187"/>
      <c r="B31" s="218"/>
      <c r="C31" s="218"/>
      <c r="D31" s="225"/>
      <c r="E31" s="225"/>
      <c r="F31" s="225"/>
      <c r="G31" s="225"/>
      <c r="H31" s="226"/>
      <c r="I31" s="226"/>
      <c r="J31" s="226"/>
      <c r="K31" s="226"/>
      <c r="L31" s="226"/>
      <c r="M31" s="226"/>
      <c r="N31" s="226"/>
      <c r="O31" s="226"/>
      <c r="P31" s="226"/>
      <c r="Q31" s="226"/>
      <c r="R31" s="226"/>
      <c r="S31" s="226"/>
      <c r="T31" s="224"/>
      <c r="U31" s="289"/>
      <c r="V31" s="289"/>
      <c r="W31" s="289"/>
      <c r="X31" s="289"/>
      <c r="Y31" s="289"/>
      <c r="Z31" s="289"/>
      <c r="AA31" s="289"/>
      <c r="AB31" s="289"/>
      <c r="AC31" s="289"/>
      <c r="AD31" s="289"/>
      <c r="AE31" s="289"/>
      <c r="AF31" s="308"/>
      <c r="AG31" s="331">
        <f>SUM(AG25:AH30)</f>
        <v>0</v>
      </c>
      <c r="AH31" s="332" t="s">
        <v>436</v>
      </c>
      <c r="AI31" s="340"/>
      <c r="AJ31" s="341"/>
      <c r="AK31" s="341"/>
      <c r="AL31" s="341"/>
      <c r="AM31" s="341"/>
      <c r="AN31" s="342"/>
    </row>
    <row r="32" ht="13.5" customHeight="1" spans="1:40">
      <c r="A32" s="187">
        <v>5</v>
      </c>
      <c r="B32" s="227" t="s">
        <v>466</v>
      </c>
      <c r="C32" s="228"/>
      <c r="D32" s="229" t="s">
        <v>467</v>
      </c>
      <c r="E32" s="204"/>
      <c r="F32" s="204"/>
      <c r="G32" s="205"/>
      <c r="H32" s="217" t="s">
        <v>468</v>
      </c>
      <c r="I32" s="231"/>
      <c r="J32" s="231"/>
      <c r="K32" s="231"/>
      <c r="L32" s="231"/>
      <c r="M32" s="231"/>
      <c r="N32" s="231"/>
      <c r="O32" s="231"/>
      <c r="P32" s="231"/>
      <c r="Q32" s="231"/>
      <c r="R32" s="231"/>
      <c r="S32" s="231"/>
      <c r="T32" s="290" t="s">
        <v>430</v>
      </c>
      <c r="U32" s="284" t="s">
        <v>469</v>
      </c>
      <c r="V32" s="284"/>
      <c r="W32" s="284"/>
      <c r="X32" s="284"/>
      <c r="Y32" s="284"/>
      <c r="Z32" s="284"/>
      <c r="AA32" s="284"/>
      <c r="AB32" s="284"/>
      <c r="AC32" s="284"/>
      <c r="AD32" s="284"/>
      <c r="AE32" s="284"/>
      <c r="AF32" s="306"/>
      <c r="AG32" s="319">
        <f>IF(T32="■",0.25,0)</f>
        <v>0</v>
      </c>
      <c r="AH32" s="320"/>
      <c r="AI32" s="321"/>
      <c r="AJ32" s="322"/>
      <c r="AK32" s="322"/>
      <c r="AL32" s="322"/>
      <c r="AM32" s="322"/>
      <c r="AN32" s="336"/>
    </row>
    <row r="33" ht="13.5" customHeight="1" spans="1:40">
      <c r="A33" s="187"/>
      <c r="B33" s="230"/>
      <c r="C33" s="228"/>
      <c r="D33" s="206"/>
      <c r="E33" s="207"/>
      <c r="F33" s="207"/>
      <c r="G33" s="208"/>
      <c r="H33" s="231"/>
      <c r="I33" s="231"/>
      <c r="J33" s="231"/>
      <c r="K33" s="231"/>
      <c r="L33" s="231"/>
      <c r="M33" s="231"/>
      <c r="N33" s="231"/>
      <c r="O33" s="231"/>
      <c r="P33" s="231"/>
      <c r="Q33" s="231"/>
      <c r="R33" s="231"/>
      <c r="S33" s="231"/>
      <c r="T33" s="286" t="s">
        <v>430</v>
      </c>
      <c r="U33" s="287" t="s">
        <v>470</v>
      </c>
      <c r="V33" s="287"/>
      <c r="W33" s="287"/>
      <c r="X33" s="287"/>
      <c r="Y33" s="287"/>
      <c r="Z33" s="287"/>
      <c r="AA33" s="287"/>
      <c r="AB33" s="287"/>
      <c r="AC33" s="287"/>
      <c r="AD33" s="287"/>
      <c r="AE33" s="287"/>
      <c r="AF33" s="307"/>
      <c r="AG33" s="324">
        <f>IF(T33="■",0.25,0)</f>
        <v>0</v>
      </c>
      <c r="AH33" s="325"/>
      <c r="AI33" s="337"/>
      <c r="AJ33" s="338"/>
      <c r="AK33" s="338"/>
      <c r="AL33" s="338"/>
      <c r="AM33" s="338"/>
      <c r="AN33" s="339"/>
    </row>
    <row r="34" ht="13.5" customHeight="1" spans="1:40">
      <c r="A34" s="187"/>
      <c r="B34" s="230"/>
      <c r="C34" s="228"/>
      <c r="D34" s="206"/>
      <c r="E34" s="207"/>
      <c r="F34" s="207"/>
      <c r="G34" s="208"/>
      <c r="H34" s="231"/>
      <c r="I34" s="231"/>
      <c r="J34" s="231"/>
      <c r="K34" s="231"/>
      <c r="L34" s="231"/>
      <c r="M34" s="231"/>
      <c r="N34" s="231"/>
      <c r="O34" s="231"/>
      <c r="P34" s="231"/>
      <c r="Q34" s="231"/>
      <c r="R34" s="231"/>
      <c r="S34" s="231"/>
      <c r="T34" s="286" t="s">
        <v>430</v>
      </c>
      <c r="U34" s="287" t="s">
        <v>471</v>
      </c>
      <c r="V34" s="287"/>
      <c r="W34" s="287"/>
      <c r="X34" s="287"/>
      <c r="Y34" s="287"/>
      <c r="Z34" s="287"/>
      <c r="AA34" s="287"/>
      <c r="AB34" s="287"/>
      <c r="AC34" s="287"/>
      <c r="AD34" s="287"/>
      <c r="AE34" s="287"/>
      <c r="AF34" s="307"/>
      <c r="AG34" s="324">
        <f>IF(T34="■",0.25,0)</f>
        <v>0</v>
      </c>
      <c r="AH34" s="325"/>
      <c r="AI34" s="337"/>
      <c r="AJ34" s="338"/>
      <c r="AK34" s="338"/>
      <c r="AL34" s="338"/>
      <c r="AM34" s="338"/>
      <c r="AN34" s="339"/>
    </row>
    <row r="35" ht="13.5" customHeight="1" spans="1:40">
      <c r="A35" s="187"/>
      <c r="B35" s="230"/>
      <c r="C35" s="228"/>
      <c r="D35" s="206"/>
      <c r="E35" s="207"/>
      <c r="F35" s="207"/>
      <c r="G35" s="208"/>
      <c r="H35" s="231"/>
      <c r="I35" s="231"/>
      <c r="J35" s="231"/>
      <c r="K35" s="231"/>
      <c r="L35" s="231"/>
      <c r="M35" s="231"/>
      <c r="N35" s="231"/>
      <c r="O35" s="231"/>
      <c r="P35" s="231"/>
      <c r="Q35" s="231"/>
      <c r="R35" s="231"/>
      <c r="S35" s="231"/>
      <c r="T35" s="286" t="s">
        <v>430</v>
      </c>
      <c r="U35" s="287" t="s">
        <v>472</v>
      </c>
      <c r="V35" s="287"/>
      <c r="W35" s="287"/>
      <c r="X35" s="287"/>
      <c r="Y35" s="287"/>
      <c r="Z35" s="287"/>
      <c r="AA35" s="287"/>
      <c r="AB35" s="287"/>
      <c r="AC35" s="287"/>
      <c r="AD35" s="287"/>
      <c r="AE35" s="287"/>
      <c r="AF35" s="307"/>
      <c r="AG35" s="324">
        <f>IF(T35="■",0.25,0)</f>
        <v>0</v>
      </c>
      <c r="AH35" s="325"/>
      <c r="AI35" s="337"/>
      <c r="AJ35" s="338"/>
      <c r="AK35" s="338"/>
      <c r="AL35" s="338"/>
      <c r="AM35" s="338"/>
      <c r="AN35" s="339"/>
    </row>
    <row r="36" ht="13.5" customHeight="1" spans="1:40">
      <c r="A36" s="187"/>
      <c r="B36" s="232"/>
      <c r="C36" s="228"/>
      <c r="D36" s="210"/>
      <c r="E36" s="211"/>
      <c r="F36" s="211"/>
      <c r="G36" s="212"/>
      <c r="H36" s="231"/>
      <c r="I36" s="231"/>
      <c r="J36" s="231"/>
      <c r="K36" s="231"/>
      <c r="L36" s="231"/>
      <c r="M36" s="231"/>
      <c r="N36" s="231"/>
      <c r="O36" s="231"/>
      <c r="P36" s="231"/>
      <c r="Q36" s="231"/>
      <c r="R36" s="231"/>
      <c r="S36" s="231"/>
      <c r="T36" s="203"/>
      <c r="U36" s="289"/>
      <c r="V36" s="289"/>
      <c r="W36" s="289"/>
      <c r="X36" s="289"/>
      <c r="Y36" s="289"/>
      <c r="Z36" s="289"/>
      <c r="AA36" s="289"/>
      <c r="AB36" s="289"/>
      <c r="AC36" s="289"/>
      <c r="AD36" s="289"/>
      <c r="AE36" s="289"/>
      <c r="AF36" s="308"/>
      <c r="AG36" s="331">
        <f>SUM(AG32:AH35)</f>
        <v>0</v>
      </c>
      <c r="AH36" s="332" t="s">
        <v>436</v>
      </c>
      <c r="AI36" s="340"/>
      <c r="AJ36" s="341"/>
      <c r="AK36" s="341"/>
      <c r="AL36" s="341"/>
      <c r="AM36" s="341"/>
      <c r="AN36" s="342"/>
    </row>
    <row r="37" ht="13.5" customHeight="1" spans="1:40">
      <c r="A37" s="187">
        <v>6</v>
      </c>
      <c r="B37" s="233" t="s">
        <v>473</v>
      </c>
      <c r="C37" s="234"/>
      <c r="D37" s="216" t="s">
        <v>474</v>
      </c>
      <c r="E37" s="216"/>
      <c r="F37" s="216"/>
      <c r="G37" s="216"/>
      <c r="H37" s="217" t="s">
        <v>475</v>
      </c>
      <c r="I37" s="231"/>
      <c r="J37" s="231"/>
      <c r="K37" s="231"/>
      <c r="L37" s="231"/>
      <c r="M37" s="231"/>
      <c r="N37" s="231"/>
      <c r="O37" s="231"/>
      <c r="P37" s="231"/>
      <c r="Q37" s="231"/>
      <c r="R37" s="231"/>
      <c r="S37" s="231"/>
      <c r="T37" s="290" t="s">
        <v>430</v>
      </c>
      <c r="U37" s="284" t="s">
        <v>476</v>
      </c>
      <c r="V37" s="291"/>
      <c r="W37" s="291"/>
      <c r="X37" s="291"/>
      <c r="Y37" s="291"/>
      <c r="Z37" s="291"/>
      <c r="AA37" s="291"/>
      <c r="AB37" s="291"/>
      <c r="AC37" s="291"/>
      <c r="AD37" s="291"/>
      <c r="AE37" s="291"/>
      <c r="AF37" s="309"/>
      <c r="AG37" s="319">
        <f>IF(T37="■",0.25,0)</f>
        <v>0</v>
      </c>
      <c r="AH37" s="320"/>
      <c r="AI37" s="321"/>
      <c r="AJ37" s="322"/>
      <c r="AK37" s="322"/>
      <c r="AL37" s="322"/>
      <c r="AM37" s="322"/>
      <c r="AN37" s="336"/>
    </row>
    <row r="38" ht="13.5" customHeight="1" spans="1:40">
      <c r="A38" s="187"/>
      <c r="B38" s="235"/>
      <c r="C38" s="236"/>
      <c r="D38" s="215" t="s">
        <v>206</v>
      </c>
      <c r="E38" s="215"/>
      <c r="F38" s="215"/>
      <c r="G38" s="215"/>
      <c r="H38" s="217" t="s">
        <v>477</v>
      </c>
      <c r="I38" s="260"/>
      <c r="J38" s="260"/>
      <c r="K38" s="260"/>
      <c r="L38" s="260"/>
      <c r="M38" s="260"/>
      <c r="N38" s="260"/>
      <c r="O38" s="260"/>
      <c r="P38" s="260"/>
      <c r="Q38" s="260"/>
      <c r="R38" s="260"/>
      <c r="S38" s="260"/>
      <c r="T38" s="286" t="s">
        <v>430</v>
      </c>
      <c r="U38" s="287" t="s">
        <v>478</v>
      </c>
      <c r="V38" s="292"/>
      <c r="W38" s="292"/>
      <c r="X38" s="292"/>
      <c r="Y38" s="292"/>
      <c r="Z38" s="292"/>
      <c r="AA38" s="292"/>
      <c r="AB38" s="292"/>
      <c r="AC38" s="292"/>
      <c r="AD38" s="292"/>
      <c r="AE38" s="292"/>
      <c r="AF38" s="310"/>
      <c r="AG38" s="324">
        <f>IF(T38="■",0.25,0)</f>
        <v>0</v>
      </c>
      <c r="AH38" s="325"/>
      <c r="AI38" s="337"/>
      <c r="AJ38" s="338"/>
      <c r="AK38" s="338"/>
      <c r="AL38" s="338"/>
      <c r="AM38" s="338"/>
      <c r="AN38" s="339"/>
    </row>
    <row r="39" ht="13.5" customHeight="1" spans="1:40">
      <c r="A39" s="237"/>
      <c r="B39" s="235"/>
      <c r="C39" s="236"/>
      <c r="D39" s="238"/>
      <c r="E39" s="238"/>
      <c r="F39" s="238"/>
      <c r="G39" s="238"/>
      <c r="H39" s="239"/>
      <c r="I39" s="261"/>
      <c r="J39" s="261"/>
      <c r="K39" s="261"/>
      <c r="L39" s="261"/>
      <c r="M39" s="261"/>
      <c r="N39" s="261"/>
      <c r="O39" s="261"/>
      <c r="P39" s="261"/>
      <c r="Q39" s="261"/>
      <c r="R39" s="261"/>
      <c r="S39" s="261"/>
      <c r="T39" s="286" t="s">
        <v>430</v>
      </c>
      <c r="U39" s="287" t="s">
        <v>479</v>
      </c>
      <c r="V39" s="292"/>
      <c r="W39" s="292"/>
      <c r="X39" s="292"/>
      <c r="Y39" s="292"/>
      <c r="Z39" s="292"/>
      <c r="AA39" s="292"/>
      <c r="AB39" s="292"/>
      <c r="AC39" s="292"/>
      <c r="AD39" s="292"/>
      <c r="AE39" s="292"/>
      <c r="AF39" s="310"/>
      <c r="AG39" s="324">
        <f>IF(T39="■",0.25,0)</f>
        <v>0</v>
      </c>
      <c r="AH39" s="325"/>
      <c r="AI39" s="337"/>
      <c r="AJ39" s="338"/>
      <c r="AK39" s="338"/>
      <c r="AL39" s="338"/>
      <c r="AM39" s="338"/>
      <c r="AN39" s="339"/>
    </row>
    <row r="40" ht="13.5" customHeight="1" spans="1:40">
      <c r="A40" s="237"/>
      <c r="B40" s="235"/>
      <c r="C40" s="236"/>
      <c r="D40" s="238"/>
      <c r="E40" s="238"/>
      <c r="F40" s="238"/>
      <c r="G40" s="238"/>
      <c r="H40" s="239"/>
      <c r="I40" s="261"/>
      <c r="J40" s="261"/>
      <c r="K40" s="261"/>
      <c r="L40" s="261"/>
      <c r="M40" s="261"/>
      <c r="N40" s="261"/>
      <c r="O40" s="261"/>
      <c r="P40" s="261"/>
      <c r="Q40" s="261"/>
      <c r="R40" s="261"/>
      <c r="S40" s="261"/>
      <c r="T40" s="286" t="s">
        <v>430</v>
      </c>
      <c r="U40" s="287" t="s">
        <v>480</v>
      </c>
      <c r="V40" s="292"/>
      <c r="W40" s="292"/>
      <c r="X40" s="292"/>
      <c r="Y40" s="292"/>
      <c r="Z40" s="292"/>
      <c r="AA40" s="292"/>
      <c r="AB40" s="292"/>
      <c r="AC40" s="292"/>
      <c r="AD40" s="292"/>
      <c r="AE40" s="292"/>
      <c r="AF40" s="310"/>
      <c r="AG40" s="324">
        <f>IF(T40="■",0.25,0)</f>
        <v>0</v>
      </c>
      <c r="AH40" s="325"/>
      <c r="AI40" s="337"/>
      <c r="AJ40" s="338"/>
      <c r="AK40" s="338"/>
      <c r="AL40" s="338"/>
      <c r="AM40" s="338"/>
      <c r="AN40" s="339"/>
    </row>
    <row r="41" ht="13.5" customHeight="1" spans="1:40">
      <c r="A41" s="237"/>
      <c r="B41" s="235"/>
      <c r="C41" s="236"/>
      <c r="D41" s="238"/>
      <c r="E41" s="238"/>
      <c r="F41" s="238"/>
      <c r="G41" s="238"/>
      <c r="H41" s="239"/>
      <c r="I41" s="261"/>
      <c r="J41" s="261"/>
      <c r="K41" s="261"/>
      <c r="L41" s="261"/>
      <c r="M41" s="261"/>
      <c r="N41" s="261"/>
      <c r="O41" s="261"/>
      <c r="P41" s="261"/>
      <c r="Q41" s="261"/>
      <c r="R41" s="261"/>
      <c r="S41" s="261"/>
      <c r="T41" s="293"/>
      <c r="U41" s="287" t="s">
        <v>481</v>
      </c>
      <c r="V41" s="292"/>
      <c r="W41" s="292"/>
      <c r="X41" s="292"/>
      <c r="Y41" s="292"/>
      <c r="Z41" s="292"/>
      <c r="AA41" s="292"/>
      <c r="AB41" s="292"/>
      <c r="AC41" s="292"/>
      <c r="AD41" s="292"/>
      <c r="AE41" s="292"/>
      <c r="AF41" s="310"/>
      <c r="AG41" s="331">
        <f>SUM(AG37:AH40)</f>
        <v>0</v>
      </c>
      <c r="AH41" s="332" t="s">
        <v>436</v>
      </c>
      <c r="AI41" s="337"/>
      <c r="AJ41" s="338"/>
      <c r="AK41" s="338"/>
      <c r="AL41" s="338"/>
      <c r="AM41" s="338"/>
      <c r="AN41" s="339"/>
    </row>
    <row r="42" ht="13.5" customHeight="1" spans="1:40">
      <c r="A42" s="240" t="s">
        <v>482</v>
      </c>
      <c r="B42" s="241" t="s">
        <v>483</v>
      </c>
      <c r="C42" s="241"/>
      <c r="D42" s="241"/>
      <c r="E42" s="241"/>
      <c r="F42" s="241"/>
      <c r="G42" s="242"/>
      <c r="H42" s="243">
        <f>SUM(AG13+AG18+AG24+AG31+AG36+AG41)</f>
        <v>0</v>
      </c>
      <c r="I42" s="262"/>
      <c r="J42" s="262"/>
      <c r="K42" s="262"/>
      <c r="L42" s="263"/>
      <c r="M42" s="264" t="s">
        <v>484</v>
      </c>
      <c r="N42" s="265"/>
      <c r="O42" s="265"/>
      <c r="P42" s="265"/>
      <c r="Q42" s="265"/>
      <c r="R42" s="265"/>
      <c r="S42" s="294"/>
      <c r="T42" s="286" t="s">
        <v>430</v>
      </c>
      <c r="U42" s="295" t="s">
        <v>485</v>
      </c>
      <c r="V42" s="296"/>
      <c r="W42" s="296"/>
      <c r="X42" s="296"/>
      <c r="Y42" s="296"/>
      <c r="Z42" s="296"/>
      <c r="AA42" s="296"/>
      <c r="AB42" s="296"/>
      <c r="AC42" s="296"/>
      <c r="AD42" s="296"/>
      <c r="AE42" s="296"/>
      <c r="AF42" s="296"/>
      <c r="AG42" s="296"/>
      <c r="AH42" s="343"/>
      <c r="AI42" s="344"/>
      <c r="AJ42" s="345"/>
      <c r="AK42" s="345"/>
      <c r="AL42" s="346"/>
      <c r="AM42" s="347" t="s">
        <v>486</v>
      </c>
      <c r="AN42" s="348"/>
    </row>
    <row r="43" ht="13.5" customHeight="1" spans="1:40">
      <c r="A43" s="244"/>
      <c r="B43" s="245"/>
      <c r="C43" s="245"/>
      <c r="D43" s="245"/>
      <c r="E43" s="245"/>
      <c r="F43" s="245"/>
      <c r="G43" s="246"/>
      <c r="H43" s="247"/>
      <c r="I43" s="266"/>
      <c r="J43" s="266"/>
      <c r="K43" s="266"/>
      <c r="L43" s="267"/>
      <c r="M43" s="207"/>
      <c r="N43" s="207"/>
      <c r="O43" s="207"/>
      <c r="P43" s="207"/>
      <c r="Q43" s="207"/>
      <c r="R43" s="207"/>
      <c r="S43" s="208"/>
      <c r="T43" s="206"/>
      <c r="U43" s="297" t="s">
        <v>487</v>
      </c>
      <c r="V43" s="297"/>
      <c r="W43" s="297"/>
      <c r="X43" s="297"/>
      <c r="Y43" s="297"/>
      <c r="Z43" s="297"/>
      <c r="AA43" s="297"/>
      <c r="AB43" s="297"/>
      <c r="AC43" s="297"/>
      <c r="AD43" s="297"/>
      <c r="AE43" s="297"/>
      <c r="AF43" s="297"/>
      <c r="AG43" s="297"/>
      <c r="AH43" s="349"/>
      <c r="AI43" s="350"/>
      <c r="AJ43" s="351"/>
      <c r="AK43" s="351"/>
      <c r="AL43" s="352"/>
      <c r="AM43" s="353"/>
      <c r="AN43" s="354"/>
    </row>
    <row r="44" ht="13.5" customHeight="1" spans="1:40">
      <c r="A44" s="244"/>
      <c r="B44" s="245"/>
      <c r="C44" s="245"/>
      <c r="D44" s="245"/>
      <c r="E44" s="245"/>
      <c r="F44" s="245"/>
      <c r="G44" s="246"/>
      <c r="H44" s="247"/>
      <c r="I44" s="266"/>
      <c r="J44" s="266"/>
      <c r="K44" s="266"/>
      <c r="L44" s="267"/>
      <c r="M44" s="207"/>
      <c r="N44" s="207"/>
      <c r="O44" s="207"/>
      <c r="P44" s="207"/>
      <c r="Q44" s="207"/>
      <c r="R44" s="207"/>
      <c r="S44" s="208"/>
      <c r="T44" s="286" t="s">
        <v>430</v>
      </c>
      <c r="U44" s="297" t="s">
        <v>488</v>
      </c>
      <c r="V44" s="297"/>
      <c r="W44" s="297"/>
      <c r="X44" s="297"/>
      <c r="Y44" s="297"/>
      <c r="Z44" s="297"/>
      <c r="AA44" s="297"/>
      <c r="AB44" s="297"/>
      <c r="AC44" s="297"/>
      <c r="AD44" s="297"/>
      <c r="AE44" s="297"/>
      <c r="AF44" s="297"/>
      <c r="AG44" s="297"/>
      <c r="AH44" s="349"/>
      <c r="AI44" s="350"/>
      <c r="AJ44" s="351"/>
      <c r="AK44" s="351"/>
      <c r="AL44" s="352"/>
      <c r="AM44" s="355"/>
      <c r="AN44" s="356"/>
    </row>
    <row r="45" ht="13.5" customHeight="1" spans="1:40">
      <c r="A45" s="244"/>
      <c r="B45" s="245"/>
      <c r="C45" s="245"/>
      <c r="D45" s="245"/>
      <c r="E45" s="245"/>
      <c r="F45" s="245"/>
      <c r="G45" s="246"/>
      <c r="H45" s="247"/>
      <c r="I45" s="266"/>
      <c r="J45" s="266"/>
      <c r="K45" s="266"/>
      <c r="L45" s="267"/>
      <c r="M45" s="207"/>
      <c r="N45" s="207"/>
      <c r="O45" s="207"/>
      <c r="P45" s="207"/>
      <c r="Q45" s="207"/>
      <c r="R45" s="207"/>
      <c r="S45" s="208"/>
      <c r="T45" s="206"/>
      <c r="U45" s="297" t="s">
        <v>489</v>
      </c>
      <c r="V45" s="297"/>
      <c r="W45" s="297"/>
      <c r="X45" s="297"/>
      <c r="Y45" s="297"/>
      <c r="Z45" s="297"/>
      <c r="AA45" s="297"/>
      <c r="AB45" s="297"/>
      <c r="AC45" s="297"/>
      <c r="AD45" s="297"/>
      <c r="AE45" s="297"/>
      <c r="AF45" s="297"/>
      <c r="AG45" s="297"/>
      <c r="AH45" s="349"/>
      <c r="AI45" s="350"/>
      <c r="AJ45" s="351"/>
      <c r="AK45" s="351"/>
      <c r="AL45" s="352"/>
      <c r="AM45" s="237" t="s">
        <v>490</v>
      </c>
      <c r="AN45" s="357"/>
    </row>
    <row r="46" ht="13.5" customHeight="1" spans="1:40">
      <c r="A46" s="244"/>
      <c r="B46" s="245"/>
      <c r="C46" s="245"/>
      <c r="D46" s="245"/>
      <c r="E46" s="245"/>
      <c r="F46" s="245"/>
      <c r="G46" s="246"/>
      <c r="H46" s="247"/>
      <c r="I46" s="266"/>
      <c r="J46" s="266"/>
      <c r="K46" s="266"/>
      <c r="L46" s="267"/>
      <c r="M46" s="207"/>
      <c r="N46" s="207"/>
      <c r="O46" s="207"/>
      <c r="P46" s="207"/>
      <c r="Q46" s="207"/>
      <c r="R46" s="207"/>
      <c r="S46" s="208"/>
      <c r="T46" s="286" t="s">
        <v>430</v>
      </c>
      <c r="U46" s="297" t="s">
        <v>491</v>
      </c>
      <c r="V46" s="297"/>
      <c r="W46" s="297"/>
      <c r="X46" s="297"/>
      <c r="Y46" s="297"/>
      <c r="Z46" s="297"/>
      <c r="AA46" s="297"/>
      <c r="AB46" s="297"/>
      <c r="AC46" s="297"/>
      <c r="AD46" s="297"/>
      <c r="AE46" s="297"/>
      <c r="AF46" s="297"/>
      <c r="AG46" s="297"/>
      <c r="AH46" s="349"/>
      <c r="AI46" s="350"/>
      <c r="AJ46" s="351"/>
      <c r="AK46" s="351"/>
      <c r="AL46" s="352"/>
      <c r="AM46" s="358"/>
      <c r="AN46" s="359"/>
    </row>
    <row r="47" ht="13.5" customHeight="1" spans="1:40">
      <c r="A47" s="244"/>
      <c r="B47" s="245"/>
      <c r="C47" s="245"/>
      <c r="D47" s="245"/>
      <c r="E47" s="245"/>
      <c r="F47" s="245"/>
      <c r="G47" s="246"/>
      <c r="H47" s="247"/>
      <c r="I47" s="266"/>
      <c r="J47" s="266"/>
      <c r="K47" s="266"/>
      <c r="L47" s="267"/>
      <c r="M47" s="207"/>
      <c r="N47" s="207"/>
      <c r="O47" s="207"/>
      <c r="P47" s="207"/>
      <c r="Q47" s="207"/>
      <c r="R47" s="207"/>
      <c r="S47" s="208"/>
      <c r="T47" s="286" t="s">
        <v>430</v>
      </c>
      <c r="U47" s="297" t="s">
        <v>492</v>
      </c>
      <c r="V47" s="297"/>
      <c r="W47" s="297"/>
      <c r="X47" s="297"/>
      <c r="Y47" s="297"/>
      <c r="Z47" s="297"/>
      <c r="AA47" s="297"/>
      <c r="AB47" s="297"/>
      <c r="AC47" s="297"/>
      <c r="AD47" s="297"/>
      <c r="AE47" s="297"/>
      <c r="AF47" s="297"/>
      <c r="AG47" s="297"/>
      <c r="AH47" s="349"/>
      <c r="AI47" s="350"/>
      <c r="AJ47" s="351"/>
      <c r="AK47" s="351"/>
      <c r="AL47" s="352"/>
      <c r="AM47" s="237" t="s">
        <v>493</v>
      </c>
      <c r="AN47" s="357"/>
    </row>
    <row r="48" ht="13.5" customHeight="1" spans="1:40">
      <c r="A48" s="244"/>
      <c r="B48" s="245"/>
      <c r="C48" s="245"/>
      <c r="D48" s="245"/>
      <c r="E48" s="245"/>
      <c r="F48" s="245"/>
      <c r="G48" s="246"/>
      <c r="H48" s="247"/>
      <c r="I48" s="266"/>
      <c r="J48" s="266"/>
      <c r="K48" s="266"/>
      <c r="L48" s="267"/>
      <c r="M48" s="207"/>
      <c r="N48" s="207"/>
      <c r="O48" s="207"/>
      <c r="P48" s="207"/>
      <c r="Q48" s="207"/>
      <c r="R48" s="207"/>
      <c r="S48" s="208"/>
      <c r="T48" s="206"/>
      <c r="U48" s="297" t="s">
        <v>494</v>
      </c>
      <c r="V48" s="297"/>
      <c r="W48" s="297"/>
      <c r="X48" s="297"/>
      <c r="Y48" s="297"/>
      <c r="Z48" s="297"/>
      <c r="AA48" s="297"/>
      <c r="AB48" s="297"/>
      <c r="AC48" s="297"/>
      <c r="AD48" s="297"/>
      <c r="AE48" s="297"/>
      <c r="AF48" s="297"/>
      <c r="AG48" s="297"/>
      <c r="AH48" s="349"/>
      <c r="AI48" s="350"/>
      <c r="AJ48" s="351"/>
      <c r="AK48" s="351"/>
      <c r="AL48" s="352"/>
      <c r="AM48" s="358"/>
      <c r="AN48" s="359"/>
    </row>
    <row r="49" ht="13.5" customHeight="1" spans="1:40">
      <c r="A49" s="244"/>
      <c r="B49" s="245"/>
      <c r="C49" s="245"/>
      <c r="D49" s="245"/>
      <c r="E49" s="245"/>
      <c r="F49" s="245"/>
      <c r="G49" s="246"/>
      <c r="H49" s="247"/>
      <c r="I49" s="266"/>
      <c r="J49" s="266"/>
      <c r="K49" s="266"/>
      <c r="L49" s="267"/>
      <c r="M49" s="207"/>
      <c r="N49" s="207"/>
      <c r="O49" s="207"/>
      <c r="P49" s="207"/>
      <c r="Q49" s="207"/>
      <c r="R49" s="207"/>
      <c r="S49" s="208"/>
      <c r="T49" s="286" t="s">
        <v>430</v>
      </c>
      <c r="U49" s="297" t="s">
        <v>495</v>
      </c>
      <c r="V49" s="297"/>
      <c r="W49" s="297"/>
      <c r="X49" s="297"/>
      <c r="Y49" s="297"/>
      <c r="Z49" s="297"/>
      <c r="AA49" s="297"/>
      <c r="AB49" s="297"/>
      <c r="AC49" s="297"/>
      <c r="AD49" s="297"/>
      <c r="AE49" s="297"/>
      <c r="AF49" s="297"/>
      <c r="AG49" s="297"/>
      <c r="AH49" s="349"/>
      <c r="AI49" s="350"/>
      <c r="AJ49" s="351"/>
      <c r="AK49" s="351"/>
      <c r="AL49" s="352"/>
      <c r="AM49" s="237" t="s">
        <v>496</v>
      </c>
      <c r="AN49" s="357"/>
    </row>
    <row r="50" ht="13.5" customHeight="1" spans="1:40">
      <c r="A50" s="244"/>
      <c r="B50" s="245"/>
      <c r="C50" s="245"/>
      <c r="D50" s="245"/>
      <c r="E50" s="245"/>
      <c r="F50" s="245"/>
      <c r="G50" s="246"/>
      <c r="H50" s="247"/>
      <c r="I50" s="266"/>
      <c r="J50" s="266"/>
      <c r="K50" s="266"/>
      <c r="L50" s="267"/>
      <c r="M50" s="207"/>
      <c r="N50" s="207"/>
      <c r="O50" s="207"/>
      <c r="P50" s="207"/>
      <c r="Q50" s="207"/>
      <c r="R50" s="207"/>
      <c r="S50" s="208"/>
      <c r="T50" s="206"/>
      <c r="U50" s="297" t="s">
        <v>497</v>
      </c>
      <c r="V50" s="297"/>
      <c r="W50" s="297"/>
      <c r="X50" s="297"/>
      <c r="Y50" s="297"/>
      <c r="Z50" s="297"/>
      <c r="AA50" s="297"/>
      <c r="AB50" s="297"/>
      <c r="AC50" s="297"/>
      <c r="AD50" s="297"/>
      <c r="AE50" s="297"/>
      <c r="AF50" s="297"/>
      <c r="AG50" s="297"/>
      <c r="AH50" s="349"/>
      <c r="AI50" s="350"/>
      <c r="AJ50" s="351"/>
      <c r="AK50" s="351"/>
      <c r="AL50" s="352"/>
      <c r="AM50" s="358"/>
      <c r="AN50" s="359"/>
    </row>
    <row r="51" ht="13.5" customHeight="1" spans="1:40">
      <c r="A51" s="244"/>
      <c r="B51" s="245"/>
      <c r="C51" s="245"/>
      <c r="D51" s="245"/>
      <c r="E51" s="245"/>
      <c r="F51" s="245"/>
      <c r="G51" s="246"/>
      <c r="H51" s="247"/>
      <c r="I51" s="266"/>
      <c r="J51" s="266"/>
      <c r="K51" s="266"/>
      <c r="L51" s="267"/>
      <c r="M51" s="207"/>
      <c r="N51" s="207"/>
      <c r="O51" s="207"/>
      <c r="P51" s="207"/>
      <c r="Q51" s="207"/>
      <c r="R51" s="207"/>
      <c r="S51" s="208"/>
      <c r="T51" s="286" t="s">
        <v>430</v>
      </c>
      <c r="U51" s="297" t="s">
        <v>498</v>
      </c>
      <c r="V51" s="297"/>
      <c r="W51" s="297"/>
      <c r="X51" s="297"/>
      <c r="Y51" s="297"/>
      <c r="Z51" s="297"/>
      <c r="AA51" s="297"/>
      <c r="AB51" s="297"/>
      <c r="AC51" s="297"/>
      <c r="AD51" s="297"/>
      <c r="AE51" s="297"/>
      <c r="AF51" s="297"/>
      <c r="AG51" s="297"/>
      <c r="AH51" s="349"/>
      <c r="AI51" s="350"/>
      <c r="AJ51" s="351"/>
      <c r="AK51" s="351"/>
      <c r="AL51" s="352"/>
      <c r="AM51" s="360" t="s">
        <v>499</v>
      </c>
      <c r="AN51" s="357"/>
    </row>
    <row r="52" ht="13.5" customHeight="1" spans="1:40">
      <c r="A52" s="244"/>
      <c r="B52" s="245"/>
      <c r="C52" s="245"/>
      <c r="D52" s="245"/>
      <c r="E52" s="245"/>
      <c r="F52" s="245"/>
      <c r="G52" s="246"/>
      <c r="H52" s="247"/>
      <c r="I52" s="266"/>
      <c r="J52" s="266"/>
      <c r="K52" s="266"/>
      <c r="L52" s="267"/>
      <c r="M52" s="207"/>
      <c r="N52" s="207"/>
      <c r="O52" s="207"/>
      <c r="P52" s="207"/>
      <c r="Q52" s="207"/>
      <c r="R52" s="207"/>
      <c r="S52" s="208"/>
      <c r="T52" s="286" t="s">
        <v>430</v>
      </c>
      <c r="U52" s="297" t="s">
        <v>500</v>
      </c>
      <c r="V52" s="297"/>
      <c r="W52" s="297"/>
      <c r="X52" s="297"/>
      <c r="Y52" s="297"/>
      <c r="Z52" s="297"/>
      <c r="AA52" s="297"/>
      <c r="AB52" s="297"/>
      <c r="AC52" s="297"/>
      <c r="AD52" s="297"/>
      <c r="AE52" s="297"/>
      <c r="AF52" s="297"/>
      <c r="AG52" s="297"/>
      <c r="AH52" s="349"/>
      <c r="AI52" s="350"/>
      <c r="AJ52" s="351"/>
      <c r="AK52" s="351"/>
      <c r="AL52" s="352"/>
      <c r="AM52" s="361"/>
      <c r="AN52" s="359"/>
    </row>
    <row r="53" ht="13.5" customHeight="1" spans="1:40">
      <c r="A53" s="244"/>
      <c r="B53" s="245"/>
      <c r="C53" s="245"/>
      <c r="D53" s="245"/>
      <c r="E53" s="245"/>
      <c r="F53" s="245"/>
      <c r="G53" s="246"/>
      <c r="H53" s="247"/>
      <c r="I53" s="266"/>
      <c r="J53" s="266"/>
      <c r="K53" s="266"/>
      <c r="L53" s="267"/>
      <c r="M53" s="207"/>
      <c r="N53" s="207"/>
      <c r="O53" s="207"/>
      <c r="P53" s="207"/>
      <c r="Q53" s="207"/>
      <c r="R53" s="207"/>
      <c r="S53" s="208"/>
      <c r="T53" s="286" t="s">
        <v>430</v>
      </c>
      <c r="U53" s="297" t="s">
        <v>501</v>
      </c>
      <c r="V53" s="298"/>
      <c r="W53" s="298"/>
      <c r="X53" s="298"/>
      <c r="Y53" s="298"/>
      <c r="Z53" s="298"/>
      <c r="AA53" s="298"/>
      <c r="AB53" s="298"/>
      <c r="AC53" s="298"/>
      <c r="AD53" s="298"/>
      <c r="AE53" s="298"/>
      <c r="AF53" s="298"/>
      <c r="AG53" s="298"/>
      <c r="AH53" s="362"/>
      <c r="AI53" s="350"/>
      <c r="AJ53" s="351"/>
      <c r="AK53" s="351"/>
      <c r="AL53" s="352"/>
      <c r="AM53" s="237"/>
      <c r="AN53" s="357"/>
    </row>
    <row r="54" ht="13.5" customHeight="1" spans="1:40">
      <c r="A54" s="248"/>
      <c r="B54" s="249"/>
      <c r="C54" s="249"/>
      <c r="D54" s="249"/>
      <c r="E54" s="249"/>
      <c r="F54" s="249"/>
      <c r="G54" s="250"/>
      <c r="H54" s="251"/>
      <c r="I54" s="268"/>
      <c r="J54" s="268"/>
      <c r="K54" s="268"/>
      <c r="L54" s="269"/>
      <c r="M54" s="270"/>
      <c r="N54" s="270"/>
      <c r="O54" s="270"/>
      <c r="P54" s="270"/>
      <c r="Q54" s="270"/>
      <c r="R54" s="270"/>
      <c r="S54" s="299"/>
      <c r="T54" s="300"/>
      <c r="U54" s="301"/>
      <c r="V54" s="301"/>
      <c r="W54" s="301"/>
      <c r="X54" s="301"/>
      <c r="Y54" s="301"/>
      <c r="Z54" s="301"/>
      <c r="AA54" s="301"/>
      <c r="AB54" s="301"/>
      <c r="AC54" s="301"/>
      <c r="AD54" s="301"/>
      <c r="AE54" s="301"/>
      <c r="AF54" s="301"/>
      <c r="AG54" s="301"/>
      <c r="AH54" s="363"/>
      <c r="AI54" s="364"/>
      <c r="AJ54" s="365"/>
      <c r="AK54" s="365"/>
      <c r="AL54" s="366"/>
      <c r="AM54" s="367"/>
      <c r="AN54" s="368"/>
    </row>
    <row r="57" ht="12.75"/>
    <row r="58" ht="22.5" spans="1:40">
      <c r="A58" s="176" t="s">
        <v>502</v>
      </c>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row>
    <row r="59" ht="12.75"/>
    <row r="60" ht="64.5" customHeight="1" spans="1:40">
      <c r="A60" s="177" t="s">
        <v>419</v>
      </c>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row>
    <row r="61" ht="13.5" customHeight="1" spans="1:40">
      <c r="A61" s="178" t="s">
        <v>420</v>
      </c>
      <c r="B61" s="179"/>
      <c r="C61" s="179"/>
      <c r="D61" s="16"/>
      <c r="E61" s="180"/>
      <c r="F61" s="180"/>
      <c r="G61" s="180"/>
      <c r="H61" s="180"/>
      <c r="I61" s="180"/>
      <c r="J61" s="180"/>
      <c r="K61" s="180"/>
      <c r="L61" s="180"/>
      <c r="M61" s="180"/>
      <c r="N61" s="180"/>
      <c r="O61" s="252"/>
      <c r="P61" s="16" t="s">
        <v>380</v>
      </c>
      <c r="Q61" s="180"/>
      <c r="R61" s="252"/>
      <c r="S61" s="16"/>
      <c r="T61" s="180"/>
      <c r="U61" s="180"/>
      <c r="V61" s="180"/>
      <c r="W61" s="180"/>
      <c r="X61" s="180"/>
      <c r="Y61" s="180"/>
      <c r="Z61" s="16" t="s">
        <v>421</v>
      </c>
      <c r="AA61" s="180"/>
      <c r="AB61" s="252"/>
      <c r="AC61" s="16"/>
      <c r="AD61" s="180"/>
      <c r="AE61" s="180"/>
      <c r="AF61" s="180"/>
      <c r="AG61" s="180"/>
      <c r="AH61" s="252"/>
      <c r="AI61" s="91" t="s">
        <v>422</v>
      </c>
      <c r="AJ61" s="16"/>
      <c r="AK61" s="252"/>
      <c r="AL61" s="91" t="s">
        <v>423</v>
      </c>
      <c r="AM61" s="311"/>
      <c r="AN61" s="312"/>
    </row>
    <row r="62" s="175" customFormat="1" ht="13.5" customHeight="1" spans="1:40">
      <c r="A62" s="181"/>
      <c r="B62" s="182"/>
      <c r="C62" s="182"/>
      <c r="D62" s="183"/>
      <c r="E62" s="184"/>
      <c r="F62" s="184"/>
      <c r="G62" s="184"/>
      <c r="H62" s="184"/>
      <c r="I62" s="184"/>
      <c r="J62" s="184"/>
      <c r="K62" s="184"/>
      <c r="L62" s="184"/>
      <c r="M62" s="184"/>
      <c r="N62" s="184"/>
      <c r="O62" s="253"/>
      <c r="P62" s="183"/>
      <c r="Q62" s="184"/>
      <c r="R62" s="253"/>
      <c r="S62" s="183"/>
      <c r="T62" s="184"/>
      <c r="U62" s="184"/>
      <c r="V62" s="184"/>
      <c r="W62" s="184"/>
      <c r="X62" s="184"/>
      <c r="Y62" s="184"/>
      <c r="Z62" s="183"/>
      <c r="AA62" s="184"/>
      <c r="AB62" s="253"/>
      <c r="AC62" s="183"/>
      <c r="AD62" s="184"/>
      <c r="AE62" s="184"/>
      <c r="AF62" s="184"/>
      <c r="AG62" s="184"/>
      <c r="AH62" s="253"/>
      <c r="AI62" s="313"/>
      <c r="AJ62" s="183"/>
      <c r="AK62" s="253"/>
      <c r="AL62" s="313"/>
      <c r="AM62" s="314"/>
      <c r="AN62" s="315"/>
    </row>
    <row r="63" ht="29.25" customHeight="1" spans="1:40">
      <c r="A63" s="185" t="s">
        <v>424</v>
      </c>
      <c r="B63" s="186"/>
      <c r="C63" s="186"/>
      <c r="D63" s="186"/>
      <c r="E63" s="186"/>
      <c r="F63" s="186"/>
      <c r="G63" s="186"/>
      <c r="H63" s="186" t="s">
        <v>425</v>
      </c>
      <c r="I63" s="186"/>
      <c r="J63" s="186"/>
      <c r="K63" s="186"/>
      <c r="L63" s="186"/>
      <c r="M63" s="186"/>
      <c r="N63" s="186"/>
      <c r="O63" s="186"/>
      <c r="P63" s="186"/>
      <c r="Q63" s="186"/>
      <c r="R63" s="186"/>
      <c r="S63" s="186"/>
      <c r="T63" s="271"/>
      <c r="U63" s="272" t="s">
        <v>426</v>
      </c>
      <c r="V63" s="273"/>
      <c r="W63" s="273"/>
      <c r="X63" s="273"/>
      <c r="Y63" s="273"/>
      <c r="Z63" s="273"/>
      <c r="AA63" s="273"/>
      <c r="AB63" s="273"/>
      <c r="AC63" s="273"/>
      <c r="AD63" s="273"/>
      <c r="AE63" s="273"/>
      <c r="AF63" s="273"/>
      <c r="AG63" s="273"/>
      <c r="AH63" s="316"/>
      <c r="AI63" s="317" t="s">
        <v>389</v>
      </c>
      <c r="AJ63" s="273"/>
      <c r="AK63" s="273"/>
      <c r="AL63" s="273"/>
      <c r="AM63" s="273"/>
      <c r="AN63" s="318"/>
    </row>
    <row r="64" ht="13.5" customHeight="1" spans="1:40">
      <c r="A64" s="187">
        <v>1</v>
      </c>
      <c r="B64" s="188" t="s">
        <v>427</v>
      </c>
      <c r="C64" s="189"/>
      <c r="D64" s="190" t="s">
        <v>428</v>
      </c>
      <c r="E64" s="191"/>
      <c r="F64" s="191"/>
      <c r="G64" s="192"/>
      <c r="H64" s="193" t="s">
        <v>429</v>
      </c>
      <c r="I64" s="254"/>
      <c r="J64" s="254"/>
      <c r="K64" s="254"/>
      <c r="L64" s="254"/>
      <c r="M64" s="254"/>
      <c r="N64" s="254"/>
      <c r="O64" s="254"/>
      <c r="P64" s="254"/>
      <c r="Q64" s="254"/>
      <c r="R64" s="254"/>
      <c r="S64" s="274"/>
      <c r="T64" s="275" t="s">
        <v>430</v>
      </c>
      <c r="U64" s="276" t="s">
        <v>431</v>
      </c>
      <c r="V64" s="276"/>
      <c r="W64" s="276"/>
      <c r="X64" s="276"/>
      <c r="Y64" s="276"/>
      <c r="Z64" s="276"/>
      <c r="AA64" s="276"/>
      <c r="AB64" s="276"/>
      <c r="AC64" s="276"/>
      <c r="AD64" s="276"/>
      <c r="AE64" s="276"/>
      <c r="AF64" s="302"/>
      <c r="AG64" s="319">
        <f>IF(T64="■",0.25,0)</f>
        <v>0</v>
      </c>
      <c r="AH64" s="320"/>
      <c r="AI64" s="321" t="s">
        <v>432</v>
      </c>
      <c r="AJ64" s="322"/>
      <c r="AK64" s="322"/>
      <c r="AL64" s="322"/>
      <c r="AM64" s="322"/>
      <c r="AN64" s="323"/>
    </row>
    <row r="65" ht="13.5" customHeight="1" spans="1:40">
      <c r="A65" s="187"/>
      <c r="B65" s="194"/>
      <c r="C65" s="195"/>
      <c r="D65" s="196"/>
      <c r="E65" s="197"/>
      <c r="F65" s="197"/>
      <c r="G65" s="198"/>
      <c r="H65" s="199"/>
      <c r="I65" s="255"/>
      <c r="J65" s="255"/>
      <c r="K65" s="255"/>
      <c r="L65" s="255"/>
      <c r="M65" s="255"/>
      <c r="N65" s="255"/>
      <c r="O65" s="255"/>
      <c r="P65" s="255"/>
      <c r="Q65" s="255"/>
      <c r="R65" s="255"/>
      <c r="S65" s="277"/>
      <c r="T65" s="278" t="s">
        <v>430</v>
      </c>
      <c r="U65" s="279" t="s">
        <v>433</v>
      </c>
      <c r="V65" s="279"/>
      <c r="W65" s="279"/>
      <c r="X65" s="279"/>
      <c r="Y65" s="279"/>
      <c r="Z65" s="279"/>
      <c r="AA65" s="279"/>
      <c r="AB65" s="279"/>
      <c r="AC65" s="279"/>
      <c r="AD65" s="279"/>
      <c r="AE65" s="279"/>
      <c r="AF65" s="303"/>
      <c r="AG65" s="324">
        <f>IF(T65="■",0.25,0)</f>
        <v>0</v>
      </c>
      <c r="AH65" s="325"/>
      <c r="AI65" s="326"/>
      <c r="AJ65" s="327"/>
      <c r="AK65" s="327"/>
      <c r="AL65" s="327"/>
      <c r="AM65" s="327"/>
      <c r="AN65" s="328"/>
    </row>
    <row r="66" ht="13.5" customHeight="1" spans="1:40">
      <c r="A66" s="187"/>
      <c r="B66" s="194"/>
      <c r="C66" s="195"/>
      <c r="D66" s="196"/>
      <c r="E66" s="197"/>
      <c r="F66" s="197"/>
      <c r="G66" s="198"/>
      <c r="H66" s="199"/>
      <c r="I66" s="255"/>
      <c r="J66" s="255"/>
      <c r="K66" s="255"/>
      <c r="L66" s="255"/>
      <c r="M66" s="255"/>
      <c r="N66" s="255"/>
      <c r="O66" s="255"/>
      <c r="P66" s="255"/>
      <c r="Q66" s="255"/>
      <c r="R66" s="255"/>
      <c r="S66" s="277"/>
      <c r="T66" s="278" t="s">
        <v>430</v>
      </c>
      <c r="U66" s="279" t="s">
        <v>434</v>
      </c>
      <c r="V66" s="279"/>
      <c r="W66" s="279"/>
      <c r="X66" s="279"/>
      <c r="Y66" s="279"/>
      <c r="Z66" s="279"/>
      <c r="AA66" s="279"/>
      <c r="AB66" s="279"/>
      <c r="AC66" s="279"/>
      <c r="AD66" s="279"/>
      <c r="AE66" s="279"/>
      <c r="AF66" s="303"/>
      <c r="AG66" s="324">
        <f>IF(T66="■",0.25,0)</f>
        <v>0</v>
      </c>
      <c r="AH66" s="325"/>
      <c r="AI66" s="326"/>
      <c r="AJ66" s="327"/>
      <c r="AK66" s="327"/>
      <c r="AL66" s="327"/>
      <c r="AM66" s="327"/>
      <c r="AN66" s="328"/>
    </row>
    <row r="67" ht="13.5" customHeight="1" spans="1:40">
      <c r="A67" s="187"/>
      <c r="B67" s="194"/>
      <c r="C67" s="195"/>
      <c r="D67" s="196"/>
      <c r="E67" s="197"/>
      <c r="F67" s="197"/>
      <c r="G67" s="198"/>
      <c r="H67" s="199"/>
      <c r="I67" s="255"/>
      <c r="J67" s="255"/>
      <c r="K67" s="255"/>
      <c r="L67" s="255"/>
      <c r="M67" s="255"/>
      <c r="N67" s="255"/>
      <c r="O67" s="255"/>
      <c r="P67" s="255"/>
      <c r="Q67" s="255"/>
      <c r="R67" s="255"/>
      <c r="S67" s="277"/>
      <c r="T67" s="278" t="s">
        <v>430</v>
      </c>
      <c r="U67" s="279" t="s">
        <v>435</v>
      </c>
      <c r="V67" s="279"/>
      <c r="W67" s="279"/>
      <c r="X67" s="279"/>
      <c r="Y67" s="279"/>
      <c r="Z67" s="279"/>
      <c r="AA67" s="279"/>
      <c r="AB67" s="279"/>
      <c r="AC67" s="279"/>
      <c r="AD67" s="279"/>
      <c r="AE67" s="279"/>
      <c r="AF67" s="303"/>
      <c r="AG67" s="324">
        <f>IF(T67="■",0.25,0)</f>
        <v>0</v>
      </c>
      <c r="AH67" s="325"/>
      <c r="AI67" s="326"/>
      <c r="AJ67" s="327"/>
      <c r="AK67" s="327"/>
      <c r="AL67" s="327"/>
      <c r="AM67" s="327"/>
      <c r="AN67" s="328"/>
    </row>
    <row r="68" ht="13.5" customHeight="1" spans="1:40">
      <c r="A68" s="187"/>
      <c r="B68" s="194"/>
      <c r="C68" s="195"/>
      <c r="D68" s="196"/>
      <c r="E68" s="197"/>
      <c r="F68" s="197"/>
      <c r="G68" s="198"/>
      <c r="H68" s="199"/>
      <c r="I68" s="255"/>
      <c r="J68" s="255"/>
      <c r="K68" s="255"/>
      <c r="L68" s="255"/>
      <c r="M68" s="255"/>
      <c r="N68" s="255"/>
      <c r="O68" s="255"/>
      <c r="P68" s="255"/>
      <c r="Q68" s="255"/>
      <c r="R68" s="255"/>
      <c r="S68" s="277"/>
      <c r="T68" s="199"/>
      <c r="U68" s="279"/>
      <c r="V68" s="279"/>
      <c r="W68" s="279"/>
      <c r="X68" s="279"/>
      <c r="Y68" s="279"/>
      <c r="Z68" s="279"/>
      <c r="AA68" s="279"/>
      <c r="AB68" s="279"/>
      <c r="AC68" s="279"/>
      <c r="AD68" s="279"/>
      <c r="AE68" s="279"/>
      <c r="AF68" s="303"/>
      <c r="AG68" s="329"/>
      <c r="AH68" s="330"/>
      <c r="AI68" s="326"/>
      <c r="AJ68" s="327"/>
      <c r="AK68" s="327"/>
      <c r="AL68" s="327"/>
      <c r="AM68" s="327"/>
      <c r="AN68" s="328"/>
    </row>
    <row r="69" ht="22.5" customHeight="1" spans="1:40">
      <c r="A69" s="187"/>
      <c r="B69" s="194"/>
      <c r="C69" s="195"/>
      <c r="D69" s="200"/>
      <c r="E69" s="201"/>
      <c r="F69" s="201"/>
      <c r="G69" s="202"/>
      <c r="H69" s="203"/>
      <c r="I69" s="256"/>
      <c r="J69" s="256"/>
      <c r="K69" s="256"/>
      <c r="L69" s="256"/>
      <c r="M69" s="256"/>
      <c r="N69" s="256"/>
      <c r="O69" s="256"/>
      <c r="P69" s="256"/>
      <c r="Q69" s="256"/>
      <c r="R69" s="256"/>
      <c r="S69" s="280"/>
      <c r="T69" s="203"/>
      <c r="U69" s="281"/>
      <c r="V69" s="281"/>
      <c r="W69" s="281"/>
      <c r="X69" s="281"/>
      <c r="Y69" s="281"/>
      <c r="Z69" s="281"/>
      <c r="AA69" s="281"/>
      <c r="AB69" s="281"/>
      <c r="AC69" s="281"/>
      <c r="AD69" s="281"/>
      <c r="AE69" s="281"/>
      <c r="AF69" s="304"/>
      <c r="AG69" s="331">
        <f>SUM(AG64:AH67)</f>
        <v>0</v>
      </c>
      <c r="AH69" s="332" t="s">
        <v>436</v>
      </c>
      <c r="AI69" s="333"/>
      <c r="AJ69" s="334"/>
      <c r="AK69" s="334"/>
      <c r="AL69" s="334"/>
      <c r="AM69" s="334"/>
      <c r="AN69" s="335"/>
    </row>
    <row r="70" ht="13.5" customHeight="1" spans="1:40">
      <c r="A70" s="187">
        <v>2</v>
      </c>
      <c r="B70" s="194"/>
      <c r="C70" s="195"/>
      <c r="D70" s="190" t="s">
        <v>437</v>
      </c>
      <c r="E70" s="204"/>
      <c r="F70" s="204"/>
      <c r="G70" s="205"/>
      <c r="H70" s="193" t="s">
        <v>438</v>
      </c>
      <c r="I70" s="254"/>
      <c r="J70" s="254"/>
      <c r="K70" s="254"/>
      <c r="L70" s="254"/>
      <c r="M70" s="254"/>
      <c r="N70" s="254"/>
      <c r="O70" s="254"/>
      <c r="P70" s="254"/>
      <c r="Q70" s="254"/>
      <c r="R70" s="254"/>
      <c r="S70" s="274"/>
      <c r="T70" s="275" t="s">
        <v>430</v>
      </c>
      <c r="U70" s="276" t="s">
        <v>439</v>
      </c>
      <c r="V70" s="276"/>
      <c r="W70" s="276"/>
      <c r="X70" s="276"/>
      <c r="Y70" s="276"/>
      <c r="Z70" s="276"/>
      <c r="AA70" s="276"/>
      <c r="AB70" s="276"/>
      <c r="AC70" s="276"/>
      <c r="AD70" s="276"/>
      <c r="AE70" s="276"/>
      <c r="AF70" s="302"/>
      <c r="AG70" s="319">
        <f>IF(T70="■",0.25,0)</f>
        <v>0</v>
      </c>
      <c r="AH70" s="320"/>
      <c r="AI70" s="321"/>
      <c r="AJ70" s="322"/>
      <c r="AK70" s="322"/>
      <c r="AL70" s="322"/>
      <c r="AM70" s="322"/>
      <c r="AN70" s="336"/>
    </row>
    <row r="71" ht="13.5" customHeight="1" spans="1:40">
      <c r="A71" s="187"/>
      <c r="B71" s="194"/>
      <c r="C71" s="195"/>
      <c r="D71" s="206"/>
      <c r="E71" s="207"/>
      <c r="F71" s="207"/>
      <c r="G71" s="208"/>
      <c r="H71" s="209"/>
      <c r="I71" s="255"/>
      <c r="J71" s="255"/>
      <c r="K71" s="255"/>
      <c r="L71" s="255"/>
      <c r="M71" s="255"/>
      <c r="N71" s="255"/>
      <c r="O71" s="255"/>
      <c r="P71" s="255"/>
      <c r="Q71" s="255"/>
      <c r="R71" s="255"/>
      <c r="S71" s="277"/>
      <c r="T71" s="278" t="s">
        <v>430</v>
      </c>
      <c r="U71" s="279" t="s">
        <v>440</v>
      </c>
      <c r="V71" s="279"/>
      <c r="W71" s="279"/>
      <c r="X71" s="279"/>
      <c r="Y71" s="279"/>
      <c r="Z71" s="279"/>
      <c r="AA71" s="279"/>
      <c r="AB71" s="279"/>
      <c r="AC71" s="279"/>
      <c r="AD71" s="279"/>
      <c r="AE71" s="279"/>
      <c r="AF71" s="303"/>
      <c r="AG71" s="324">
        <f>IF(T71="■",0.25,0)</f>
        <v>0</v>
      </c>
      <c r="AH71" s="325"/>
      <c r="AI71" s="337"/>
      <c r="AJ71" s="338"/>
      <c r="AK71" s="338"/>
      <c r="AL71" s="338"/>
      <c r="AM71" s="338"/>
      <c r="AN71" s="339"/>
    </row>
    <row r="72" ht="13.5" customHeight="1" spans="1:40">
      <c r="A72" s="187"/>
      <c r="B72" s="194"/>
      <c r="C72" s="195"/>
      <c r="D72" s="206"/>
      <c r="E72" s="207"/>
      <c r="F72" s="207"/>
      <c r="G72" s="208"/>
      <c r="H72" s="209"/>
      <c r="I72" s="255"/>
      <c r="J72" s="255"/>
      <c r="K72" s="255"/>
      <c r="L72" s="255"/>
      <c r="M72" s="255"/>
      <c r="N72" s="255"/>
      <c r="O72" s="255"/>
      <c r="P72" s="255"/>
      <c r="Q72" s="255"/>
      <c r="R72" s="255"/>
      <c r="S72" s="277"/>
      <c r="T72" s="278" t="s">
        <v>430</v>
      </c>
      <c r="U72" s="279" t="s">
        <v>441</v>
      </c>
      <c r="V72" s="279"/>
      <c r="W72" s="279"/>
      <c r="X72" s="279"/>
      <c r="Y72" s="279"/>
      <c r="Z72" s="279"/>
      <c r="AA72" s="279"/>
      <c r="AB72" s="279"/>
      <c r="AC72" s="279"/>
      <c r="AD72" s="279"/>
      <c r="AE72" s="279"/>
      <c r="AF72" s="303"/>
      <c r="AG72" s="324">
        <f>IF(T72="■",0.25,0)</f>
        <v>0</v>
      </c>
      <c r="AH72" s="325"/>
      <c r="AI72" s="337"/>
      <c r="AJ72" s="338"/>
      <c r="AK72" s="338"/>
      <c r="AL72" s="338"/>
      <c r="AM72" s="338"/>
      <c r="AN72" s="339"/>
    </row>
    <row r="73" ht="13.5" customHeight="1" spans="1:40">
      <c r="A73" s="187"/>
      <c r="B73" s="194"/>
      <c r="C73" s="195"/>
      <c r="D73" s="206"/>
      <c r="E73" s="207"/>
      <c r="F73" s="207"/>
      <c r="G73" s="208"/>
      <c r="H73" s="209"/>
      <c r="I73" s="255"/>
      <c r="J73" s="255"/>
      <c r="K73" s="255"/>
      <c r="L73" s="255"/>
      <c r="M73" s="255"/>
      <c r="N73" s="255"/>
      <c r="O73" s="255"/>
      <c r="P73" s="255"/>
      <c r="Q73" s="255"/>
      <c r="R73" s="255"/>
      <c r="S73" s="277"/>
      <c r="T73" s="278" t="s">
        <v>430</v>
      </c>
      <c r="U73" s="279" t="s">
        <v>442</v>
      </c>
      <c r="V73" s="279"/>
      <c r="W73" s="279"/>
      <c r="X73" s="279"/>
      <c r="Y73" s="279"/>
      <c r="Z73" s="279"/>
      <c r="AA73" s="279"/>
      <c r="AB73" s="279"/>
      <c r="AC73" s="279"/>
      <c r="AD73" s="279"/>
      <c r="AE73" s="279"/>
      <c r="AF73" s="303"/>
      <c r="AG73" s="324">
        <f>IF(T73="■",0.25,0)</f>
        <v>0</v>
      </c>
      <c r="AH73" s="325"/>
      <c r="AI73" s="337"/>
      <c r="AJ73" s="338"/>
      <c r="AK73" s="338"/>
      <c r="AL73" s="338"/>
      <c r="AM73" s="338"/>
      <c r="AN73" s="339"/>
    </row>
    <row r="74" ht="22.5" customHeight="1" spans="1:40">
      <c r="A74" s="187"/>
      <c r="B74" s="194"/>
      <c r="C74" s="195"/>
      <c r="D74" s="210"/>
      <c r="E74" s="211"/>
      <c r="F74" s="211"/>
      <c r="G74" s="212"/>
      <c r="H74" s="203"/>
      <c r="I74" s="256"/>
      <c r="J74" s="256"/>
      <c r="K74" s="256"/>
      <c r="L74" s="256"/>
      <c r="M74" s="256"/>
      <c r="N74" s="256"/>
      <c r="O74" s="256"/>
      <c r="P74" s="256"/>
      <c r="Q74" s="256"/>
      <c r="R74" s="256"/>
      <c r="S74" s="280"/>
      <c r="T74" s="203"/>
      <c r="U74" s="281"/>
      <c r="V74" s="281"/>
      <c r="W74" s="281"/>
      <c r="X74" s="281"/>
      <c r="Y74" s="281"/>
      <c r="Z74" s="281"/>
      <c r="AA74" s="281"/>
      <c r="AB74" s="281"/>
      <c r="AC74" s="281"/>
      <c r="AD74" s="281"/>
      <c r="AE74" s="281"/>
      <c r="AF74" s="304"/>
      <c r="AG74" s="331">
        <f>SUM(AG70:AH73)</f>
        <v>0</v>
      </c>
      <c r="AH74" s="332" t="s">
        <v>436</v>
      </c>
      <c r="AI74" s="340"/>
      <c r="AJ74" s="341"/>
      <c r="AK74" s="341"/>
      <c r="AL74" s="341"/>
      <c r="AM74" s="341"/>
      <c r="AN74" s="342"/>
    </row>
    <row r="75" ht="13.5" customHeight="1" spans="1:40">
      <c r="A75" s="187">
        <v>3</v>
      </c>
      <c r="B75" s="213" t="s">
        <v>443</v>
      </c>
      <c r="C75" s="214"/>
      <c r="D75" s="215" t="s">
        <v>444</v>
      </c>
      <c r="E75" s="216"/>
      <c r="F75" s="216"/>
      <c r="G75" s="216"/>
      <c r="H75" s="217" t="s">
        <v>445</v>
      </c>
      <c r="I75" s="217"/>
      <c r="J75" s="217"/>
      <c r="K75" s="217"/>
      <c r="L75" s="217"/>
      <c r="M75" s="217"/>
      <c r="N75" s="217"/>
      <c r="O75" s="217"/>
      <c r="P75" s="217"/>
      <c r="Q75" s="217"/>
      <c r="R75" s="217"/>
      <c r="S75" s="217"/>
      <c r="T75" s="275" t="s">
        <v>430</v>
      </c>
      <c r="U75" s="276" t="s">
        <v>446</v>
      </c>
      <c r="V75" s="276"/>
      <c r="W75" s="276"/>
      <c r="X75" s="276"/>
      <c r="Y75" s="276"/>
      <c r="Z75" s="276"/>
      <c r="AA75" s="276"/>
      <c r="AB75" s="276"/>
      <c r="AC75" s="276"/>
      <c r="AD75" s="276"/>
      <c r="AE75" s="276"/>
      <c r="AF75" s="302"/>
      <c r="AG75" s="319">
        <f>IF(T75="■",0.25,0)</f>
        <v>0</v>
      </c>
      <c r="AH75" s="320"/>
      <c r="AI75" s="321" t="s">
        <v>447</v>
      </c>
      <c r="AJ75" s="322"/>
      <c r="AK75" s="322"/>
      <c r="AL75" s="322"/>
      <c r="AM75" s="322"/>
      <c r="AN75" s="336"/>
    </row>
    <row r="76" ht="13.5" customHeight="1" spans="1:40">
      <c r="A76" s="187"/>
      <c r="B76" s="218"/>
      <c r="C76" s="218"/>
      <c r="D76" s="216"/>
      <c r="E76" s="216"/>
      <c r="F76" s="216"/>
      <c r="G76" s="216"/>
      <c r="H76" s="217"/>
      <c r="I76" s="217"/>
      <c r="J76" s="217"/>
      <c r="K76" s="217"/>
      <c r="L76" s="217"/>
      <c r="M76" s="217"/>
      <c r="N76" s="217"/>
      <c r="O76" s="217"/>
      <c r="P76" s="217"/>
      <c r="Q76" s="217"/>
      <c r="R76" s="217"/>
      <c r="S76" s="217"/>
      <c r="T76" s="278" t="s">
        <v>430</v>
      </c>
      <c r="U76" s="279" t="s">
        <v>448</v>
      </c>
      <c r="V76" s="282"/>
      <c r="W76" s="282"/>
      <c r="X76" s="282"/>
      <c r="Y76" s="282"/>
      <c r="Z76" s="282"/>
      <c r="AA76" s="282"/>
      <c r="AB76" s="282"/>
      <c r="AC76" s="282"/>
      <c r="AD76" s="282"/>
      <c r="AE76" s="282"/>
      <c r="AF76" s="305"/>
      <c r="AG76" s="324">
        <f>IF(T76="■",0.25,0)</f>
        <v>0</v>
      </c>
      <c r="AH76" s="325"/>
      <c r="AI76" s="337"/>
      <c r="AJ76" s="338"/>
      <c r="AK76" s="338"/>
      <c r="AL76" s="338"/>
      <c r="AM76" s="338"/>
      <c r="AN76" s="339"/>
    </row>
    <row r="77" ht="13.5" customHeight="1" spans="1:40">
      <c r="A77" s="187"/>
      <c r="B77" s="218"/>
      <c r="C77" s="218"/>
      <c r="D77" s="216" t="s">
        <v>449</v>
      </c>
      <c r="E77" s="216"/>
      <c r="F77" s="216"/>
      <c r="G77" s="216"/>
      <c r="H77" s="217" t="s">
        <v>450</v>
      </c>
      <c r="I77" s="217"/>
      <c r="J77" s="217"/>
      <c r="K77" s="217"/>
      <c r="L77" s="217"/>
      <c r="M77" s="217"/>
      <c r="N77" s="217"/>
      <c r="O77" s="217"/>
      <c r="P77" s="217"/>
      <c r="Q77" s="217"/>
      <c r="R77" s="217"/>
      <c r="S77" s="217"/>
      <c r="U77" s="279" t="s">
        <v>451</v>
      </c>
      <c r="V77" s="279"/>
      <c r="W77" s="279"/>
      <c r="X77" s="279"/>
      <c r="Y77" s="279"/>
      <c r="Z77" s="279"/>
      <c r="AA77" s="279"/>
      <c r="AB77" s="279"/>
      <c r="AC77" s="279"/>
      <c r="AD77" s="279"/>
      <c r="AE77" s="279"/>
      <c r="AF77" s="303"/>
      <c r="AG77" s="324"/>
      <c r="AH77" s="325"/>
      <c r="AI77" s="337"/>
      <c r="AJ77" s="338"/>
      <c r="AK77" s="338"/>
      <c r="AL77" s="338"/>
      <c r="AM77" s="338"/>
      <c r="AN77" s="339"/>
    </row>
    <row r="78" ht="13.5" customHeight="1" spans="1:40">
      <c r="A78" s="187"/>
      <c r="B78" s="218"/>
      <c r="C78" s="218"/>
      <c r="D78" s="216"/>
      <c r="E78" s="216"/>
      <c r="F78" s="216"/>
      <c r="G78" s="216"/>
      <c r="H78" s="217"/>
      <c r="I78" s="217"/>
      <c r="J78" s="217"/>
      <c r="K78" s="217"/>
      <c r="L78" s="217"/>
      <c r="M78" s="217"/>
      <c r="N78" s="217"/>
      <c r="O78" s="217"/>
      <c r="P78" s="217"/>
      <c r="Q78" s="217"/>
      <c r="R78" s="217"/>
      <c r="S78" s="217"/>
      <c r="T78" s="278" t="s">
        <v>430</v>
      </c>
      <c r="U78" s="279" t="s">
        <v>452</v>
      </c>
      <c r="V78" s="279"/>
      <c r="W78" s="279"/>
      <c r="X78" s="279"/>
      <c r="Y78" s="279"/>
      <c r="Z78" s="279"/>
      <c r="AA78" s="279"/>
      <c r="AB78" s="279"/>
      <c r="AC78" s="279"/>
      <c r="AD78" s="279"/>
      <c r="AE78" s="279"/>
      <c r="AF78" s="303"/>
      <c r="AG78" s="324">
        <f>IF(T78="■",0.25,0)</f>
        <v>0</v>
      </c>
      <c r="AH78" s="325"/>
      <c r="AI78" s="337"/>
      <c r="AJ78" s="338"/>
      <c r="AK78" s="338"/>
      <c r="AL78" s="338"/>
      <c r="AM78" s="338"/>
      <c r="AN78" s="339"/>
    </row>
    <row r="79" ht="13.5" customHeight="1" spans="1:40">
      <c r="A79" s="187"/>
      <c r="B79" s="218"/>
      <c r="C79" s="218"/>
      <c r="D79" s="216"/>
      <c r="E79" s="216"/>
      <c r="F79" s="216"/>
      <c r="G79" s="216"/>
      <c r="H79" s="217"/>
      <c r="I79" s="217"/>
      <c r="J79" s="217"/>
      <c r="K79" s="217"/>
      <c r="L79" s="217"/>
      <c r="M79" s="217"/>
      <c r="N79" s="217"/>
      <c r="O79" s="217"/>
      <c r="P79" s="217"/>
      <c r="Q79" s="217"/>
      <c r="R79" s="217"/>
      <c r="S79" s="217"/>
      <c r="T79" s="278" t="s">
        <v>430</v>
      </c>
      <c r="U79" s="279" t="s">
        <v>453</v>
      </c>
      <c r="V79" s="279"/>
      <c r="W79" s="279"/>
      <c r="X79" s="279"/>
      <c r="Y79" s="279"/>
      <c r="Z79" s="279"/>
      <c r="AA79" s="279"/>
      <c r="AB79" s="279"/>
      <c r="AC79" s="279"/>
      <c r="AD79" s="279"/>
      <c r="AE79" s="279"/>
      <c r="AF79" s="303"/>
      <c r="AG79" s="324">
        <f>IF(T79="■",0.25,0)</f>
        <v>0</v>
      </c>
      <c r="AH79" s="325"/>
      <c r="AI79" s="337"/>
      <c r="AJ79" s="338"/>
      <c r="AK79" s="338"/>
      <c r="AL79" s="338"/>
      <c r="AM79" s="338"/>
      <c r="AN79" s="339"/>
    </row>
    <row r="80" ht="13.5" customHeight="1" spans="1:40">
      <c r="A80" s="187"/>
      <c r="B80" s="219"/>
      <c r="C80" s="219"/>
      <c r="D80" s="220" t="s">
        <v>454</v>
      </c>
      <c r="E80" s="220"/>
      <c r="F80" s="220"/>
      <c r="G80" s="220"/>
      <c r="H80" s="217" t="s">
        <v>455</v>
      </c>
      <c r="I80" s="231"/>
      <c r="J80" s="231"/>
      <c r="K80" s="231"/>
      <c r="L80" s="231"/>
      <c r="M80" s="231"/>
      <c r="N80" s="231"/>
      <c r="O80" s="231"/>
      <c r="P80" s="231"/>
      <c r="Q80" s="231"/>
      <c r="R80" s="231"/>
      <c r="S80" s="231"/>
      <c r="T80" s="203"/>
      <c r="U80" s="281"/>
      <c r="V80" s="281"/>
      <c r="W80" s="281"/>
      <c r="X80" s="281"/>
      <c r="Y80" s="281"/>
      <c r="Z80" s="281"/>
      <c r="AA80" s="281"/>
      <c r="AB80" s="281"/>
      <c r="AC80" s="281"/>
      <c r="AD80" s="281"/>
      <c r="AE80" s="281"/>
      <c r="AF80" s="304"/>
      <c r="AG80" s="331">
        <f>SUM(AG75:AH79)</f>
        <v>0</v>
      </c>
      <c r="AH80" s="332" t="s">
        <v>436</v>
      </c>
      <c r="AI80" s="340"/>
      <c r="AJ80" s="341"/>
      <c r="AK80" s="341"/>
      <c r="AL80" s="341"/>
      <c r="AM80" s="341"/>
      <c r="AN80" s="342"/>
    </row>
    <row r="81" ht="13.5" customHeight="1" spans="1:40">
      <c r="A81" s="187">
        <v>4</v>
      </c>
      <c r="B81" s="213" t="s">
        <v>456</v>
      </c>
      <c r="C81" s="214"/>
      <c r="D81" s="221" t="s">
        <v>194</v>
      </c>
      <c r="E81" s="191"/>
      <c r="F81" s="191"/>
      <c r="G81" s="192"/>
      <c r="H81" s="222" t="s">
        <v>457</v>
      </c>
      <c r="I81" s="257"/>
      <c r="J81" s="257"/>
      <c r="K81" s="257"/>
      <c r="L81" s="257"/>
      <c r="M81" s="257"/>
      <c r="N81" s="257"/>
      <c r="O81" s="257"/>
      <c r="P81" s="257"/>
      <c r="Q81" s="257"/>
      <c r="R81" s="257"/>
      <c r="S81" s="283"/>
      <c r="T81" s="275" t="s">
        <v>430</v>
      </c>
      <c r="U81" s="276" t="s">
        <v>458</v>
      </c>
      <c r="V81" s="284"/>
      <c r="W81" s="284"/>
      <c r="X81" s="284"/>
      <c r="Y81" s="284"/>
      <c r="Z81" s="284"/>
      <c r="AA81" s="284"/>
      <c r="AB81" s="284"/>
      <c r="AC81" s="284"/>
      <c r="AD81" s="284"/>
      <c r="AE81" s="284"/>
      <c r="AF81" s="306"/>
      <c r="AG81" s="319">
        <f>IF(T81="■",0.25,0)</f>
        <v>0</v>
      </c>
      <c r="AH81" s="320"/>
      <c r="AI81" s="321" t="s">
        <v>447</v>
      </c>
      <c r="AJ81" s="322"/>
      <c r="AK81" s="322"/>
      <c r="AL81" s="322"/>
      <c r="AM81" s="322"/>
      <c r="AN81" s="336"/>
    </row>
    <row r="82" ht="13.5" customHeight="1" spans="1:40">
      <c r="A82" s="187"/>
      <c r="B82" s="218"/>
      <c r="C82" s="218"/>
      <c r="D82" s="196"/>
      <c r="E82" s="197"/>
      <c r="F82" s="197"/>
      <c r="G82" s="198"/>
      <c r="H82" s="223"/>
      <c r="I82" s="258"/>
      <c r="J82" s="258"/>
      <c r="K82" s="258"/>
      <c r="L82" s="258"/>
      <c r="M82" s="258"/>
      <c r="N82" s="258"/>
      <c r="O82" s="258"/>
      <c r="P82" s="258"/>
      <c r="Q82" s="258"/>
      <c r="R82" s="258"/>
      <c r="S82" s="285"/>
      <c r="T82" s="286" t="s">
        <v>430</v>
      </c>
      <c r="U82" s="287" t="s">
        <v>459</v>
      </c>
      <c r="V82" s="287"/>
      <c r="W82" s="287"/>
      <c r="X82" s="287"/>
      <c r="Y82" s="287"/>
      <c r="Z82" s="287"/>
      <c r="AA82" s="287"/>
      <c r="AB82" s="287"/>
      <c r="AC82" s="287"/>
      <c r="AD82" s="287"/>
      <c r="AE82" s="287"/>
      <c r="AF82" s="307"/>
      <c r="AG82" s="324">
        <f>IF(T82="■",0.25,0)</f>
        <v>0</v>
      </c>
      <c r="AH82" s="325"/>
      <c r="AI82" s="337"/>
      <c r="AJ82" s="338"/>
      <c r="AK82" s="338"/>
      <c r="AL82" s="338"/>
      <c r="AM82" s="338"/>
      <c r="AN82" s="339"/>
    </row>
    <row r="83" ht="13.5" customHeight="1" spans="1:40">
      <c r="A83" s="187"/>
      <c r="B83" s="218"/>
      <c r="C83" s="218"/>
      <c r="D83" s="196"/>
      <c r="E83" s="197"/>
      <c r="F83" s="197"/>
      <c r="G83" s="198"/>
      <c r="H83" s="223"/>
      <c r="I83" s="258"/>
      <c r="J83" s="258"/>
      <c r="K83" s="258"/>
      <c r="L83" s="258"/>
      <c r="M83" s="258"/>
      <c r="N83" s="258"/>
      <c r="O83" s="258"/>
      <c r="P83" s="258"/>
      <c r="Q83" s="258"/>
      <c r="R83" s="258"/>
      <c r="S83" s="285"/>
      <c r="T83" s="286"/>
      <c r="U83" s="287" t="s">
        <v>460</v>
      </c>
      <c r="V83" s="287"/>
      <c r="W83" s="287"/>
      <c r="X83" s="287"/>
      <c r="Y83" s="287"/>
      <c r="Z83" s="287"/>
      <c r="AA83" s="287"/>
      <c r="AB83" s="287"/>
      <c r="AC83" s="287"/>
      <c r="AD83" s="287"/>
      <c r="AE83" s="287"/>
      <c r="AF83" s="307"/>
      <c r="AG83" s="329"/>
      <c r="AH83" s="330"/>
      <c r="AI83" s="337"/>
      <c r="AJ83" s="338"/>
      <c r="AK83" s="338"/>
      <c r="AL83" s="338"/>
      <c r="AM83" s="338"/>
      <c r="AN83" s="339"/>
    </row>
    <row r="84" ht="13.5" customHeight="1" spans="1:40">
      <c r="A84" s="187"/>
      <c r="B84" s="218"/>
      <c r="C84" s="218"/>
      <c r="D84" s="200"/>
      <c r="E84" s="201"/>
      <c r="F84" s="201"/>
      <c r="G84" s="202"/>
      <c r="H84" s="224"/>
      <c r="I84" s="259"/>
      <c r="J84" s="259"/>
      <c r="K84" s="259"/>
      <c r="L84" s="259"/>
      <c r="M84" s="259"/>
      <c r="N84" s="259"/>
      <c r="O84" s="259"/>
      <c r="P84" s="259"/>
      <c r="Q84" s="259"/>
      <c r="R84" s="259"/>
      <c r="S84" s="288"/>
      <c r="T84" s="286" t="s">
        <v>430</v>
      </c>
      <c r="U84" s="287" t="s">
        <v>461</v>
      </c>
      <c r="V84" s="287"/>
      <c r="W84" s="287"/>
      <c r="X84" s="287"/>
      <c r="Y84" s="287"/>
      <c r="Z84" s="287"/>
      <c r="AA84" s="287"/>
      <c r="AB84" s="287"/>
      <c r="AC84" s="287"/>
      <c r="AD84" s="287"/>
      <c r="AE84" s="287"/>
      <c r="AF84" s="307"/>
      <c r="AG84" s="324">
        <f>IF(T84="■",0.25,0)</f>
        <v>0</v>
      </c>
      <c r="AH84" s="325"/>
      <c r="AI84" s="337"/>
      <c r="AJ84" s="338"/>
      <c r="AK84" s="338"/>
      <c r="AL84" s="338"/>
      <c r="AM84" s="338"/>
      <c r="AN84" s="339"/>
    </row>
    <row r="85" ht="13.5" customHeight="1" spans="1:40">
      <c r="A85" s="187"/>
      <c r="B85" s="218"/>
      <c r="C85" s="218"/>
      <c r="D85" s="225" t="s">
        <v>462</v>
      </c>
      <c r="E85" s="225"/>
      <c r="F85" s="225"/>
      <c r="G85" s="225"/>
      <c r="H85" s="226" t="s">
        <v>463</v>
      </c>
      <c r="I85" s="226"/>
      <c r="J85" s="226"/>
      <c r="K85" s="226"/>
      <c r="L85" s="226"/>
      <c r="M85" s="226"/>
      <c r="N85" s="226"/>
      <c r="O85" s="226"/>
      <c r="P85" s="226"/>
      <c r="Q85" s="226"/>
      <c r="R85" s="226"/>
      <c r="S85" s="226"/>
      <c r="T85" s="223"/>
      <c r="U85" s="287" t="s">
        <v>464</v>
      </c>
      <c r="V85" s="287"/>
      <c r="W85" s="287"/>
      <c r="X85" s="287"/>
      <c r="Y85" s="287"/>
      <c r="Z85" s="287"/>
      <c r="AA85" s="287"/>
      <c r="AB85" s="287"/>
      <c r="AC85" s="287"/>
      <c r="AD85" s="287"/>
      <c r="AE85" s="287"/>
      <c r="AF85" s="307"/>
      <c r="AG85" s="324"/>
      <c r="AH85" s="325"/>
      <c r="AI85" s="337"/>
      <c r="AJ85" s="338"/>
      <c r="AK85" s="338"/>
      <c r="AL85" s="338"/>
      <c r="AM85" s="338"/>
      <c r="AN85" s="339"/>
    </row>
    <row r="86" ht="13.5" customHeight="1" spans="1:40">
      <c r="A86" s="187"/>
      <c r="B86" s="218"/>
      <c r="C86" s="218"/>
      <c r="D86" s="225"/>
      <c r="E86" s="225"/>
      <c r="F86" s="225"/>
      <c r="G86" s="225"/>
      <c r="H86" s="226"/>
      <c r="I86" s="226"/>
      <c r="J86" s="226"/>
      <c r="K86" s="226"/>
      <c r="L86" s="226"/>
      <c r="M86" s="226"/>
      <c r="N86" s="226"/>
      <c r="O86" s="226"/>
      <c r="P86" s="226"/>
      <c r="Q86" s="226"/>
      <c r="R86" s="226"/>
      <c r="S86" s="226"/>
      <c r="T86" s="278" t="s">
        <v>430</v>
      </c>
      <c r="U86" s="279" t="s">
        <v>465</v>
      </c>
      <c r="V86" s="287"/>
      <c r="W86" s="287"/>
      <c r="X86" s="287"/>
      <c r="Y86" s="287"/>
      <c r="Z86" s="287"/>
      <c r="AA86" s="287"/>
      <c r="AB86" s="287"/>
      <c r="AC86" s="287"/>
      <c r="AD86" s="287"/>
      <c r="AE86" s="287"/>
      <c r="AF86" s="307"/>
      <c r="AG86" s="324">
        <f>IF(T86="■",0.25,0)</f>
        <v>0</v>
      </c>
      <c r="AH86" s="325"/>
      <c r="AI86" s="337"/>
      <c r="AJ86" s="338"/>
      <c r="AK86" s="338"/>
      <c r="AL86" s="338"/>
      <c r="AM86" s="338"/>
      <c r="AN86" s="339"/>
    </row>
    <row r="87" ht="13.5" customHeight="1" spans="1:40">
      <c r="A87" s="187"/>
      <c r="B87" s="218"/>
      <c r="C87" s="218"/>
      <c r="D87" s="225"/>
      <c r="E87" s="225"/>
      <c r="F87" s="225"/>
      <c r="G87" s="225"/>
      <c r="H87" s="226"/>
      <c r="I87" s="226"/>
      <c r="J87" s="226"/>
      <c r="K87" s="226"/>
      <c r="L87" s="226"/>
      <c r="M87" s="226"/>
      <c r="N87" s="226"/>
      <c r="O87" s="226"/>
      <c r="P87" s="226"/>
      <c r="Q87" s="226"/>
      <c r="R87" s="226"/>
      <c r="S87" s="226"/>
      <c r="T87" s="224"/>
      <c r="U87" s="289"/>
      <c r="V87" s="289"/>
      <c r="W87" s="289"/>
      <c r="X87" s="289"/>
      <c r="Y87" s="289"/>
      <c r="Z87" s="289"/>
      <c r="AA87" s="289"/>
      <c r="AB87" s="289"/>
      <c r="AC87" s="289"/>
      <c r="AD87" s="289"/>
      <c r="AE87" s="289"/>
      <c r="AF87" s="308"/>
      <c r="AG87" s="331">
        <f>SUM(AG81:AH86)</f>
        <v>0</v>
      </c>
      <c r="AH87" s="332" t="s">
        <v>436</v>
      </c>
      <c r="AI87" s="340"/>
      <c r="AJ87" s="341"/>
      <c r="AK87" s="341"/>
      <c r="AL87" s="341"/>
      <c r="AM87" s="341"/>
      <c r="AN87" s="342"/>
    </row>
    <row r="88" ht="13.5" customHeight="1" spans="1:40">
      <c r="A88" s="187">
        <v>5</v>
      </c>
      <c r="B88" s="227" t="s">
        <v>466</v>
      </c>
      <c r="C88" s="228"/>
      <c r="D88" s="229" t="s">
        <v>467</v>
      </c>
      <c r="E88" s="204"/>
      <c r="F88" s="204"/>
      <c r="G88" s="205"/>
      <c r="H88" s="217" t="s">
        <v>468</v>
      </c>
      <c r="I88" s="231"/>
      <c r="J88" s="231"/>
      <c r="K88" s="231"/>
      <c r="L88" s="231"/>
      <c r="M88" s="231"/>
      <c r="N88" s="231"/>
      <c r="O88" s="231"/>
      <c r="P88" s="231"/>
      <c r="Q88" s="231"/>
      <c r="R88" s="231"/>
      <c r="S88" s="231"/>
      <c r="T88" s="290" t="s">
        <v>430</v>
      </c>
      <c r="U88" s="284" t="s">
        <v>469</v>
      </c>
      <c r="V88" s="284"/>
      <c r="W88" s="284"/>
      <c r="X88" s="284"/>
      <c r="Y88" s="284"/>
      <c r="Z88" s="284"/>
      <c r="AA88" s="284"/>
      <c r="AB88" s="284"/>
      <c r="AC88" s="284"/>
      <c r="AD88" s="284"/>
      <c r="AE88" s="284"/>
      <c r="AF88" s="306"/>
      <c r="AG88" s="319">
        <f>IF(T88="■",0.25,0)</f>
        <v>0</v>
      </c>
      <c r="AH88" s="320"/>
      <c r="AI88" s="321"/>
      <c r="AJ88" s="322"/>
      <c r="AK88" s="322"/>
      <c r="AL88" s="322"/>
      <c r="AM88" s="322"/>
      <c r="AN88" s="336"/>
    </row>
    <row r="89" ht="13.5" customHeight="1" spans="1:40">
      <c r="A89" s="187"/>
      <c r="B89" s="230"/>
      <c r="C89" s="228"/>
      <c r="D89" s="206"/>
      <c r="E89" s="207"/>
      <c r="F89" s="207"/>
      <c r="G89" s="208"/>
      <c r="H89" s="231"/>
      <c r="I89" s="231"/>
      <c r="J89" s="231"/>
      <c r="K89" s="231"/>
      <c r="L89" s="231"/>
      <c r="M89" s="231"/>
      <c r="N89" s="231"/>
      <c r="O89" s="231"/>
      <c r="P89" s="231"/>
      <c r="Q89" s="231"/>
      <c r="R89" s="231"/>
      <c r="S89" s="231"/>
      <c r="T89" s="286" t="s">
        <v>430</v>
      </c>
      <c r="U89" s="287" t="s">
        <v>470</v>
      </c>
      <c r="V89" s="287"/>
      <c r="W89" s="287"/>
      <c r="X89" s="287"/>
      <c r="Y89" s="287"/>
      <c r="Z89" s="287"/>
      <c r="AA89" s="287"/>
      <c r="AB89" s="287"/>
      <c r="AC89" s="287"/>
      <c r="AD89" s="287"/>
      <c r="AE89" s="287"/>
      <c r="AF89" s="307"/>
      <c r="AG89" s="324">
        <f>IF(T89="■",0.25,0)</f>
        <v>0</v>
      </c>
      <c r="AH89" s="325"/>
      <c r="AI89" s="337"/>
      <c r="AJ89" s="338"/>
      <c r="AK89" s="338"/>
      <c r="AL89" s="338"/>
      <c r="AM89" s="338"/>
      <c r="AN89" s="339"/>
    </row>
    <row r="90" ht="13.5" customHeight="1" spans="1:40">
      <c r="A90" s="187"/>
      <c r="B90" s="230"/>
      <c r="C90" s="228"/>
      <c r="D90" s="206"/>
      <c r="E90" s="207"/>
      <c r="F90" s="207"/>
      <c r="G90" s="208"/>
      <c r="H90" s="231"/>
      <c r="I90" s="231"/>
      <c r="J90" s="231"/>
      <c r="K90" s="231"/>
      <c r="L90" s="231"/>
      <c r="M90" s="231"/>
      <c r="N90" s="231"/>
      <c r="O90" s="231"/>
      <c r="P90" s="231"/>
      <c r="Q90" s="231"/>
      <c r="R90" s="231"/>
      <c r="S90" s="231"/>
      <c r="T90" s="286" t="s">
        <v>430</v>
      </c>
      <c r="U90" s="287" t="s">
        <v>471</v>
      </c>
      <c r="V90" s="287"/>
      <c r="W90" s="287"/>
      <c r="X90" s="287"/>
      <c r="Y90" s="287"/>
      <c r="Z90" s="287"/>
      <c r="AA90" s="287"/>
      <c r="AB90" s="287"/>
      <c r="AC90" s="287"/>
      <c r="AD90" s="287"/>
      <c r="AE90" s="287"/>
      <c r="AF90" s="307"/>
      <c r="AG90" s="324">
        <f>IF(T90="■",0.25,0)</f>
        <v>0</v>
      </c>
      <c r="AH90" s="325"/>
      <c r="AI90" s="337"/>
      <c r="AJ90" s="338"/>
      <c r="AK90" s="338"/>
      <c r="AL90" s="338"/>
      <c r="AM90" s="338"/>
      <c r="AN90" s="339"/>
    </row>
    <row r="91" ht="13.5" customHeight="1" spans="1:40">
      <c r="A91" s="187"/>
      <c r="B91" s="230"/>
      <c r="C91" s="228"/>
      <c r="D91" s="206"/>
      <c r="E91" s="207"/>
      <c r="F91" s="207"/>
      <c r="G91" s="208"/>
      <c r="H91" s="231"/>
      <c r="I91" s="231"/>
      <c r="J91" s="231"/>
      <c r="K91" s="231"/>
      <c r="L91" s="231"/>
      <c r="M91" s="231"/>
      <c r="N91" s="231"/>
      <c r="O91" s="231"/>
      <c r="P91" s="231"/>
      <c r="Q91" s="231"/>
      <c r="R91" s="231"/>
      <c r="S91" s="231"/>
      <c r="T91" s="286" t="s">
        <v>430</v>
      </c>
      <c r="U91" s="287" t="s">
        <v>472</v>
      </c>
      <c r="V91" s="287"/>
      <c r="W91" s="287"/>
      <c r="X91" s="287"/>
      <c r="Y91" s="287"/>
      <c r="Z91" s="287"/>
      <c r="AA91" s="287"/>
      <c r="AB91" s="287"/>
      <c r="AC91" s="287"/>
      <c r="AD91" s="287"/>
      <c r="AE91" s="287"/>
      <c r="AF91" s="307"/>
      <c r="AG91" s="324">
        <f>IF(T91="■",0.25,0)</f>
        <v>0</v>
      </c>
      <c r="AH91" s="325"/>
      <c r="AI91" s="337"/>
      <c r="AJ91" s="338"/>
      <c r="AK91" s="338"/>
      <c r="AL91" s="338"/>
      <c r="AM91" s="338"/>
      <c r="AN91" s="339"/>
    </row>
    <row r="92" ht="13.5" customHeight="1" spans="1:40">
      <c r="A92" s="187"/>
      <c r="B92" s="232"/>
      <c r="C92" s="228"/>
      <c r="D92" s="210"/>
      <c r="E92" s="211"/>
      <c r="F92" s="211"/>
      <c r="G92" s="212"/>
      <c r="H92" s="231"/>
      <c r="I92" s="231"/>
      <c r="J92" s="231"/>
      <c r="K92" s="231"/>
      <c r="L92" s="231"/>
      <c r="M92" s="231"/>
      <c r="N92" s="231"/>
      <c r="O92" s="231"/>
      <c r="P92" s="231"/>
      <c r="Q92" s="231"/>
      <c r="R92" s="231"/>
      <c r="S92" s="231"/>
      <c r="T92" s="203"/>
      <c r="U92" s="289"/>
      <c r="V92" s="289"/>
      <c r="W92" s="289"/>
      <c r="X92" s="289"/>
      <c r="Y92" s="289"/>
      <c r="Z92" s="289"/>
      <c r="AA92" s="289"/>
      <c r="AB92" s="289"/>
      <c r="AC92" s="289"/>
      <c r="AD92" s="289"/>
      <c r="AE92" s="289"/>
      <c r="AF92" s="308"/>
      <c r="AG92" s="331">
        <f>SUM(AG88:AH91)</f>
        <v>0</v>
      </c>
      <c r="AH92" s="332" t="s">
        <v>436</v>
      </c>
      <c r="AI92" s="340"/>
      <c r="AJ92" s="341"/>
      <c r="AK92" s="341"/>
      <c r="AL92" s="341"/>
      <c r="AM92" s="341"/>
      <c r="AN92" s="342"/>
    </row>
    <row r="93" ht="13.5" customHeight="1" spans="1:40">
      <c r="A93" s="187">
        <v>6</v>
      </c>
      <c r="B93" s="233" t="s">
        <v>473</v>
      </c>
      <c r="C93" s="234"/>
      <c r="D93" s="216" t="s">
        <v>474</v>
      </c>
      <c r="E93" s="216"/>
      <c r="F93" s="216"/>
      <c r="G93" s="216"/>
      <c r="H93" s="217" t="s">
        <v>475</v>
      </c>
      <c r="I93" s="231"/>
      <c r="J93" s="231"/>
      <c r="K93" s="231"/>
      <c r="L93" s="231"/>
      <c r="M93" s="231"/>
      <c r="N93" s="231"/>
      <c r="O93" s="231"/>
      <c r="P93" s="231"/>
      <c r="Q93" s="231"/>
      <c r="R93" s="231"/>
      <c r="S93" s="231"/>
      <c r="T93" s="290" t="s">
        <v>430</v>
      </c>
      <c r="U93" s="284" t="s">
        <v>476</v>
      </c>
      <c r="V93" s="291"/>
      <c r="W93" s="291"/>
      <c r="X93" s="291"/>
      <c r="Y93" s="291"/>
      <c r="Z93" s="291"/>
      <c r="AA93" s="291"/>
      <c r="AB93" s="291"/>
      <c r="AC93" s="291"/>
      <c r="AD93" s="291"/>
      <c r="AE93" s="291"/>
      <c r="AF93" s="309"/>
      <c r="AG93" s="319">
        <f>IF(T93="■",0.25,0)</f>
        <v>0</v>
      </c>
      <c r="AH93" s="320"/>
      <c r="AI93" s="321"/>
      <c r="AJ93" s="322"/>
      <c r="AK93" s="322"/>
      <c r="AL93" s="322"/>
      <c r="AM93" s="322"/>
      <c r="AN93" s="336"/>
    </row>
    <row r="94" ht="13.5" customHeight="1" spans="1:40">
      <c r="A94" s="187"/>
      <c r="B94" s="235"/>
      <c r="C94" s="236"/>
      <c r="D94" s="215" t="s">
        <v>206</v>
      </c>
      <c r="E94" s="215"/>
      <c r="F94" s="215"/>
      <c r="G94" s="215"/>
      <c r="H94" s="217" t="s">
        <v>477</v>
      </c>
      <c r="I94" s="260"/>
      <c r="J94" s="260"/>
      <c r="K94" s="260"/>
      <c r="L94" s="260"/>
      <c r="M94" s="260"/>
      <c r="N94" s="260"/>
      <c r="O94" s="260"/>
      <c r="P94" s="260"/>
      <c r="Q94" s="260"/>
      <c r="R94" s="260"/>
      <c r="S94" s="260"/>
      <c r="T94" s="286" t="s">
        <v>430</v>
      </c>
      <c r="U94" s="287" t="s">
        <v>478</v>
      </c>
      <c r="V94" s="292"/>
      <c r="W94" s="292"/>
      <c r="X94" s="292"/>
      <c r="Y94" s="292"/>
      <c r="Z94" s="292"/>
      <c r="AA94" s="292"/>
      <c r="AB94" s="292"/>
      <c r="AC94" s="292"/>
      <c r="AD94" s="292"/>
      <c r="AE94" s="292"/>
      <c r="AF94" s="310"/>
      <c r="AG94" s="324">
        <f>IF(T94="■",0.25,0)</f>
        <v>0</v>
      </c>
      <c r="AH94" s="325"/>
      <c r="AI94" s="337"/>
      <c r="AJ94" s="338"/>
      <c r="AK94" s="338"/>
      <c r="AL94" s="338"/>
      <c r="AM94" s="338"/>
      <c r="AN94" s="339"/>
    </row>
    <row r="95" ht="13.5" customHeight="1" spans="1:40">
      <c r="A95" s="237"/>
      <c r="B95" s="235"/>
      <c r="C95" s="236"/>
      <c r="D95" s="238"/>
      <c r="E95" s="238"/>
      <c r="F95" s="238"/>
      <c r="G95" s="238"/>
      <c r="H95" s="239"/>
      <c r="I95" s="261"/>
      <c r="J95" s="261"/>
      <c r="K95" s="261"/>
      <c r="L95" s="261"/>
      <c r="M95" s="261"/>
      <c r="N95" s="261"/>
      <c r="O95" s="261"/>
      <c r="P95" s="261"/>
      <c r="Q95" s="261"/>
      <c r="R95" s="261"/>
      <c r="S95" s="261"/>
      <c r="T95" s="286" t="s">
        <v>430</v>
      </c>
      <c r="U95" s="287" t="s">
        <v>479</v>
      </c>
      <c r="V95" s="292"/>
      <c r="W95" s="292"/>
      <c r="X95" s="292"/>
      <c r="Y95" s="292"/>
      <c r="Z95" s="292"/>
      <c r="AA95" s="292"/>
      <c r="AB95" s="292"/>
      <c r="AC95" s="292"/>
      <c r="AD95" s="292"/>
      <c r="AE95" s="292"/>
      <c r="AF95" s="310"/>
      <c r="AG95" s="324">
        <f>IF(T95="■",0.25,0)</f>
        <v>0</v>
      </c>
      <c r="AH95" s="325"/>
      <c r="AI95" s="337"/>
      <c r="AJ95" s="338"/>
      <c r="AK95" s="338"/>
      <c r="AL95" s="338"/>
      <c r="AM95" s="338"/>
      <c r="AN95" s="339"/>
    </row>
    <row r="96" ht="13.5" customHeight="1" spans="1:40">
      <c r="A96" s="237"/>
      <c r="B96" s="235"/>
      <c r="C96" s="236"/>
      <c r="D96" s="238"/>
      <c r="E96" s="238"/>
      <c r="F96" s="238"/>
      <c r="G96" s="238"/>
      <c r="H96" s="239"/>
      <c r="I96" s="261"/>
      <c r="J96" s="261"/>
      <c r="K96" s="261"/>
      <c r="L96" s="261"/>
      <c r="M96" s="261"/>
      <c r="N96" s="261"/>
      <c r="O96" s="261"/>
      <c r="P96" s="261"/>
      <c r="Q96" s="261"/>
      <c r="R96" s="261"/>
      <c r="S96" s="261"/>
      <c r="T96" s="286" t="s">
        <v>430</v>
      </c>
      <c r="U96" s="287" t="s">
        <v>480</v>
      </c>
      <c r="V96" s="292"/>
      <c r="W96" s="292"/>
      <c r="X96" s="292"/>
      <c r="Y96" s="292"/>
      <c r="Z96" s="292"/>
      <c r="AA96" s="292"/>
      <c r="AB96" s="292"/>
      <c r="AC96" s="292"/>
      <c r="AD96" s="292"/>
      <c r="AE96" s="292"/>
      <c r="AF96" s="310"/>
      <c r="AG96" s="324">
        <f>IF(T96="■",0.25,0)</f>
        <v>0</v>
      </c>
      <c r="AH96" s="325"/>
      <c r="AI96" s="337"/>
      <c r="AJ96" s="338"/>
      <c r="AK96" s="338"/>
      <c r="AL96" s="338"/>
      <c r="AM96" s="338"/>
      <c r="AN96" s="339"/>
    </row>
    <row r="97" ht="13.5" customHeight="1" spans="1:40">
      <c r="A97" s="237"/>
      <c r="B97" s="235"/>
      <c r="C97" s="236"/>
      <c r="D97" s="238"/>
      <c r="E97" s="238"/>
      <c r="F97" s="238"/>
      <c r="G97" s="238"/>
      <c r="H97" s="239"/>
      <c r="I97" s="261"/>
      <c r="J97" s="261"/>
      <c r="K97" s="261"/>
      <c r="L97" s="261"/>
      <c r="M97" s="261"/>
      <c r="N97" s="261"/>
      <c r="O97" s="261"/>
      <c r="P97" s="261"/>
      <c r="Q97" s="261"/>
      <c r="R97" s="261"/>
      <c r="S97" s="261"/>
      <c r="T97" s="293"/>
      <c r="U97" s="287" t="s">
        <v>481</v>
      </c>
      <c r="V97" s="292"/>
      <c r="W97" s="292"/>
      <c r="X97" s="292"/>
      <c r="Y97" s="292"/>
      <c r="Z97" s="292"/>
      <c r="AA97" s="292"/>
      <c r="AB97" s="292"/>
      <c r="AC97" s="292"/>
      <c r="AD97" s="292"/>
      <c r="AE97" s="292"/>
      <c r="AF97" s="310"/>
      <c r="AG97" s="331">
        <f>SUM(AG93:AH96)</f>
        <v>0</v>
      </c>
      <c r="AH97" s="332" t="s">
        <v>436</v>
      </c>
      <c r="AI97" s="337"/>
      <c r="AJ97" s="338"/>
      <c r="AK97" s="338"/>
      <c r="AL97" s="338"/>
      <c r="AM97" s="338"/>
      <c r="AN97" s="339"/>
    </row>
    <row r="98" ht="13.5" customHeight="1" spans="1:40">
      <c r="A98" s="240" t="s">
        <v>482</v>
      </c>
      <c r="B98" s="241" t="s">
        <v>483</v>
      </c>
      <c r="C98" s="241"/>
      <c r="D98" s="241"/>
      <c r="E98" s="241"/>
      <c r="F98" s="241"/>
      <c r="G98" s="242"/>
      <c r="H98" s="243">
        <f>SUM(AG69+AG74+AG80+AG87+AG92+AG97)</f>
        <v>0</v>
      </c>
      <c r="I98" s="262"/>
      <c r="J98" s="262"/>
      <c r="K98" s="262"/>
      <c r="L98" s="263"/>
      <c r="M98" s="264" t="s">
        <v>484</v>
      </c>
      <c r="N98" s="265"/>
      <c r="O98" s="265"/>
      <c r="P98" s="265"/>
      <c r="Q98" s="265"/>
      <c r="R98" s="265"/>
      <c r="S98" s="294"/>
      <c r="T98" s="286" t="s">
        <v>430</v>
      </c>
      <c r="U98" s="295" t="s">
        <v>485</v>
      </c>
      <c r="V98" s="296"/>
      <c r="W98" s="296"/>
      <c r="X98" s="296"/>
      <c r="Y98" s="296"/>
      <c r="Z98" s="296"/>
      <c r="AA98" s="296"/>
      <c r="AB98" s="296"/>
      <c r="AC98" s="296"/>
      <c r="AD98" s="296"/>
      <c r="AE98" s="296"/>
      <c r="AF98" s="296"/>
      <c r="AG98" s="296"/>
      <c r="AH98" s="343"/>
      <c r="AI98" s="344"/>
      <c r="AJ98" s="345"/>
      <c r="AK98" s="345"/>
      <c r="AL98" s="346"/>
      <c r="AM98" s="347" t="s">
        <v>486</v>
      </c>
      <c r="AN98" s="348"/>
    </row>
    <row r="99" ht="13.5" customHeight="1" spans="1:40">
      <c r="A99" s="244"/>
      <c r="B99" s="245"/>
      <c r="C99" s="245"/>
      <c r="D99" s="245"/>
      <c r="E99" s="245"/>
      <c r="F99" s="245"/>
      <c r="G99" s="246"/>
      <c r="H99" s="247"/>
      <c r="I99" s="266"/>
      <c r="J99" s="266"/>
      <c r="K99" s="266"/>
      <c r="L99" s="267"/>
      <c r="M99" s="207"/>
      <c r="N99" s="207"/>
      <c r="O99" s="207"/>
      <c r="P99" s="207"/>
      <c r="Q99" s="207"/>
      <c r="R99" s="207"/>
      <c r="S99" s="208"/>
      <c r="T99" s="206"/>
      <c r="U99" s="297" t="s">
        <v>487</v>
      </c>
      <c r="V99" s="297"/>
      <c r="W99" s="297"/>
      <c r="X99" s="297"/>
      <c r="Y99" s="297"/>
      <c r="Z99" s="297"/>
      <c r="AA99" s="297"/>
      <c r="AB99" s="297"/>
      <c r="AC99" s="297"/>
      <c r="AD99" s="297"/>
      <c r="AE99" s="297"/>
      <c r="AF99" s="297"/>
      <c r="AG99" s="297"/>
      <c r="AH99" s="349"/>
      <c r="AI99" s="350"/>
      <c r="AJ99" s="351"/>
      <c r="AK99" s="351"/>
      <c r="AL99" s="352"/>
      <c r="AM99" s="353"/>
      <c r="AN99" s="354"/>
    </row>
    <row r="100" ht="13.5" customHeight="1" spans="1:40">
      <c r="A100" s="244"/>
      <c r="B100" s="245"/>
      <c r="C100" s="245"/>
      <c r="D100" s="245"/>
      <c r="E100" s="245"/>
      <c r="F100" s="245"/>
      <c r="G100" s="246"/>
      <c r="H100" s="247"/>
      <c r="I100" s="266"/>
      <c r="J100" s="266"/>
      <c r="K100" s="266"/>
      <c r="L100" s="267"/>
      <c r="M100" s="207"/>
      <c r="N100" s="207"/>
      <c r="O100" s="207"/>
      <c r="P100" s="207"/>
      <c r="Q100" s="207"/>
      <c r="R100" s="207"/>
      <c r="S100" s="208"/>
      <c r="T100" s="286" t="s">
        <v>430</v>
      </c>
      <c r="U100" s="297" t="s">
        <v>488</v>
      </c>
      <c r="V100" s="297"/>
      <c r="W100" s="297"/>
      <c r="X100" s="297"/>
      <c r="Y100" s="297"/>
      <c r="Z100" s="297"/>
      <c r="AA100" s="297"/>
      <c r="AB100" s="297"/>
      <c r="AC100" s="297"/>
      <c r="AD100" s="297"/>
      <c r="AE100" s="297"/>
      <c r="AF100" s="297"/>
      <c r="AG100" s="297"/>
      <c r="AH100" s="349"/>
      <c r="AI100" s="350"/>
      <c r="AJ100" s="351"/>
      <c r="AK100" s="351"/>
      <c r="AL100" s="352"/>
      <c r="AM100" s="355"/>
      <c r="AN100" s="356"/>
    </row>
    <row r="101" ht="13.5" customHeight="1" spans="1:40">
      <c r="A101" s="244"/>
      <c r="B101" s="245"/>
      <c r="C101" s="245"/>
      <c r="D101" s="245"/>
      <c r="E101" s="245"/>
      <c r="F101" s="245"/>
      <c r="G101" s="246"/>
      <c r="H101" s="247"/>
      <c r="I101" s="266"/>
      <c r="J101" s="266"/>
      <c r="K101" s="266"/>
      <c r="L101" s="267"/>
      <c r="M101" s="207"/>
      <c r="N101" s="207"/>
      <c r="O101" s="207"/>
      <c r="P101" s="207"/>
      <c r="Q101" s="207"/>
      <c r="R101" s="207"/>
      <c r="S101" s="208"/>
      <c r="T101" s="206"/>
      <c r="U101" s="297" t="s">
        <v>489</v>
      </c>
      <c r="V101" s="297"/>
      <c r="W101" s="297"/>
      <c r="X101" s="297"/>
      <c r="Y101" s="297"/>
      <c r="Z101" s="297"/>
      <c r="AA101" s="297"/>
      <c r="AB101" s="297"/>
      <c r="AC101" s="297"/>
      <c r="AD101" s="297"/>
      <c r="AE101" s="297"/>
      <c r="AF101" s="297"/>
      <c r="AG101" s="297"/>
      <c r="AH101" s="349"/>
      <c r="AI101" s="350"/>
      <c r="AJ101" s="351"/>
      <c r="AK101" s="351"/>
      <c r="AL101" s="352"/>
      <c r="AM101" s="237" t="s">
        <v>490</v>
      </c>
      <c r="AN101" s="357"/>
    </row>
    <row r="102" ht="13.5" customHeight="1" spans="1:40">
      <c r="A102" s="244"/>
      <c r="B102" s="245"/>
      <c r="C102" s="245"/>
      <c r="D102" s="245"/>
      <c r="E102" s="245"/>
      <c r="F102" s="245"/>
      <c r="G102" s="246"/>
      <c r="H102" s="247"/>
      <c r="I102" s="266"/>
      <c r="J102" s="266"/>
      <c r="K102" s="266"/>
      <c r="L102" s="267"/>
      <c r="M102" s="207"/>
      <c r="N102" s="207"/>
      <c r="O102" s="207"/>
      <c r="P102" s="207"/>
      <c r="Q102" s="207"/>
      <c r="R102" s="207"/>
      <c r="S102" s="208"/>
      <c r="T102" s="286" t="s">
        <v>430</v>
      </c>
      <c r="U102" s="297" t="s">
        <v>491</v>
      </c>
      <c r="V102" s="297"/>
      <c r="W102" s="297"/>
      <c r="X102" s="297"/>
      <c r="Y102" s="297"/>
      <c r="Z102" s="297"/>
      <c r="AA102" s="297"/>
      <c r="AB102" s="297"/>
      <c r="AC102" s="297"/>
      <c r="AD102" s="297"/>
      <c r="AE102" s="297"/>
      <c r="AF102" s="297"/>
      <c r="AG102" s="297"/>
      <c r="AH102" s="349"/>
      <c r="AI102" s="350"/>
      <c r="AJ102" s="351"/>
      <c r="AK102" s="351"/>
      <c r="AL102" s="352"/>
      <c r="AM102" s="358"/>
      <c r="AN102" s="359"/>
    </row>
    <row r="103" ht="13.5" customHeight="1" spans="1:40">
      <c r="A103" s="244"/>
      <c r="B103" s="245"/>
      <c r="C103" s="245"/>
      <c r="D103" s="245"/>
      <c r="E103" s="245"/>
      <c r="F103" s="245"/>
      <c r="G103" s="246"/>
      <c r="H103" s="247"/>
      <c r="I103" s="266"/>
      <c r="J103" s="266"/>
      <c r="K103" s="266"/>
      <c r="L103" s="267"/>
      <c r="M103" s="207"/>
      <c r="N103" s="207"/>
      <c r="O103" s="207"/>
      <c r="P103" s="207"/>
      <c r="Q103" s="207"/>
      <c r="R103" s="207"/>
      <c r="S103" s="208"/>
      <c r="T103" s="286" t="s">
        <v>430</v>
      </c>
      <c r="U103" s="297" t="s">
        <v>492</v>
      </c>
      <c r="V103" s="297"/>
      <c r="W103" s="297"/>
      <c r="X103" s="297"/>
      <c r="Y103" s="297"/>
      <c r="Z103" s="297"/>
      <c r="AA103" s="297"/>
      <c r="AB103" s="297"/>
      <c r="AC103" s="297"/>
      <c r="AD103" s="297"/>
      <c r="AE103" s="297"/>
      <c r="AF103" s="297"/>
      <c r="AG103" s="297"/>
      <c r="AH103" s="349"/>
      <c r="AI103" s="350"/>
      <c r="AJ103" s="351"/>
      <c r="AK103" s="351"/>
      <c r="AL103" s="352"/>
      <c r="AM103" s="237" t="s">
        <v>493</v>
      </c>
      <c r="AN103" s="357"/>
    </row>
    <row r="104" ht="13.5" customHeight="1" spans="1:40">
      <c r="A104" s="244"/>
      <c r="B104" s="245"/>
      <c r="C104" s="245"/>
      <c r="D104" s="245"/>
      <c r="E104" s="245"/>
      <c r="F104" s="245"/>
      <c r="G104" s="246"/>
      <c r="H104" s="247"/>
      <c r="I104" s="266"/>
      <c r="J104" s="266"/>
      <c r="K104" s="266"/>
      <c r="L104" s="267"/>
      <c r="M104" s="207"/>
      <c r="N104" s="207"/>
      <c r="O104" s="207"/>
      <c r="P104" s="207"/>
      <c r="Q104" s="207"/>
      <c r="R104" s="207"/>
      <c r="S104" s="208"/>
      <c r="T104" s="206"/>
      <c r="U104" s="297" t="s">
        <v>494</v>
      </c>
      <c r="V104" s="297"/>
      <c r="W104" s="297"/>
      <c r="X104" s="297"/>
      <c r="Y104" s="297"/>
      <c r="Z104" s="297"/>
      <c r="AA104" s="297"/>
      <c r="AB104" s="297"/>
      <c r="AC104" s="297"/>
      <c r="AD104" s="297"/>
      <c r="AE104" s="297"/>
      <c r="AF104" s="297"/>
      <c r="AG104" s="297"/>
      <c r="AH104" s="349"/>
      <c r="AI104" s="350"/>
      <c r="AJ104" s="351"/>
      <c r="AK104" s="351"/>
      <c r="AL104" s="352"/>
      <c r="AM104" s="358"/>
      <c r="AN104" s="359"/>
    </row>
    <row r="105" ht="13.5" customHeight="1" spans="1:40">
      <c r="A105" s="244"/>
      <c r="B105" s="245"/>
      <c r="C105" s="245"/>
      <c r="D105" s="245"/>
      <c r="E105" s="245"/>
      <c r="F105" s="245"/>
      <c r="G105" s="246"/>
      <c r="H105" s="247"/>
      <c r="I105" s="266"/>
      <c r="J105" s="266"/>
      <c r="K105" s="266"/>
      <c r="L105" s="267"/>
      <c r="M105" s="207"/>
      <c r="N105" s="207"/>
      <c r="O105" s="207"/>
      <c r="P105" s="207"/>
      <c r="Q105" s="207"/>
      <c r="R105" s="207"/>
      <c r="S105" s="208"/>
      <c r="T105" s="286" t="s">
        <v>430</v>
      </c>
      <c r="U105" s="297" t="s">
        <v>495</v>
      </c>
      <c r="V105" s="297"/>
      <c r="W105" s="297"/>
      <c r="X105" s="297"/>
      <c r="Y105" s="297"/>
      <c r="Z105" s="297"/>
      <c r="AA105" s="297"/>
      <c r="AB105" s="297"/>
      <c r="AC105" s="297"/>
      <c r="AD105" s="297"/>
      <c r="AE105" s="297"/>
      <c r="AF105" s="297"/>
      <c r="AG105" s="297"/>
      <c r="AH105" s="349"/>
      <c r="AI105" s="350"/>
      <c r="AJ105" s="351"/>
      <c r="AK105" s="351"/>
      <c r="AL105" s="352"/>
      <c r="AM105" s="237" t="s">
        <v>496</v>
      </c>
      <c r="AN105" s="357"/>
    </row>
    <row r="106" ht="13.5" customHeight="1" spans="1:40">
      <c r="A106" s="244"/>
      <c r="B106" s="245"/>
      <c r="C106" s="245"/>
      <c r="D106" s="245"/>
      <c r="E106" s="245"/>
      <c r="F106" s="245"/>
      <c r="G106" s="246"/>
      <c r="H106" s="247"/>
      <c r="I106" s="266"/>
      <c r="J106" s="266"/>
      <c r="K106" s="266"/>
      <c r="L106" s="267"/>
      <c r="M106" s="207"/>
      <c r="N106" s="207"/>
      <c r="O106" s="207"/>
      <c r="P106" s="207"/>
      <c r="Q106" s="207"/>
      <c r="R106" s="207"/>
      <c r="S106" s="208"/>
      <c r="T106" s="206"/>
      <c r="U106" s="297" t="s">
        <v>497</v>
      </c>
      <c r="V106" s="297"/>
      <c r="W106" s="297"/>
      <c r="X106" s="297"/>
      <c r="Y106" s="297"/>
      <c r="Z106" s="297"/>
      <c r="AA106" s="297"/>
      <c r="AB106" s="297"/>
      <c r="AC106" s="297"/>
      <c r="AD106" s="297"/>
      <c r="AE106" s="297"/>
      <c r="AF106" s="297"/>
      <c r="AG106" s="297"/>
      <c r="AH106" s="349"/>
      <c r="AI106" s="350"/>
      <c r="AJ106" s="351"/>
      <c r="AK106" s="351"/>
      <c r="AL106" s="352"/>
      <c r="AM106" s="358"/>
      <c r="AN106" s="359"/>
    </row>
    <row r="107" ht="13.5" customHeight="1" spans="1:40">
      <c r="A107" s="244"/>
      <c r="B107" s="245"/>
      <c r="C107" s="245"/>
      <c r="D107" s="245"/>
      <c r="E107" s="245"/>
      <c r="F107" s="245"/>
      <c r="G107" s="246"/>
      <c r="H107" s="247"/>
      <c r="I107" s="266"/>
      <c r="J107" s="266"/>
      <c r="K107" s="266"/>
      <c r="L107" s="267"/>
      <c r="M107" s="207"/>
      <c r="N107" s="207"/>
      <c r="O107" s="207"/>
      <c r="P107" s="207"/>
      <c r="Q107" s="207"/>
      <c r="R107" s="207"/>
      <c r="S107" s="208"/>
      <c r="T107" s="286" t="s">
        <v>430</v>
      </c>
      <c r="U107" s="297" t="s">
        <v>498</v>
      </c>
      <c r="V107" s="297"/>
      <c r="W107" s="297"/>
      <c r="X107" s="297"/>
      <c r="Y107" s="297"/>
      <c r="Z107" s="297"/>
      <c r="AA107" s="297"/>
      <c r="AB107" s="297"/>
      <c r="AC107" s="297"/>
      <c r="AD107" s="297"/>
      <c r="AE107" s="297"/>
      <c r="AF107" s="297"/>
      <c r="AG107" s="297"/>
      <c r="AH107" s="349"/>
      <c r="AI107" s="350"/>
      <c r="AJ107" s="351"/>
      <c r="AK107" s="351"/>
      <c r="AL107" s="352"/>
      <c r="AM107" s="360" t="s">
        <v>499</v>
      </c>
      <c r="AN107" s="357"/>
    </row>
    <row r="108" ht="13.5" customHeight="1" spans="1:40">
      <c r="A108" s="244"/>
      <c r="B108" s="245"/>
      <c r="C108" s="245"/>
      <c r="D108" s="245"/>
      <c r="E108" s="245"/>
      <c r="F108" s="245"/>
      <c r="G108" s="246"/>
      <c r="H108" s="247"/>
      <c r="I108" s="266"/>
      <c r="J108" s="266"/>
      <c r="K108" s="266"/>
      <c r="L108" s="267"/>
      <c r="M108" s="207"/>
      <c r="N108" s="207"/>
      <c r="O108" s="207"/>
      <c r="P108" s="207"/>
      <c r="Q108" s="207"/>
      <c r="R108" s="207"/>
      <c r="S108" s="208"/>
      <c r="T108" s="286" t="s">
        <v>430</v>
      </c>
      <c r="U108" s="297" t="s">
        <v>500</v>
      </c>
      <c r="V108" s="297"/>
      <c r="W108" s="297"/>
      <c r="X108" s="297"/>
      <c r="Y108" s="297"/>
      <c r="Z108" s="297"/>
      <c r="AA108" s="297"/>
      <c r="AB108" s="297"/>
      <c r="AC108" s="297"/>
      <c r="AD108" s="297"/>
      <c r="AE108" s="297"/>
      <c r="AF108" s="297"/>
      <c r="AG108" s="297"/>
      <c r="AH108" s="349"/>
      <c r="AI108" s="350"/>
      <c r="AJ108" s="351"/>
      <c r="AK108" s="351"/>
      <c r="AL108" s="352"/>
      <c r="AM108" s="361"/>
      <c r="AN108" s="359"/>
    </row>
    <row r="109" ht="13.5" customHeight="1" spans="1:40">
      <c r="A109" s="244"/>
      <c r="B109" s="245"/>
      <c r="C109" s="245"/>
      <c r="D109" s="245"/>
      <c r="E109" s="245"/>
      <c r="F109" s="245"/>
      <c r="G109" s="246"/>
      <c r="H109" s="247"/>
      <c r="I109" s="266"/>
      <c r="J109" s="266"/>
      <c r="K109" s="266"/>
      <c r="L109" s="267"/>
      <c r="M109" s="207"/>
      <c r="N109" s="207"/>
      <c r="O109" s="207"/>
      <c r="P109" s="207"/>
      <c r="Q109" s="207"/>
      <c r="R109" s="207"/>
      <c r="S109" s="208"/>
      <c r="T109" s="286" t="s">
        <v>430</v>
      </c>
      <c r="U109" s="297" t="s">
        <v>501</v>
      </c>
      <c r="V109" s="298"/>
      <c r="W109" s="298"/>
      <c r="X109" s="298"/>
      <c r="Y109" s="298"/>
      <c r="Z109" s="298"/>
      <c r="AA109" s="298"/>
      <c r="AB109" s="298"/>
      <c r="AC109" s="298"/>
      <c r="AD109" s="298"/>
      <c r="AE109" s="298"/>
      <c r="AF109" s="298"/>
      <c r="AG109" s="298"/>
      <c r="AH109" s="362"/>
      <c r="AI109" s="350"/>
      <c r="AJ109" s="351"/>
      <c r="AK109" s="351"/>
      <c r="AL109" s="352"/>
      <c r="AM109" s="237"/>
      <c r="AN109" s="357"/>
    </row>
    <row r="110" ht="13.5" customHeight="1" spans="1:40">
      <c r="A110" s="248"/>
      <c r="B110" s="249"/>
      <c r="C110" s="249"/>
      <c r="D110" s="249"/>
      <c r="E110" s="249"/>
      <c r="F110" s="249"/>
      <c r="G110" s="250"/>
      <c r="H110" s="251"/>
      <c r="I110" s="268"/>
      <c r="J110" s="268"/>
      <c r="K110" s="268"/>
      <c r="L110" s="269"/>
      <c r="M110" s="270"/>
      <c r="N110" s="270"/>
      <c r="O110" s="270"/>
      <c r="P110" s="270"/>
      <c r="Q110" s="270"/>
      <c r="R110" s="270"/>
      <c r="S110" s="299"/>
      <c r="T110" s="300"/>
      <c r="U110" s="301"/>
      <c r="V110" s="301"/>
      <c r="W110" s="301"/>
      <c r="X110" s="301"/>
      <c r="Y110" s="301"/>
      <c r="Z110" s="301"/>
      <c r="AA110" s="301"/>
      <c r="AB110" s="301"/>
      <c r="AC110" s="301"/>
      <c r="AD110" s="301"/>
      <c r="AE110" s="301"/>
      <c r="AF110" s="301"/>
      <c r="AG110" s="301"/>
      <c r="AH110" s="363"/>
      <c r="AI110" s="364"/>
      <c r="AJ110" s="365"/>
      <c r="AK110" s="365"/>
      <c r="AL110" s="366"/>
      <c r="AM110" s="367"/>
      <c r="AN110" s="368"/>
    </row>
  </sheetData>
  <mergeCells count="192">
    <mergeCell ref="A2:AN2"/>
    <mergeCell ref="A4:AN4"/>
    <mergeCell ref="A7:G7"/>
    <mergeCell ref="H7:S7"/>
    <mergeCell ref="U7:AH7"/>
    <mergeCell ref="AI7:AN7"/>
    <mergeCell ref="AG8:AH8"/>
    <mergeCell ref="AG9:AH9"/>
    <mergeCell ref="AG10:AH10"/>
    <mergeCell ref="AG11:AH11"/>
    <mergeCell ref="AG14:AH14"/>
    <mergeCell ref="AG15:AH15"/>
    <mergeCell ref="AG16:AH16"/>
    <mergeCell ref="AG17:AH17"/>
    <mergeCell ref="AG19:AH19"/>
    <mergeCell ref="AG20:AH20"/>
    <mergeCell ref="AG21:AH21"/>
    <mergeCell ref="AG22:AH22"/>
    <mergeCell ref="AG23:AH23"/>
    <mergeCell ref="D24:G24"/>
    <mergeCell ref="H24:S24"/>
    <mergeCell ref="AG25:AH25"/>
    <mergeCell ref="AG26:AH26"/>
    <mergeCell ref="AG27:AH27"/>
    <mergeCell ref="AG28:AH28"/>
    <mergeCell ref="AG29:AH29"/>
    <mergeCell ref="AG30:AH30"/>
    <mergeCell ref="AG32:AH32"/>
    <mergeCell ref="AG33:AH33"/>
    <mergeCell ref="AG34:AH34"/>
    <mergeCell ref="AG35:AH35"/>
    <mergeCell ref="D37:G37"/>
    <mergeCell ref="H37:S37"/>
    <mergeCell ref="AG37:AH37"/>
    <mergeCell ref="AG38:AH38"/>
    <mergeCell ref="AG39:AH39"/>
    <mergeCell ref="AG40:AH40"/>
    <mergeCell ref="A58:AN58"/>
    <mergeCell ref="A60:AN60"/>
    <mergeCell ref="A63:G63"/>
    <mergeCell ref="H63:S63"/>
    <mergeCell ref="U63:AH63"/>
    <mergeCell ref="AI63:AN63"/>
    <mergeCell ref="AG64:AH64"/>
    <mergeCell ref="AG65:AH65"/>
    <mergeCell ref="AG66:AH66"/>
    <mergeCell ref="AG67:AH67"/>
    <mergeCell ref="AG70:AH70"/>
    <mergeCell ref="AG71:AH71"/>
    <mergeCell ref="AG72:AH72"/>
    <mergeCell ref="AG73:AH73"/>
    <mergeCell ref="AG75:AH75"/>
    <mergeCell ref="AG76:AH76"/>
    <mergeCell ref="AG77:AH77"/>
    <mergeCell ref="AG78:AH78"/>
    <mergeCell ref="AG79:AH79"/>
    <mergeCell ref="D80:G80"/>
    <mergeCell ref="H80:S80"/>
    <mergeCell ref="AG81:AH81"/>
    <mergeCell ref="AG82:AH82"/>
    <mergeCell ref="AG83:AH83"/>
    <mergeCell ref="AG84:AH84"/>
    <mergeCell ref="AG85:AH85"/>
    <mergeCell ref="AG86:AH86"/>
    <mergeCell ref="AG88:AH88"/>
    <mergeCell ref="AG89:AH89"/>
    <mergeCell ref="AG90:AH90"/>
    <mergeCell ref="AG91:AH91"/>
    <mergeCell ref="D93:G93"/>
    <mergeCell ref="H93:S93"/>
    <mergeCell ref="AG93:AH93"/>
    <mergeCell ref="AG94:AH94"/>
    <mergeCell ref="AG95:AH95"/>
    <mergeCell ref="AG96:AH96"/>
    <mergeCell ref="A8:A13"/>
    <mergeCell ref="A14:A18"/>
    <mergeCell ref="A19:A24"/>
    <mergeCell ref="A25:A31"/>
    <mergeCell ref="A32:A36"/>
    <mergeCell ref="A37:A41"/>
    <mergeCell ref="A42:A54"/>
    <mergeCell ref="A64:A69"/>
    <mergeCell ref="A70:A74"/>
    <mergeCell ref="A75:A80"/>
    <mergeCell ref="A81:A87"/>
    <mergeCell ref="A88:A92"/>
    <mergeCell ref="A93:A97"/>
    <mergeCell ref="A98:A110"/>
    <mergeCell ref="B32:B36"/>
    <mergeCell ref="B88:B92"/>
    <mergeCell ref="AI5:AI6"/>
    <mergeCell ref="AI61:AI62"/>
    <mergeCell ref="AL5:AL6"/>
    <mergeCell ref="AL61:AL62"/>
    <mergeCell ref="AM45:AM46"/>
    <mergeCell ref="AM47:AM48"/>
    <mergeCell ref="AM49:AM50"/>
    <mergeCell ref="AM51:AM52"/>
    <mergeCell ref="AM53:AM54"/>
    <mergeCell ref="AM101:AM102"/>
    <mergeCell ref="AM103:AM104"/>
    <mergeCell ref="AM105:AM106"/>
    <mergeCell ref="AM107:AM108"/>
    <mergeCell ref="AM109:AM110"/>
    <mergeCell ref="AN45:AN46"/>
    <mergeCell ref="AN47:AN48"/>
    <mergeCell ref="AN49:AN50"/>
    <mergeCell ref="AN51:AN52"/>
    <mergeCell ref="AN53:AN54"/>
    <mergeCell ref="AN101:AN102"/>
    <mergeCell ref="AN103:AN104"/>
    <mergeCell ref="AN105:AN106"/>
    <mergeCell ref="AN107:AN108"/>
    <mergeCell ref="AN109:AN110"/>
    <mergeCell ref="H42:L54"/>
    <mergeCell ref="M42:S54"/>
    <mergeCell ref="B37:C41"/>
    <mergeCell ref="B25:C31"/>
    <mergeCell ref="D25:G28"/>
    <mergeCell ref="H25:S28"/>
    <mergeCell ref="B19:C24"/>
    <mergeCell ref="D19:G20"/>
    <mergeCell ref="H19:S20"/>
    <mergeCell ref="D29:G31"/>
    <mergeCell ref="H29:S31"/>
    <mergeCell ref="B8:C18"/>
    <mergeCell ref="D14:G18"/>
    <mergeCell ref="H14:S18"/>
    <mergeCell ref="D8:G13"/>
    <mergeCell ref="H8:S13"/>
    <mergeCell ref="AI19:AN24"/>
    <mergeCell ref="D21:G23"/>
    <mergeCell ref="H21:S23"/>
    <mergeCell ref="D5:O6"/>
    <mergeCell ref="S5:Y6"/>
    <mergeCell ref="Z5:AB6"/>
    <mergeCell ref="AC5:AH6"/>
    <mergeCell ref="AM5:AN6"/>
    <mergeCell ref="AI14:AN18"/>
    <mergeCell ref="AI42:AL54"/>
    <mergeCell ref="AM42:AN44"/>
    <mergeCell ref="AI32:AN36"/>
    <mergeCell ref="AI37:AN41"/>
    <mergeCell ref="AJ5:AK6"/>
    <mergeCell ref="AI8:AN13"/>
    <mergeCell ref="AI25:AN31"/>
    <mergeCell ref="AJ61:AK62"/>
    <mergeCell ref="AM61:AN62"/>
    <mergeCell ref="A61:C62"/>
    <mergeCell ref="P61:R62"/>
    <mergeCell ref="D61:O62"/>
    <mergeCell ref="S61:Y62"/>
    <mergeCell ref="Z61:AB62"/>
    <mergeCell ref="AC61:AH62"/>
    <mergeCell ref="H75:S76"/>
    <mergeCell ref="B64:C74"/>
    <mergeCell ref="D64:G69"/>
    <mergeCell ref="H64:S69"/>
    <mergeCell ref="D70:G74"/>
    <mergeCell ref="H70:S74"/>
    <mergeCell ref="D75:G76"/>
    <mergeCell ref="AI88:AN92"/>
    <mergeCell ref="AI81:AN87"/>
    <mergeCell ref="B81:C87"/>
    <mergeCell ref="D81:G84"/>
    <mergeCell ref="H81:S84"/>
    <mergeCell ref="D85:G87"/>
    <mergeCell ref="H85:S87"/>
    <mergeCell ref="D77:G79"/>
    <mergeCell ref="H77:S79"/>
    <mergeCell ref="AI98:AL110"/>
    <mergeCell ref="AM98:AN100"/>
    <mergeCell ref="B98:G110"/>
    <mergeCell ref="H98:L110"/>
    <mergeCell ref="M98:S110"/>
    <mergeCell ref="AI93:AN97"/>
    <mergeCell ref="AI64:AN69"/>
    <mergeCell ref="AI75:AN80"/>
    <mergeCell ref="AI70:AN74"/>
    <mergeCell ref="B93:C97"/>
    <mergeCell ref="B75:C80"/>
    <mergeCell ref="B42:G54"/>
    <mergeCell ref="D94:G97"/>
    <mergeCell ref="H94:S97"/>
    <mergeCell ref="D88:G92"/>
    <mergeCell ref="H88:S92"/>
    <mergeCell ref="D38:G41"/>
    <mergeCell ref="H38:S41"/>
    <mergeCell ref="D32:G36"/>
    <mergeCell ref="H32:S36"/>
    <mergeCell ref="A5:C6"/>
    <mergeCell ref="P5:R6"/>
  </mergeCells>
  <pageMargins left="0.388888888888889" right="0.388888888888889" top="0.75" bottom="0.349305555555556" header="0.509027777777778" footer="0.509027777777778"/>
  <pageSetup paperSize="8" fitToHeight="2" orientation="landscape" horizontalDpi="300" verticalDpi="300"/>
  <headerFooter alignWithMargins="0"/>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8"/>
    <pageSetUpPr fitToPage="1"/>
  </sheetPr>
  <dimension ref="A2:O56"/>
  <sheetViews>
    <sheetView showGridLines="0" zoomScale="85" zoomScaleNormal="85" workbookViewId="0">
      <selection activeCell="H5" sqref="H5"/>
    </sheetView>
  </sheetViews>
  <sheetFormatPr defaultColWidth="10.2857142857143" defaultRowHeight="12"/>
  <cols>
    <col min="1" max="1" width="1" customWidth="1"/>
    <col min="2" max="2" width="4.14285714285714" customWidth="1"/>
    <col min="3" max="5" width="17.8571428571429" customWidth="1"/>
    <col min="6" max="6" width="2.28571428571429" customWidth="1"/>
    <col min="7" max="7" width="29.2857142857143" customWidth="1"/>
    <col min="8" max="8" width="23.5714285714286" customWidth="1"/>
    <col min="9" max="9" width="29.2857142857143" customWidth="1"/>
    <col min="10" max="10" width="17.8571428571429" customWidth="1"/>
    <col min="11" max="11" width="29.2857142857143" customWidth="1"/>
    <col min="12" max="12" width="17.8571428571429" customWidth="1"/>
    <col min="13" max="13" width="29.2857142857143" customWidth="1"/>
    <col min="14" max="14" width="17.8571428571429" customWidth="1"/>
    <col min="15" max="15" width="29.2857142857143" customWidth="1"/>
    <col min="16" max="16" width="44.1428571428571" customWidth="1"/>
  </cols>
  <sheetData>
    <row r="2" ht="21" spans="1:15">
      <c r="A2" s="9" t="s">
        <v>418</v>
      </c>
      <c r="B2" s="9"/>
      <c r="C2" s="9"/>
      <c r="D2" s="9"/>
      <c r="E2" s="9"/>
      <c r="F2" s="9"/>
      <c r="G2" s="9"/>
      <c r="H2" s="9"/>
      <c r="I2" s="9"/>
      <c r="J2" s="9"/>
      <c r="K2" s="9"/>
      <c r="L2" s="9"/>
      <c r="M2" s="9"/>
      <c r="N2" s="9"/>
      <c r="O2" s="9"/>
    </row>
    <row r="4" s="7" customFormat="1" ht="50.1" customHeight="1" spans="2:15">
      <c r="B4" s="10" t="s">
        <v>503</v>
      </c>
      <c r="C4" s="10"/>
      <c r="D4" s="10"/>
      <c r="E4" s="10"/>
      <c r="F4" s="10"/>
      <c r="G4" s="10"/>
      <c r="H4" s="10"/>
      <c r="I4" s="10"/>
      <c r="J4" s="10"/>
      <c r="K4" s="10"/>
      <c r="L4" s="10"/>
      <c r="M4" s="10"/>
      <c r="N4" s="10"/>
      <c r="O4" s="10"/>
    </row>
    <row r="5" s="7" customFormat="1" ht="24" customHeight="1" spans="2:15">
      <c r="B5" s="11" t="s">
        <v>504</v>
      </c>
      <c r="C5" s="12"/>
      <c r="D5" s="13"/>
      <c r="E5" s="14"/>
      <c r="F5" s="14"/>
      <c r="G5" s="15"/>
      <c r="H5" s="16" t="s">
        <v>505</v>
      </c>
      <c r="I5" s="89"/>
      <c r="J5" s="90" t="s">
        <v>421</v>
      </c>
      <c r="K5" s="13" t="s">
        <v>299</v>
      </c>
      <c r="L5" s="90" t="s">
        <v>422</v>
      </c>
      <c r="M5" s="90" t="s">
        <v>299</v>
      </c>
      <c r="N5" s="91" t="s">
        <v>423</v>
      </c>
      <c r="O5" s="92"/>
    </row>
    <row r="6" s="8" customFormat="1" ht="12.75" spans="2:15">
      <c r="B6" s="17" t="s">
        <v>506</v>
      </c>
      <c r="C6" s="18" t="s">
        <v>45</v>
      </c>
      <c r="D6" s="19" t="s">
        <v>507</v>
      </c>
      <c r="E6" s="20"/>
      <c r="F6" s="20"/>
      <c r="G6" s="20"/>
      <c r="H6" s="20"/>
      <c r="I6" s="93"/>
      <c r="J6" s="19" t="s">
        <v>508</v>
      </c>
      <c r="K6" s="19" t="s">
        <v>509</v>
      </c>
      <c r="L6" s="20"/>
      <c r="M6" s="93"/>
      <c r="N6" s="19" t="s">
        <v>510</v>
      </c>
      <c r="O6" s="94"/>
    </row>
    <row r="7" ht="138.75" customHeight="1" spans="2:15">
      <c r="B7" s="21">
        <v>1</v>
      </c>
      <c r="C7" s="22" t="s">
        <v>511</v>
      </c>
      <c r="D7" s="23" t="s">
        <v>512</v>
      </c>
      <c r="E7" s="24"/>
      <c r="F7" s="24"/>
      <c r="G7" s="24"/>
      <c r="H7" s="24"/>
      <c r="I7" s="95"/>
      <c r="J7" s="96">
        <f>LVCK_No_1_1</f>
        <v>0</v>
      </c>
      <c r="K7" s="97"/>
      <c r="L7" s="98"/>
      <c r="M7" s="99"/>
      <c r="N7" s="100" t="s">
        <v>388</v>
      </c>
      <c r="O7" s="101"/>
    </row>
    <row r="8" ht="53.25" customHeight="1" spans="2:15">
      <c r="B8" s="21">
        <v>2</v>
      </c>
      <c r="C8" s="25" t="s">
        <v>513</v>
      </c>
      <c r="D8" s="26" t="s">
        <v>514</v>
      </c>
      <c r="E8" s="27"/>
      <c r="F8" s="27"/>
      <c r="G8" s="27"/>
      <c r="H8" s="27"/>
      <c r="I8" s="102"/>
      <c r="J8" s="103">
        <f>LVCK_No_2_1</f>
        <v>0</v>
      </c>
      <c r="K8" s="104"/>
      <c r="L8" s="105"/>
      <c r="M8" s="106"/>
      <c r="N8" s="107" t="s">
        <v>393</v>
      </c>
      <c r="O8" s="108"/>
    </row>
    <row r="9" ht="85.5" customHeight="1" spans="2:15">
      <c r="B9" s="21">
        <v>3</v>
      </c>
      <c r="C9" s="28" t="s">
        <v>515</v>
      </c>
      <c r="D9" s="26" t="s">
        <v>516</v>
      </c>
      <c r="E9" s="27"/>
      <c r="F9" s="27"/>
      <c r="G9" s="27"/>
      <c r="H9" s="27"/>
      <c r="I9" s="102"/>
      <c r="J9" s="103">
        <f>LVCK_No_3_1</f>
        <v>0</v>
      </c>
      <c r="K9" s="104"/>
      <c r="L9" s="105"/>
      <c r="M9" s="106"/>
      <c r="N9" s="107" t="s">
        <v>395</v>
      </c>
      <c r="O9" s="108"/>
    </row>
    <row r="10" ht="75.75" customHeight="1" spans="2:15">
      <c r="B10" s="21">
        <v>4</v>
      </c>
      <c r="C10" s="29" t="s">
        <v>517</v>
      </c>
      <c r="D10" s="26" t="s">
        <v>518</v>
      </c>
      <c r="E10" s="27"/>
      <c r="F10" s="27"/>
      <c r="G10" s="27"/>
      <c r="H10" s="27"/>
      <c r="I10" s="102"/>
      <c r="J10" s="103">
        <f>LVCK_No_4_1</f>
        <v>0</v>
      </c>
      <c r="K10" s="104"/>
      <c r="L10" s="105"/>
      <c r="M10" s="106"/>
      <c r="N10" s="107" t="s">
        <v>397</v>
      </c>
      <c r="O10" s="108"/>
    </row>
    <row r="11" ht="90" customHeight="1" spans="2:15">
      <c r="B11" s="21">
        <v>5</v>
      </c>
      <c r="C11" s="25" t="s">
        <v>519</v>
      </c>
      <c r="D11" s="30" t="s">
        <v>520</v>
      </c>
      <c r="E11" s="31"/>
      <c r="F11" s="31"/>
      <c r="G11" s="31"/>
      <c r="H11" s="31"/>
      <c r="I11" s="109"/>
      <c r="J11" s="103">
        <f>LVCK_No_5_1</f>
        <v>0</v>
      </c>
      <c r="K11" s="104"/>
      <c r="L11" s="105"/>
      <c r="M11" s="106"/>
      <c r="N11" s="107" t="s">
        <v>399</v>
      </c>
      <c r="O11" s="108"/>
    </row>
    <row r="12" ht="67.5" customHeight="1" spans="2:15">
      <c r="B12" s="21">
        <v>6</v>
      </c>
      <c r="C12" s="29" t="s">
        <v>521</v>
      </c>
      <c r="D12" s="30" t="s">
        <v>522</v>
      </c>
      <c r="E12" s="31"/>
      <c r="F12" s="31"/>
      <c r="G12" s="31"/>
      <c r="H12" s="31"/>
      <c r="I12" s="109"/>
      <c r="J12" s="103">
        <f>LVCK_No_6_1</f>
        <v>0</v>
      </c>
      <c r="K12" s="104"/>
      <c r="L12" s="105"/>
      <c r="M12" s="106"/>
      <c r="N12" s="107" t="s">
        <v>401</v>
      </c>
      <c r="O12" s="108"/>
    </row>
    <row r="13" ht="73.5" customHeight="1" spans="2:15">
      <c r="B13" s="21">
        <v>7</v>
      </c>
      <c r="C13" s="25" t="s">
        <v>523</v>
      </c>
      <c r="D13" s="26" t="s">
        <v>524</v>
      </c>
      <c r="E13" s="27"/>
      <c r="F13" s="27"/>
      <c r="G13" s="27"/>
      <c r="H13" s="27"/>
      <c r="I13" s="102"/>
      <c r="J13" s="103">
        <f>LVCK_No_7_1</f>
        <v>0</v>
      </c>
      <c r="K13" s="104"/>
      <c r="L13" s="105"/>
      <c r="M13" s="106"/>
      <c r="N13" s="107" t="s">
        <v>403</v>
      </c>
      <c r="O13" s="108"/>
    </row>
    <row r="14" ht="94.5" customHeight="1" spans="2:15">
      <c r="B14" s="32">
        <v>8</v>
      </c>
      <c r="C14" s="33" t="s">
        <v>525</v>
      </c>
      <c r="D14" s="34" t="s">
        <v>526</v>
      </c>
      <c r="E14" s="35"/>
      <c r="F14" s="35"/>
      <c r="G14" s="35"/>
      <c r="H14" s="35"/>
      <c r="I14" s="110"/>
      <c r="J14" s="111"/>
      <c r="K14" s="112"/>
      <c r="L14" s="113"/>
      <c r="M14" s="114"/>
      <c r="N14" s="115" t="s">
        <v>409</v>
      </c>
      <c r="O14" s="116"/>
    </row>
    <row r="15" ht="66" customHeight="1" spans="2:15">
      <c r="B15" s="32">
        <v>9</v>
      </c>
      <c r="C15" s="36" t="s">
        <v>527</v>
      </c>
      <c r="D15" s="37" t="s">
        <v>528</v>
      </c>
      <c r="E15" s="38"/>
      <c r="F15" s="38"/>
      <c r="G15" s="38"/>
      <c r="H15" s="38"/>
      <c r="I15" s="117"/>
      <c r="J15" s="111"/>
      <c r="K15" s="112"/>
      <c r="L15" s="113"/>
      <c r="M15" s="114"/>
      <c r="N15" s="115" t="s">
        <v>411</v>
      </c>
      <c r="O15" s="116"/>
    </row>
    <row r="16" ht="87" customHeight="1" spans="2:15">
      <c r="B16" s="39">
        <v>10</v>
      </c>
      <c r="C16" s="4" t="s">
        <v>529</v>
      </c>
      <c r="D16" s="40" t="s">
        <v>530</v>
      </c>
      <c r="E16" s="41"/>
      <c r="F16" s="41"/>
      <c r="G16" s="41"/>
      <c r="H16" s="41"/>
      <c r="I16" s="118"/>
      <c r="J16" s="111"/>
      <c r="K16" s="119"/>
      <c r="L16" s="120"/>
      <c r="M16" s="121"/>
      <c r="N16" s="122" t="s">
        <v>415</v>
      </c>
      <c r="O16" s="123"/>
    </row>
    <row r="17" s="7" customFormat="1" ht="12.75" customHeight="1" spans="2:15">
      <c r="B17" s="42" t="s">
        <v>531</v>
      </c>
      <c r="C17" s="43"/>
      <c r="D17" s="44">
        <f>SUM(J7:J13)</f>
        <v>0</v>
      </c>
      <c r="E17" s="45" t="s">
        <v>532</v>
      </c>
      <c r="F17" s="46" t="s">
        <v>430</v>
      </c>
      <c r="G17" s="47" t="s">
        <v>485</v>
      </c>
      <c r="H17" s="48"/>
      <c r="I17" s="48"/>
      <c r="J17" s="124"/>
      <c r="K17" s="125"/>
      <c r="L17" s="126"/>
      <c r="M17" s="127"/>
      <c r="N17" s="128" t="s">
        <v>486</v>
      </c>
      <c r="O17" s="129"/>
    </row>
    <row r="18" s="7" customFormat="1" ht="13.5" customHeight="1" spans="2:15">
      <c r="B18" s="49"/>
      <c r="C18" s="50"/>
      <c r="D18" s="51"/>
      <c r="E18" s="52"/>
      <c r="F18" s="53" t="s">
        <v>430</v>
      </c>
      <c r="G18" s="54" t="s">
        <v>533</v>
      </c>
      <c r="H18" s="55"/>
      <c r="I18" s="55"/>
      <c r="J18" s="130"/>
      <c r="K18" s="131"/>
      <c r="L18" s="132"/>
      <c r="M18" s="133"/>
      <c r="N18" s="134"/>
      <c r="O18" s="135"/>
    </row>
    <row r="19" s="7" customFormat="1" ht="13.5" customHeight="1" spans="2:15">
      <c r="B19" s="49"/>
      <c r="C19" s="50"/>
      <c r="D19" s="51"/>
      <c r="E19" s="52"/>
      <c r="F19" s="53"/>
      <c r="G19" s="54" t="s">
        <v>534</v>
      </c>
      <c r="H19" s="55"/>
      <c r="I19" s="55"/>
      <c r="J19" s="130"/>
      <c r="K19" s="131"/>
      <c r="L19" s="132"/>
      <c r="M19" s="133"/>
      <c r="N19" s="134"/>
      <c r="O19" s="135"/>
    </row>
    <row r="20" s="7" customFormat="1" ht="13.5" customHeight="1" spans="2:15">
      <c r="B20" s="49"/>
      <c r="C20" s="50"/>
      <c r="D20" s="51"/>
      <c r="E20" s="52"/>
      <c r="F20" s="53" t="s">
        <v>430</v>
      </c>
      <c r="G20" s="54" t="s">
        <v>491</v>
      </c>
      <c r="H20" s="55"/>
      <c r="I20" s="55"/>
      <c r="J20" s="130"/>
      <c r="K20" s="131"/>
      <c r="L20" s="132"/>
      <c r="M20" s="133"/>
      <c r="N20" s="136" t="s">
        <v>490</v>
      </c>
      <c r="O20" s="137"/>
    </row>
    <row r="21" s="7" customFormat="1" ht="13.5" customHeight="1" spans="2:15">
      <c r="B21" s="49"/>
      <c r="C21" s="50"/>
      <c r="D21" s="51"/>
      <c r="E21" s="52"/>
      <c r="F21" s="56" t="s">
        <v>430</v>
      </c>
      <c r="G21" s="57" t="s">
        <v>492</v>
      </c>
      <c r="H21" s="55"/>
      <c r="I21" s="55"/>
      <c r="J21" s="130"/>
      <c r="K21" s="131"/>
      <c r="L21" s="132"/>
      <c r="M21" s="133"/>
      <c r="N21" s="136"/>
      <c r="O21" s="138"/>
    </row>
    <row r="22" ht="13.5" customHeight="1" spans="2:15">
      <c r="B22" s="49"/>
      <c r="C22" s="50"/>
      <c r="D22" s="51"/>
      <c r="E22" s="52"/>
      <c r="F22" s="56"/>
      <c r="G22" s="57" t="s">
        <v>535</v>
      </c>
      <c r="H22" s="58"/>
      <c r="I22" s="58"/>
      <c r="J22" s="139"/>
      <c r="K22" s="131"/>
      <c r="L22" s="132"/>
      <c r="M22" s="133"/>
      <c r="N22" s="136" t="s">
        <v>493</v>
      </c>
      <c r="O22" s="137"/>
    </row>
    <row r="23" ht="13.5" customHeight="1" spans="2:15">
      <c r="B23" s="49"/>
      <c r="C23" s="50"/>
      <c r="D23" s="51"/>
      <c r="E23" s="52"/>
      <c r="F23" s="56" t="s">
        <v>430</v>
      </c>
      <c r="G23" s="57" t="s">
        <v>536</v>
      </c>
      <c r="H23" s="58"/>
      <c r="I23" s="58"/>
      <c r="J23" s="139"/>
      <c r="K23" s="131"/>
      <c r="L23" s="132"/>
      <c r="M23" s="133"/>
      <c r="N23" s="136"/>
      <c r="O23" s="138"/>
    </row>
    <row r="24" ht="13.5" customHeight="1" spans="2:15">
      <c r="B24" s="49"/>
      <c r="C24" s="50"/>
      <c r="D24" s="51"/>
      <c r="E24" s="52"/>
      <c r="F24" s="56" t="s">
        <v>430</v>
      </c>
      <c r="G24" s="57" t="s">
        <v>498</v>
      </c>
      <c r="H24" s="58"/>
      <c r="I24" s="58"/>
      <c r="J24" s="139"/>
      <c r="K24" s="131"/>
      <c r="L24" s="132"/>
      <c r="M24" s="133"/>
      <c r="N24" s="136" t="s">
        <v>496</v>
      </c>
      <c r="O24" s="137"/>
    </row>
    <row r="25" ht="13.5" customHeight="1" spans="2:15">
      <c r="B25" s="49"/>
      <c r="C25" s="50"/>
      <c r="D25" s="51"/>
      <c r="E25" s="52"/>
      <c r="F25" s="56" t="s">
        <v>430</v>
      </c>
      <c r="G25" s="57" t="s">
        <v>537</v>
      </c>
      <c r="H25" s="58"/>
      <c r="I25" s="58"/>
      <c r="J25" s="139"/>
      <c r="K25" s="131"/>
      <c r="L25" s="132"/>
      <c r="M25" s="133"/>
      <c r="N25" s="136"/>
      <c r="O25" s="138"/>
    </row>
    <row r="26" ht="13.5" customHeight="1" spans="2:15">
      <c r="B26" s="49"/>
      <c r="C26" s="50"/>
      <c r="D26" s="51"/>
      <c r="E26" s="52"/>
      <c r="F26" s="56" t="s">
        <v>430</v>
      </c>
      <c r="G26" s="57" t="s">
        <v>501</v>
      </c>
      <c r="H26" s="58"/>
      <c r="I26" s="58"/>
      <c r="J26" s="139"/>
      <c r="K26" s="131"/>
      <c r="L26" s="132"/>
      <c r="M26" s="133"/>
      <c r="N26" s="136" t="s">
        <v>499</v>
      </c>
      <c r="O26" s="140"/>
    </row>
    <row r="27" ht="13.5" customHeight="1" spans="2:15">
      <c r="B27" s="59"/>
      <c r="C27" s="60"/>
      <c r="D27" s="61"/>
      <c r="E27" s="62"/>
      <c r="F27" s="63"/>
      <c r="G27" s="64"/>
      <c r="H27" s="64"/>
      <c r="I27" s="64"/>
      <c r="J27" s="141"/>
      <c r="K27" s="142"/>
      <c r="L27" s="143"/>
      <c r="M27" s="144"/>
      <c r="N27" s="145"/>
      <c r="O27" s="146"/>
    </row>
    <row r="28" spans="14:14">
      <c r="N28" s="147"/>
    </row>
    <row r="31" ht="21" spans="1:15">
      <c r="A31" s="9" t="s">
        <v>502</v>
      </c>
      <c r="B31" s="9"/>
      <c r="C31" s="9"/>
      <c r="D31" s="9"/>
      <c r="E31" s="9"/>
      <c r="F31" s="9"/>
      <c r="G31" s="9"/>
      <c r="H31" s="9"/>
      <c r="I31" s="9"/>
      <c r="J31" s="9"/>
      <c r="K31" s="9"/>
      <c r="L31" s="9"/>
      <c r="M31" s="9"/>
      <c r="N31" s="9"/>
      <c r="O31" s="9"/>
    </row>
    <row r="33" s="7" customFormat="1" ht="50.1" customHeight="1" spans="2:15">
      <c r="B33" s="10" t="s">
        <v>503</v>
      </c>
      <c r="C33" s="10"/>
      <c r="D33" s="10"/>
      <c r="E33" s="10"/>
      <c r="F33" s="10"/>
      <c r="G33" s="10"/>
      <c r="H33" s="10"/>
      <c r="I33" s="10"/>
      <c r="J33" s="10"/>
      <c r="K33" s="10"/>
      <c r="L33" s="10"/>
      <c r="M33" s="10"/>
      <c r="N33" s="10"/>
      <c r="O33" s="10"/>
    </row>
    <row r="34" s="7" customFormat="1" ht="24" customHeight="1" spans="2:15">
      <c r="B34" s="11" t="s">
        <v>504</v>
      </c>
      <c r="C34" s="12"/>
      <c r="D34" s="13"/>
      <c r="E34" s="14"/>
      <c r="F34" s="14"/>
      <c r="G34" s="15"/>
      <c r="H34" s="16" t="s">
        <v>505</v>
      </c>
      <c r="I34" s="89"/>
      <c r="J34" s="90" t="s">
        <v>421</v>
      </c>
      <c r="K34" s="13"/>
      <c r="L34" s="90" t="s">
        <v>422</v>
      </c>
      <c r="M34" s="90"/>
      <c r="N34" s="91" t="s">
        <v>423</v>
      </c>
      <c r="O34" s="92"/>
    </row>
    <row r="35" s="8" customFormat="1" ht="12.75" spans="2:15">
      <c r="B35" s="17" t="s">
        <v>506</v>
      </c>
      <c r="C35" s="18" t="s">
        <v>45</v>
      </c>
      <c r="D35" s="19" t="s">
        <v>507</v>
      </c>
      <c r="E35" s="20"/>
      <c r="F35" s="20"/>
      <c r="G35" s="20"/>
      <c r="H35" s="20"/>
      <c r="I35" s="93"/>
      <c r="J35" s="19" t="s">
        <v>508</v>
      </c>
      <c r="K35" s="19" t="s">
        <v>509</v>
      </c>
      <c r="L35" s="20"/>
      <c r="M35" s="93"/>
      <c r="N35" s="19" t="s">
        <v>510</v>
      </c>
      <c r="O35" s="94"/>
    </row>
    <row r="36" ht="138.75" customHeight="1" spans="2:15">
      <c r="B36" s="21">
        <v>1</v>
      </c>
      <c r="C36" s="22" t="s">
        <v>511</v>
      </c>
      <c r="D36" s="23" t="s">
        <v>512</v>
      </c>
      <c r="E36" s="24"/>
      <c r="F36" s="24"/>
      <c r="G36" s="24"/>
      <c r="H36" s="24"/>
      <c r="I36" s="95"/>
      <c r="J36" s="96">
        <f>'レベルチェック表(Pioneer版)'!LVCK_No_1_2</f>
        <v>0</v>
      </c>
      <c r="K36" s="97"/>
      <c r="L36" s="98"/>
      <c r="M36" s="99"/>
      <c r="N36" s="100" t="s">
        <v>388</v>
      </c>
      <c r="O36" s="101"/>
    </row>
    <row r="37" ht="53.25" customHeight="1" spans="2:15">
      <c r="B37" s="21">
        <v>2</v>
      </c>
      <c r="C37" s="25" t="s">
        <v>513</v>
      </c>
      <c r="D37" s="26" t="s">
        <v>514</v>
      </c>
      <c r="E37" s="27"/>
      <c r="F37" s="27"/>
      <c r="G37" s="27"/>
      <c r="H37" s="27"/>
      <c r="I37" s="102"/>
      <c r="J37" s="103">
        <f>'レベルチェック表(Pioneer版)'!LVCK_No_2_2</f>
        <v>0</v>
      </c>
      <c r="K37" s="104"/>
      <c r="L37" s="105"/>
      <c r="M37" s="106"/>
      <c r="N37" s="107" t="s">
        <v>393</v>
      </c>
      <c r="O37" s="108"/>
    </row>
    <row r="38" ht="85.5" customHeight="1" spans="2:15">
      <c r="B38" s="21">
        <v>3</v>
      </c>
      <c r="C38" s="28" t="s">
        <v>515</v>
      </c>
      <c r="D38" s="26" t="s">
        <v>516</v>
      </c>
      <c r="E38" s="27"/>
      <c r="F38" s="27"/>
      <c r="G38" s="27"/>
      <c r="H38" s="27"/>
      <c r="I38" s="102"/>
      <c r="J38" s="103">
        <f>'レベルチェック表(Pioneer版)'!LVCK_No_3_2</f>
        <v>0</v>
      </c>
      <c r="K38" s="104"/>
      <c r="L38" s="105"/>
      <c r="M38" s="106"/>
      <c r="N38" s="107" t="s">
        <v>395</v>
      </c>
      <c r="O38" s="108"/>
    </row>
    <row r="39" ht="75.75" customHeight="1" spans="2:15">
      <c r="B39" s="21">
        <v>4</v>
      </c>
      <c r="C39" s="29" t="s">
        <v>517</v>
      </c>
      <c r="D39" s="26" t="s">
        <v>518</v>
      </c>
      <c r="E39" s="27"/>
      <c r="F39" s="27"/>
      <c r="G39" s="27"/>
      <c r="H39" s="27"/>
      <c r="I39" s="102"/>
      <c r="J39" s="103">
        <f>'レベルチェック表(Pioneer版)'!LVCK_No_4_2</f>
        <v>0</v>
      </c>
      <c r="K39" s="104"/>
      <c r="L39" s="105"/>
      <c r="M39" s="106"/>
      <c r="N39" s="107" t="s">
        <v>397</v>
      </c>
      <c r="O39" s="108"/>
    </row>
    <row r="40" ht="90" customHeight="1" spans="2:15">
      <c r="B40" s="21">
        <v>5</v>
      </c>
      <c r="C40" s="25" t="s">
        <v>519</v>
      </c>
      <c r="D40" s="30" t="s">
        <v>520</v>
      </c>
      <c r="E40" s="31"/>
      <c r="F40" s="31"/>
      <c r="G40" s="31"/>
      <c r="H40" s="31"/>
      <c r="I40" s="109"/>
      <c r="J40" s="103">
        <f>'レベルチェック表(Pioneer版)'!LVCK_No_5_2</f>
        <v>0</v>
      </c>
      <c r="K40" s="104"/>
      <c r="L40" s="105"/>
      <c r="M40" s="106"/>
      <c r="N40" s="107" t="s">
        <v>399</v>
      </c>
      <c r="O40" s="108"/>
    </row>
    <row r="41" ht="67.5" customHeight="1" spans="2:15">
      <c r="B41" s="21">
        <v>6</v>
      </c>
      <c r="C41" s="29" t="s">
        <v>521</v>
      </c>
      <c r="D41" s="30" t="s">
        <v>522</v>
      </c>
      <c r="E41" s="31"/>
      <c r="F41" s="31"/>
      <c r="G41" s="31"/>
      <c r="H41" s="31"/>
      <c r="I41" s="109"/>
      <c r="J41" s="103">
        <f>'レベルチェック表(Pioneer版)'!LVCK_No_6_2</f>
        <v>0</v>
      </c>
      <c r="K41" s="104"/>
      <c r="L41" s="105"/>
      <c r="M41" s="106"/>
      <c r="N41" s="107" t="s">
        <v>401</v>
      </c>
      <c r="O41" s="108"/>
    </row>
    <row r="42" ht="73.5" customHeight="1" spans="2:15">
      <c r="B42" s="21">
        <v>7</v>
      </c>
      <c r="C42" s="25" t="s">
        <v>523</v>
      </c>
      <c r="D42" s="26" t="s">
        <v>524</v>
      </c>
      <c r="E42" s="27"/>
      <c r="F42" s="27"/>
      <c r="G42" s="27"/>
      <c r="H42" s="27"/>
      <c r="I42" s="102"/>
      <c r="J42" s="103">
        <f>'レベルチェック表(Pioneer版)'!LVCK_No_7_2</f>
        <v>0</v>
      </c>
      <c r="K42" s="104"/>
      <c r="L42" s="105"/>
      <c r="M42" s="106"/>
      <c r="N42" s="107" t="s">
        <v>403</v>
      </c>
      <c r="O42" s="108"/>
    </row>
    <row r="43" ht="94.5" customHeight="1" spans="2:15">
      <c r="B43" s="65">
        <v>8</v>
      </c>
      <c r="C43" s="66" t="s">
        <v>525</v>
      </c>
      <c r="D43" s="67" t="s">
        <v>526</v>
      </c>
      <c r="E43" s="68"/>
      <c r="F43" s="68"/>
      <c r="G43" s="68"/>
      <c r="H43" s="68"/>
      <c r="I43" s="148"/>
      <c r="J43" s="103">
        <f>'レベルチェック表(Pioneer版)'!LVCK_No_8_2</f>
        <v>0</v>
      </c>
      <c r="K43" s="149"/>
      <c r="L43" s="150"/>
      <c r="M43" s="151"/>
      <c r="N43" s="152" t="s">
        <v>409</v>
      </c>
      <c r="O43" s="153"/>
    </row>
    <row r="44" ht="66" customHeight="1" spans="2:15">
      <c r="B44" s="65">
        <v>9</v>
      </c>
      <c r="C44" s="69" t="s">
        <v>527</v>
      </c>
      <c r="D44" s="70" t="s">
        <v>528</v>
      </c>
      <c r="E44" s="71"/>
      <c r="F44" s="71"/>
      <c r="G44" s="71"/>
      <c r="H44" s="71"/>
      <c r="I44" s="154"/>
      <c r="J44" s="103">
        <f>'レベルチェック表(Pioneer版)'!LVCK_No_9_2</f>
        <v>5</v>
      </c>
      <c r="K44" s="149"/>
      <c r="L44" s="150"/>
      <c r="M44" s="151"/>
      <c r="N44" s="152" t="s">
        <v>411</v>
      </c>
      <c r="O44" s="153"/>
    </row>
    <row r="45" ht="87" customHeight="1" spans="2:15">
      <c r="B45" s="72">
        <v>10</v>
      </c>
      <c r="C45" s="29" t="s">
        <v>529</v>
      </c>
      <c r="D45" s="73" t="s">
        <v>530</v>
      </c>
      <c r="E45" s="74"/>
      <c r="F45" s="74"/>
      <c r="G45" s="74"/>
      <c r="H45" s="74"/>
      <c r="I45" s="155"/>
      <c r="J45" s="156">
        <f>'レベルチェック表(Pioneer版)'!LVCK_No_10_2</f>
        <v>0</v>
      </c>
      <c r="K45" s="157"/>
      <c r="L45" s="158"/>
      <c r="M45" s="159"/>
      <c r="N45" s="160" t="s">
        <v>415</v>
      </c>
      <c r="O45" s="161"/>
    </row>
    <row r="46" s="7" customFormat="1" ht="12.75" customHeight="1" spans="2:15">
      <c r="B46" s="42" t="s">
        <v>531</v>
      </c>
      <c r="C46" s="43"/>
      <c r="D46" s="44">
        <f>SUM(J36:J45)</f>
        <v>5</v>
      </c>
      <c r="E46" s="75" t="s">
        <v>532</v>
      </c>
      <c r="F46" s="76" t="s">
        <v>430</v>
      </c>
      <c r="G46" s="77" t="s">
        <v>485</v>
      </c>
      <c r="H46" s="78"/>
      <c r="I46" s="78"/>
      <c r="J46" s="162"/>
      <c r="K46" s="163"/>
      <c r="L46" s="164"/>
      <c r="M46" s="165"/>
      <c r="N46" s="128" t="s">
        <v>486</v>
      </c>
      <c r="O46" s="129"/>
    </row>
    <row r="47" s="7" customFormat="1" ht="13.5" customHeight="1" spans="2:15">
      <c r="B47" s="49"/>
      <c r="C47" s="50"/>
      <c r="D47" s="51"/>
      <c r="E47" s="79"/>
      <c r="F47" s="80" t="s">
        <v>430</v>
      </c>
      <c r="G47" s="81" t="s">
        <v>533</v>
      </c>
      <c r="H47" s="82"/>
      <c r="I47" s="82"/>
      <c r="J47" s="166"/>
      <c r="K47" s="167"/>
      <c r="L47" s="168"/>
      <c r="M47" s="169"/>
      <c r="N47" s="134"/>
      <c r="O47" s="135"/>
    </row>
    <row r="48" s="7" customFormat="1" ht="13.5" customHeight="1" spans="2:15">
      <c r="B48" s="49"/>
      <c r="C48" s="50"/>
      <c r="D48" s="51"/>
      <c r="E48" s="79"/>
      <c r="F48" s="80"/>
      <c r="G48" s="81" t="s">
        <v>534</v>
      </c>
      <c r="H48" s="82"/>
      <c r="I48" s="82"/>
      <c r="J48" s="166"/>
      <c r="K48" s="167"/>
      <c r="L48" s="168"/>
      <c r="M48" s="169"/>
      <c r="N48" s="134"/>
      <c r="O48" s="135"/>
    </row>
    <row r="49" s="7" customFormat="1" ht="13.5" customHeight="1" spans="2:15">
      <c r="B49" s="49"/>
      <c r="C49" s="50"/>
      <c r="D49" s="51"/>
      <c r="E49" s="79"/>
      <c r="F49" s="80" t="s">
        <v>430</v>
      </c>
      <c r="G49" s="81" t="s">
        <v>491</v>
      </c>
      <c r="H49" s="82"/>
      <c r="I49" s="82"/>
      <c r="J49" s="166"/>
      <c r="K49" s="167"/>
      <c r="L49" s="168"/>
      <c r="M49" s="169"/>
      <c r="N49" s="136" t="s">
        <v>490</v>
      </c>
      <c r="O49" s="137"/>
    </row>
    <row r="50" s="7" customFormat="1" ht="13.5" customHeight="1" spans="2:15">
      <c r="B50" s="49"/>
      <c r="C50" s="50"/>
      <c r="D50" s="51"/>
      <c r="E50" s="79"/>
      <c r="F50" s="83" t="s">
        <v>430</v>
      </c>
      <c r="G50" s="84" t="s">
        <v>492</v>
      </c>
      <c r="H50" s="82"/>
      <c r="I50" s="82"/>
      <c r="J50" s="166"/>
      <c r="K50" s="167"/>
      <c r="L50" s="168"/>
      <c r="M50" s="169"/>
      <c r="N50" s="136"/>
      <c r="O50" s="138"/>
    </row>
    <row r="51" ht="13.5" customHeight="1" spans="2:15">
      <c r="B51" s="49"/>
      <c r="C51" s="50"/>
      <c r="D51" s="51"/>
      <c r="E51" s="79"/>
      <c r="F51" s="83"/>
      <c r="G51" s="84" t="s">
        <v>535</v>
      </c>
      <c r="H51" s="85"/>
      <c r="I51" s="85"/>
      <c r="J51" s="170"/>
      <c r="K51" s="167"/>
      <c r="L51" s="168"/>
      <c r="M51" s="169"/>
      <c r="N51" s="136" t="s">
        <v>493</v>
      </c>
      <c r="O51" s="137"/>
    </row>
    <row r="52" ht="13.5" customHeight="1" spans="2:15">
      <c r="B52" s="49"/>
      <c r="C52" s="50"/>
      <c r="D52" s="51"/>
      <c r="E52" s="79"/>
      <c r="F52" s="83" t="s">
        <v>430</v>
      </c>
      <c r="G52" s="84" t="s">
        <v>536</v>
      </c>
      <c r="H52" s="85"/>
      <c r="I52" s="85"/>
      <c r="J52" s="170"/>
      <c r="K52" s="167"/>
      <c r="L52" s="168"/>
      <c r="M52" s="169"/>
      <c r="N52" s="136"/>
      <c r="O52" s="138"/>
    </row>
    <row r="53" ht="13.5" customHeight="1" spans="2:15">
      <c r="B53" s="49"/>
      <c r="C53" s="50"/>
      <c r="D53" s="51"/>
      <c r="E53" s="79"/>
      <c r="F53" s="83" t="s">
        <v>430</v>
      </c>
      <c r="G53" s="84" t="s">
        <v>498</v>
      </c>
      <c r="H53" s="85"/>
      <c r="I53" s="85"/>
      <c r="J53" s="170"/>
      <c r="K53" s="167"/>
      <c r="L53" s="168"/>
      <c r="M53" s="169"/>
      <c r="N53" s="136" t="s">
        <v>496</v>
      </c>
      <c r="O53" s="137"/>
    </row>
    <row r="54" ht="13.5" customHeight="1" spans="2:15">
      <c r="B54" s="49"/>
      <c r="C54" s="50"/>
      <c r="D54" s="51"/>
      <c r="E54" s="79"/>
      <c r="F54" s="83" t="s">
        <v>430</v>
      </c>
      <c r="G54" s="84" t="s">
        <v>537</v>
      </c>
      <c r="H54" s="85"/>
      <c r="I54" s="85"/>
      <c r="J54" s="170"/>
      <c r="K54" s="167"/>
      <c r="L54" s="168"/>
      <c r="M54" s="169"/>
      <c r="N54" s="136"/>
      <c r="O54" s="138"/>
    </row>
    <row r="55" ht="13.5" customHeight="1" spans="2:15">
      <c r="B55" s="49"/>
      <c r="C55" s="50"/>
      <c r="D55" s="51"/>
      <c r="E55" s="79"/>
      <c r="F55" s="83" t="s">
        <v>430</v>
      </c>
      <c r="G55" s="84" t="s">
        <v>501</v>
      </c>
      <c r="H55" s="85"/>
      <c r="I55" s="85"/>
      <c r="J55" s="170"/>
      <c r="K55" s="167"/>
      <c r="L55" s="168"/>
      <c r="M55" s="169"/>
      <c r="N55" s="136" t="s">
        <v>499</v>
      </c>
      <c r="O55" s="140"/>
    </row>
    <row r="56" ht="13.5" customHeight="1" spans="2:15">
      <c r="B56" s="59"/>
      <c r="C56" s="60"/>
      <c r="D56" s="61"/>
      <c r="E56" s="86"/>
      <c r="F56" s="87"/>
      <c r="G56" s="88"/>
      <c r="H56" s="88"/>
      <c r="I56" s="88"/>
      <c r="J56" s="171"/>
      <c r="K56" s="172"/>
      <c r="L56" s="173"/>
      <c r="M56" s="174"/>
      <c r="N56" s="145"/>
      <c r="O56" s="146"/>
    </row>
  </sheetData>
  <mergeCells count="100">
    <mergeCell ref="A2:O2"/>
    <mergeCell ref="B4:O4"/>
    <mergeCell ref="B5:C5"/>
    <mergeCell ref="D5:G5"/>
    <mergeCell ref="D6:I6"/>
    <mergeCell ref="K6:M6"/>
    <mergeCell ref="N6:O6"/>
    <mergeCell ref="D7:I7"/>
    <mergeCell ref="K7:M7"/>
    <mergeCell ref="N7:O7"/>
    <mergeCell ref="D8:I8"/>
    <mergeCell ref="K8:M8"/>
    <mergeCell ref="N8:O8"/>
    <mergeCell ref="D9:I9"/>
    <mergeCell ref="K9:M9"/>
    <mergeCell ref="N9:O9"/>
    <mergeCell ref="D10:I10"/>
    <mergeCell ref="K10:M10"/>
    <mergeCell ref="N10:O10"/>
    <mergeCell ref="D11:I11"/>
    <mergeCell ref="K11:M11"/>
    <mergeCell ref="N11:O11"/>
    <mergeCell ref="D12:I12"/>
    <mergeCell ref="K12:M12"/>
    <mergeCell ref="N12:O12"/>
    <mergeCell ref="D13:I13"/>
    <mergeCell ref="K13:M13"/>
    <mergeCell ref="N13:O13"/>
    <mergeCell ref="D14:I14"/>
    <mergeCell ref="K14:M14"/>
    <mergeCell ref="N14:O14"/>
    <mergeCell ref="D15:I15"/>
    <mergeCell ref="K15:M15"/>
    <mergeCell ref="N15:O15"/>
    <mergeCell ref="D16:I16"/>
    <mergeCell ref="K16:M16"/>
    <mergeCell ref="N16:O16"/>
    <mergeCell ref="A31:O31"/>
    <mergeCell ref="B33:O33"/>
    <mergeCell ref="B34:C34"/>
    <mergeCell ref="D34:G34"/>
    <mergeCell ref="D35:I35"/>
    <mergeCell ref="K35:M35"/>
    <mergeCell ref="N35:O35"/>
    <mergeCell ref="D36:I36"/>
    <mergeCell ref="K36:M36"/>
    <mergeCell ref="N36:O36"/>
    <mergeCell ref="D37:I37"/>
    <mergeCell ref="K37:M37"/>
    <mergeCell ref="N37:O37"/>
    <mergeCell ref="D38:I38"/>
    <mergeCell ref="K38:M38"/>
    <mergeCell ref="N38:O38"/>
    <mergeCell ref="D39:I39"/>
    <mergeCell ref="K39:M39"/>
    <mergeCell ref="N39:O39"/>
    <mergeCell ref="D40:I40"/>
    <mergeCell ref="K40:M40"/>
    <mergeCell ref="N40:O40"/>
    <mergeCell ref="D41:I41"/>
    <mergeCell ref="K41:M41"/>
    <mergeCell ref="N41:O41"/>
    <mergeCell ref="D42:I42"/>
    <mergeCell ref="K42:M42"/>
    <mergeCell ref="N42:O42"/>
    <mergeCell ref="D43:I43"/>
    <mergeCell ref="K43:M43"/>
    <mergeCell ref="N43:O43"/>
    <mergeCell ref="D44:I44"/>
    <mergeCell ref="K44:M44"/>
    <mergeCell ref="N44:O44"/>
    <mergeCell ref="D45:I45"/>
    <mergeCell ref="K45:M45"/>
    <mergeCell ref="N45:O45"/>
    <mergeCell ref="D17:D27"/>
    <mergeCell ref="D46:D56"/>
    <mergeCell ref="E17:E27"/>
    <mergeCell ref="E46:E56"/>
    <mergeCell ref="N20:N21"/>
    <mergeCell ref="N22:N23"/>
    <mergeCell ref="N24:N25"/>
    <mergeCell ref="N26:N27"/>
    <mergeCell ref="N49:N50"/>
    <mergeCell ref="N51:N52"/>
    <mergeCell ref="N53:N54"/>
    <mergeCell ref="N55:N56"/>
    <mergeCell ref="O20:O21"/>
    <mergeCell ref="O22:O23"/>
    <mergeCell ref="O24:O25"/>
    <mergeCell ref="O26:O27"/>
    <mergeCell ref="O49:O50"/>
    <mergeCell ref="O51:O52"/>
    <mergeCell ref="O53:O54"/>
    <mergeCell ref="O55:O56"/>
    <mergeCell ref="B46:C56"/>
    <mergeCell ref="K46:M56"/>
    <mergeCell ref="N46:O48"/>
    <mergeCell ref="N17:O19"/>
    <mergeCell ref="B17:C27"/>
    <mergeCell ref="K17:M27"/>
  </mergeCells>
  <printOptions horizontalCentered="1"/>
  <pageMargins left="0.588888888888889" right="0.588888888888889" top="0.588888888888889" bottom="0.388888888888889" header="0.509027777777778" footer="0.509027777777778"/>
  <pageSetup paperSize="8" scale="75" orientation="landscape" horizontalDpi="300" verticalDpi="300"/>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58"/>
  </sheetPr>
  <dimension ref="A1:C33"/>
  <sheetViews>
    <sheetView showGridLines="0" workbookViewId="0">
      <pane ySplit="9" topLeftCell="A10" activePane="bottomLeft" state="frozen"/>
      <selection/>
      <selection pane="bottomLeft" activeCell="A10" sqref="A10"/>
    </sheetView>
  </sheetViews>
  <sheetFormatPr defaultColWidth="9" defaultRowHeight="12" outlineLevelCol="2"/>
  <cols>
    <col min="1" max="1" width="3.14285714285714" style="1" customWidth="1"/>
    <col min="2" max="2" width="29.1428571428571" style="2" customWidth="1"/>
    <col min="3" max="3" width="56.2857142857143" style="2" customWidth="1"/>
    <col min="4" max="16384" width="9.14285714285714" style="1"/>
  </cols>
  <sheetData>
    <row r="1" ht="21" spans="1:3">
      <c r="A1" s="3" t="s">
        <v>538</v>
      </c>
      <c r="B1" s="1"/>
      <c r="C1" s="1"/>
    </row>
    <row r="2" spans="2:3">
      <c r="B2" s="1"/>
      <c r="C2" s="1"/>
    </row>
    <row r="3" spans="2:3">
      <c r="B3" s="1" t="s">
        <v>539</v>
      </c>
      <c r="C3" s="1"/>
    </row>
    <row r="4" spans="2:3">
      <c r="B4" s="1" t="s">
        <v>540</v>
      </c>
      <c r="C4" s="1"/>
    </row>
    <row r="5" spans="2:3">
      <c r="B5" s="1" t="s">
        <v>541</v>
      </c>
      <c r="C5" s="1"/>
    </row>
    <row r="6" spans="2:3">
      <c r="B6" s="1"/>
      <c r="C6" s="1"/>
    </row>
    <row r="7" spans="2:3">
      <c r="B7" s="1" t="s">
        <v>542</v>
      </c>
      <c r="C7" s="1"/>
    </row>
    <row r="8" spans="2:3">
      <c r="B8" s="1"/>
      <c r="C8" s="1"/>
    </row>
    <row r="9" spans="2:3">
      <c r="B9" s="4" t="s">
        <v>543</v>
      </c>
      <c r="C9" s="4" t="s">
        <v>544</v>
      </c>
    </row>
    <row r="10" ht="24" spans="2:3">
      <c r="B10" s="5" t="s">
        <v>545</v>
      </c>
      <c r="C10" s="5" t="s">
        <v>546</v>
      </c>
    </row>
    <row r="11" ht="24" spans="2:3">
      <c r="B11" s="5" t="s">
        <v>547</v>
      </c>
      <c r="C11" s="5" t="s">
        <v>548</v>
      </c>
    </row>
    <row r="12" spans="2:3">
      <c r="B12" s="5" t="s">
        <v>549</v>
      </c>
      <c r="C12" s="5" t="s">
        <v>550</v>
      </c>
    </row>
    <row r="13" spans="2:3">
      <c r="B13" s="5" t="s">
        <v>551</v>
      </c>
      <c r="C13" s="5" t="s">
        <v>552</v>
      </c>
    </row>
    <row r="14" spans="2:3">
      <c r="B14" s="6" t="s">
        <v>553</v>
      </c>
      <c r="C14" s="5" t="s">
        <v>554</v>
      </c>
    </row>
    <row r="15" spans="2:3">
      <c r="B15" s="5" t="s">
        <v>555</v>
      </c>
      <c r="C15" s="5" t="s">
        <v>556</v>
      </c>
    </row>
    <row r="16" spans="2:3">
      <c r="B16" s="5" t="s">
        <v>557</v>
      </c>
      <c r="C16" s="5" t="s">
        <v>558</v>
      </c>
    </row>
    <row r="17" spans="2:3">
      <c r="B17" s="5" t="s">
        <v>559</v>
      </c>
      <c r="C17" s="5" t="s">
        <v>560</v>
      </c>
    </row>
    <row r="18" spans="2:3">
      <c r="B18" s="5" t="s">
        <v>561</v>
      </c>
      <c r="C18" s="5" t="s">
        <v>560</v>
      </c>
    </row>
    <row r="19" spans="2:3">
      <c r="B19" s="5" t="s">
        <v>562</v>
      </c>
      <c r="C19" s="5" t="s">
        <v>560</v>
      </c>
    </row>
    <row r="20" ht="24" spans="2:3">
      <c r="B20" s="5" t="s">
        <v>563</v>
      </c>
      <c r="C20" s="5" t="s">
        <v>564</v>
      </c>
    </row>
    <row r="21" spans="2:3">
      <c r="B21" s="5" t="s">
        <v>565</v>
      </c>
      <c r="C21" s="5" t="s">
        <v>566</v>
      </c>
    </row>
    <row r="22" spans="2:3">
      <c r="B22" s="5" t="s">
        <v>567</v>
      </c>
      <c r="C22" s="5" t="s">
        <v>568</v>
      </c>
    </row>
    <row r="23" spans="2:3">
      <c r="B23" s="5" t="s">
        <v>569</v>
      </c>
      <c r="C23" s="5" t="s">
        <v>570</v>
      </c>
    </row>
    <row r="24" ht="24" spans="2:3">
      <c r="B24" s="5" t="s">
        <v>571</v>
      </c>
      <c r="C24" s="5" t="s">
        <v>572</v>
      </c>
    </row>
    <row r="25" spans="2:3">
      <c r="B25" s="5" t="s">
        <v>573</v>
      </c>
      <c r="C25" s="5" t="s">
        <v>574</v>
      </c>
    </row>
    <row r="26" spans="2:3">
      <c r="B26" s="5" t="s">
        <v>575</v>
      </c>
      <c r="C26" s="5" t="s">
        <v>574</v>
      </c>
    </row>
    <row r="27" spans="2:3">
      <c r="B27" s="5" t="s">
        <v>576</v>
      </c>
      <c r="C27" s="5" t="s">
        <v>574</v>
      </c>
    </row>
    <row r="28" spans="2:3">
      <c r="B28" s="5" t="s">
        <v>577</v>
      </c>
      <c r="C28" s="5" t="s">
        <v>574</v>
      </c>
    </row>
    <row r="29" spans="2:3">
      <c r="B29" s="5" t="s">
        <v>578</v>
      </c>
      <c r="C29" s="5" t="s">
        <v>579</v>
      </c>
    </row>
    <row r="30" ht="24" spans="2:3">
      <c r="B30" s="5" t="s">
        <v>580</v>
      </c>
      <c r="C30" s="5" t="s">
        <v>581</v>
      </c>
    </row>
    <row r="31" ht="24" spans="2:3">
      <c r="B31" s="5" t="s">
        <v>582</v>
      </c>
      <c r="C31" s="5" t="s">
        <v>583</v>
      </c>
    </row>
    <row r="32" spans="2:3">
      <c r="B32" s="5" t="s">
        <v>584</v>
      </c>
      <c r="C32" s="5" t="s">
        <v>585</v>
      </c>
    </row>
    <row r="33" spans="2:3">
      <c r="B33" s="5" t="s">
        <v>147</v>
      </c>
      <c r="C33" s="5" t="s">
        <v>586</v>
      </c>
    </row>
  </sheetData>
  <pageMargins left="0.788888888888889" right="0.788888888888889" top="0.979166666666667" bottom="0.979166666666667" header="0.509027777777778" footer="0.509027777777778"/>
  <pageSetup paperSize="9" orientation="portrait" horizontalDpi="300" verticalDpi="300"/>
  <headerFooter alignWithMargins="0"/>
  <drawing r:id="rId2"/>
  <legacyDrawing r:id="rId3"/>
  <controls>
    <mc:AlternateContent xmlns:mc="http://schemas.openxmlformats.org/markup-compatibility/2006">
      <mc:Choice Requires="x14">
        <control shapeId="12289" r:id="rId4">
          <controlPr defaultSize="0" r:id="rId5">
            <anchor moveWithCells="1">
              <from>
                <xdr:col>3</xdr:col>
                <xdr:colOff>314325</xdr:colOff>
                <xdr:row>7</xdr:row>
                <xdr:rowOff>0</xdr:rowOff>
              </from>
              <to>
                <xdr:col>5</xdr:col>
                <xdr:colOff>0</xdr:colOff>
                <xdr:row>8</xdr:row>
                <xdr:rowOff>123825</xdr:rowOff>
              </to>
            </anchor>
          </controlPr>
        </control>
      </mc:Choice>
      <mc:Fallback>
        <control shapeId="12289" r:id="rId4"/>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workbookViewId="0">
      <selection activeCell="A1" sqref="A1"/>
    </sheetView>
  </sheetViews>
  <sheetFormatPr defaultColWidth="9" defaultRowHeight="12"/>
  <cols>
    <col min="1" max="16384" width="9.14285714285714" style="464"/>
  </cols>
  <sheetData/>
  <pageMargins left="0.788888888888889" right="0.788888888888889" top="0.979166666666667" bottom="0.979166666666667" header="0.509027777777778" footer="0.509027777777778"/>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38"/>
  <sheetViews>
    <sheetView showGridLines="0" workbookViewId="0">
      <selection activeCell="D43" sqref="D43"/>
    </sheetView>
  </sheetViews>
  <sheetFormatPr defaultColWidth="5" defaultRowHeight="12"/>
  <cols>
    <col min="1" max="1" width="3.42857142857143" style="464" customWidth="1"/>
    <col min="2" max="2" width="11" style="464" customWidth="1"/>
    <col min="3" max="3" width="14.4285714285714" style="464" customWidth="1"/>
    <col min="4" max="4" width="17.8571428571429" style="464" customWidth="1"/>
    <col min="5" max="5" width="30.4285714285714" style="464" customWidth="1"/>
    <col min="6" max="6" width="5.42857142857143" style="464" customWidth="1"/>
    <col min="7" max="7" width="5.42857142857143" style="823" customWidth="1"/>
    <col min="8" max="16384" width="5" style="464"/>
  </cols>
  <sheetData>
    <row r="1" s="822" customFormat="1" ht="21" spans="2:7">
      <c r="B1" s="469" t="s">
        <v>3</v>
      </c>
      <c r="G1" s="824"/>
    </row>
    <row r="2" s="822" customFormat="1" spans="4:7">
      <c r="D2" s="464"/>
      <c r="G2" s="824"/>
    </row>
    <row r="3" spans="2:9">
      <c r="B3" s="464" t="s">
        <v>23</v>
      </c>
      <c r="C3" t="s">
        <v>24</v>
      </c>
      <c r="E3" s="465"/>
      <c r="F3" s="465"/>
      <c r="G3" s="465"/>
      <c r="H3" s="465"/>
      <c r="I3" s="465"/>
    </row>
    <row r="4" spans="5:9">
      <c r="E4" s="465"/>
      <c r="F4" s="465"/>
      <c r="G4" s="465"/>
      <c r="H4" s="465"/>
      <c r="I4" s="465"/>
    </row>
    <row r="5" spans="5:9">
      <c r="E5" s="465"/>
      <c r="F5" s="465"/>
      <c r="G5" s="465"/>
      <c r="H5" s="465"/>
      <c r="I5" s="465"/>
    </row>
    <row r="6" spans="2:9">
      <c r="B6" s="464" t="s">
        <v>25</v>
      </c>
      <c r="C6" s="464" t="s">
        <v>26</v>
      </c>
      <c r="E6" s="465"/>
      <c r="F6" s="465"/>
      <c r="G6" s="465"/>
      <c r="H6" s="465"/>
      <c r="I6" s="465"/>
    </row>
    <row r="7" spans="3:9">
      <c r="C7" s="464" t="s">
        <v>27</v>
      </c>
      <c r="E7" s="465"/>
      <c r="F7" s="465"/>
      <c r="G7" s="465"/>
      <c r="H7" s="465"/>
      <c r="I7" s="465"/>
    </row>
    <row r="8" spans="3:9">
      <c r="C8" s="464" t="s">
        <v>28</v>
      </c>
      <c r="E8" s="465"/>
      <c r="F8" s="465"/>
      <c r="G8" s="465"/>
      <c r="H8" s="465"/>
      <c r="I8" s="465"/>
    </row>
    <row r="9" spans="5:9">
      <c r="E9" s="465"/>
      <c r="F9" s="465"/>
      <c r="G9" s="465"/>
      <c r="H9" s="465"/>
      <c r="I9" s="465"/>
    </row>
    <row r="10" ht="12.75" spans="5:8">
      <c r="E10" s="465"/>
      <c r="F10" s="465"/>
      <c r="G10" s="465"/>
      <c r="H10" s="465"/>
    </row>
    <row r="11" ht="12.75" spans="2:8">
      <c r="B11" s="825" t="s">
        <v>29</v>
      </c>
      <c r="C11" s="826"/>
      <c r="D11" s="827" t="s">
        <v>30</v>
      </c>
      <c r="E11" s="827" t="s">
        <v>31</v>
      </c>
      <c r="F11" s="828" t="s">
        <v>32</v>
      </c>
      <c r="G11" s="465"/>
      <c r="H11" s="465"/>
    </row>
    <row r="12" customHeight="1" spans="2:6">
      <c r="B12" s="829" t="s">
        <v>33</v>
      </c>
      <c r="C12" s="830"/>
      <c r="D12" s="831" t="s">
        <v>34</v>
      </c>
      <c r="E12" s="832"/>
      <c r="F12" s="833"/>
    </row>
    <row r="13" customHeight="1" spans="2:6">
      <c r="B13" s="834"/>
      <c r="C13" s="835"/>
      <c r="D13" s="836" t="s">
        <v>35</v>
      </c>
      <c r="E13" s="837"/>
      <c r="F13" s="838"/>
    </row>
    <row r="14" customHeight="1" spans="2:6">
      <c r="B14" s="834"/>
      <c r="C14" s="835"/>
      <c r="D14" s="836" t="s">
        <v>36</v>
      </c>
      <c r="E14" s="837"/>
      <c r="F14" s="838"/>
    </row>
    <row r="15" customHeight="1" spans="2:6">
      <c r="B15" s="834"/>
      <c r="C15" s="835"/>
      <c r="D15" s="836" t="s">
        <v>37</v>
      </c>
      <c r="E15" s="837"/>
      <c r="F15" s="838"/>
    </row>
    <row r="16" customHeight="1" spans="2:6">
      <c r="B16" s="834"/>
      <c r="C16" s="835"/>
      <c r="D16" s="839" t="s">
        <v>38</v>
      </c>
      <c r="E16" s="837"/>
      <c r="F16" s="838"/>
    </row>
    <row r="17" customHeight="1" spans="2:6">
      <c r="B17" s="834"/>
      <c r="C17" s="835"/>
      <c r="D17" s="836" t="s">
        <v>39</v>
      </c>
      <c r="E17" s="837"/>
      <c r="F17" s="838"/>
    </row>
    <row r="18" customHeight="1" spans="2:6">
      <c r="B18" s="834"/>
      <c r="C18" s="835"/>
      <c r="D18" s="836" t="s">
        <v>40</v>
      </c>
      <c r="E18" s="837"/>
      <c r="F18" s="838"/>
    </row>
    <row r="19" customHeight="1" spans="2:6">
      <c r="B19" s="834"/>
      <c r="C19" s="835"/>
      <c r="D19" s="836" t="s">
        <v>41</v>
      </c>
      <c r="E19" s="837"/>
      <c r="F19" s="838"/>
    </row>
    <row r="20" customHeight="1" spans="2:6">
      <c r="B20" s="840"/>
      <c r="C20" s="841"/>
      <c r="D20" s="842"/>
      <c r="E20" s="843"/>
      <c r="F20" s="844"/>
    </row>
    <row r="21" customHeight="1" spans="2:6">
      <c r="B21" s="845"/>
      <c r="C21" s="846"/>
      <c r="D21" s="847"/>
      <c r="E21" s="848"/>
      <c r="F21" s="849"/>
    </row>
    <row r="22" customHeight="1" spans="2:6">
      <c r="B22" s="834"/>
      <c r="C22" s="835"/>
      <c r="D22" s="831"/>
      <c r="E22" s="837"/>
      <c r="F22" s="838"/>
    </row>
    <row r="23" customHeight="1" spans="2:6">
      <c r="B23" s="834"/>
      <c r="C23" s="835"/>
      <c r="D23" s="831"/>
      <c r="E23" s="837"/>
      <c r="F23" s="838"/>
    </row>
    <row r="24" customHeight="1" spans="2:6">
      <c r="B24" s="834"/>
      <c r="C24" s="835"/>
      <c r="D24" s="831"/>
      <c r="E24" s="837"/>
      <c r="F24" s="838"/>
    </row>
    <row r="25" customHeight="1" spans="2:6">
      <c r="B25" s="834"/>
      <c r="C25" s="835"/>
      <c r="D25" s="831"/>
      <c r="E25" s="837"/>
      <c r="F25" s="838"/>
    </row>
    <row r="26" customHeight="1" spans="2:6">
      <c r="B26" s="834"/>
      <c r="C26" s="835"/>
      <c r="D26" s="850"/>
      <c r="E26" s="837"/>
      <c r="F26" s="838"/>
    </row>
    <row r="27" customHeight="1" spans="2:6">
      <c r="B27" s="834"/>
      <c r="C27" s="835"/>
      <c r="D27" s="850"/>
      <c r="E27" s="837"/>
      <c r="F27" s="838"/>
    </row>
    <row r="28" customHeight="1" spans="2:6">
      <c r="B28" s="834"/>
      <c r="C28" s="835"/>
      <c r="D28" s="850"/>
      <c r="E28" s="837"/>
      <c r="F28" s="838"/>
    </row>
    <row r="29" customHeight="1" spans="2:6">
      <c r="B29" s="840"/>
      <c r="C29" s="841"/>
      <c r="D29" s="851"/>
      <c r="E29" s="852"/>
      <c r="F29" s="853"/>
    </row>
    <row r="30" customHeight="1" spans="2:6">
      <c r="B30" s="854"/>
      <c r="C30" s="855"/>
      <c r="D30" s="847"/>
      <c r="E30" s="832"/>
      <c r="F30" s="833"/>
    </row>
    <row r="31" customHeight="1" spans="2:6">
      <c r="B31" s="834"/>
      <c r="C31" s="835"/>
      <c r="D31" s="831"/>
      <c r="E31" s="837"/>
      <c r="F31" s="838"/>
    </row>
    <row r="32" customHeight="1" spans="2:6">
      <c r="B32" s="834"/>
      <c r="C32" s="835"/>
      <c r="D32" s="831"/>
      <c r="E32" s="837"/>
      <c r="F32" s="838"/>
    </row>
    <row r="33" customHeight="1" spans="2:6">
      <c r="B33" s="834"/>
      <c r="C33" s="835"/>
      <c r="D33" s="831"/>
      <c r="E33" s="837"/>
      <c r="F33" s="838"/>
    </row>
    <row r="34" customHeight="1" spans="2:6">
      <c r="B34" s="834"/>
      <c r="C34" s="835"/>
      <c r="D34" s="831"/>
      <c r="E34" s="837"/>
      <c r="F34" s="838"/>
    </row>
    <row r="35" customHeight="1" spans="2:6">
      <c r="B35" s="834"/>
      <c r="C35" s="835"/>
      <c r="D35" s="850"/>
      <c r="E35" s="837"/>
      <c r="F35" s="838"/>
    </row>
    <row r="36" customHeight="1" spans="2:6">
      <c r="B36" s="834"/>
      <c r="C36" s="835"/>
      <c r="D36" s="850"/>
      <c r="E36" s="837"/>
      <c r="F36" s="838"/>
    </row>
    <row r="37" customHeight="1" spans="2:6">
      <c r="B37" s="834"/>
      <c r="C37" s="835"/>
      <c r="D37" s="850"/>
      <c r="E37" s="837"/>
      <c r="F37" s="838"/>
    </row>
    <row r="38" customHeight="1" spans="2:6">
      <c r="B38" s="840"/>
      <c r="C38" s="841"/>
      <c r="D38" s="851"/>
      <c r="E38" s="852"/>
      <c r="F38" s="853"/>
    </row>
  </sheetData>
  <mergeCells count="4">
    <mergeCell ref="B11:C11"/>
    <mergeCell ref="B12:C20"/>
    <mergeCell ref="B21:C29"/>
    <mergeCell ref="B30:C38"/>
  </mergeCells>
  <printOptions horizontalCentered="1"/>
  <pageMargins left="0.788888888888889" right="0.788888888888889" top="0.979166666666667" bottom="0.979166666666667" header="0.509027777777778" footer="0.509027777777778"/>
  <pageSetup paperSize="9" orientation="portrait" horizontalDpi="300" verticalDpi="300"/>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4"/>
  <sheetViews>
    <sheetView workbookViewId="0">
      <selection activeCell="D24" sqref="D24"/>
    </sheetView>
  </sheetViews>
  <sheetFormatPr defaultColWidth="9" defaultRowHeight="13.5" outlineLevelCol="3"/>
  <cols>
    <col min="1" max="1" width="5.85714285714286" style="813" customWidth="1"/>
    <col min="2" max="2" width="6.42857142857143" style="813" customWidth="1"/>
    <col min="3" max="3" width="19.1428571428571" style="813" customWidth="1"/>
    <col min="4" max="4" width="57.2857142857143" style="813" customWidth="1"/>
    <col min="5" max="16384" width="9.14285714285714" style="813"/>
  </cols>
  <sheetData>
    <row r="1" ht="7.5" customHeight="1"/>
    <row r="2" ht="18.75" spans="2:3">
      <c r="B2" s="814" t="s">
        <v>42</v>
      </c>
      <c r="C2" s="814"/>
    </row>
    <row r="4" spans="2:2">
      <c r="B4" s="813" t="s">
        <v>43</v>
      </c>
    </row>
    <row r="6" spans="2:4">
      <c r="B6" s="815" t="s">
        <v>44</v>
      </c>
      <c r="C6" s="816" t="s">
        <v>45</v>
      </c>
      <c r="D6" s="816" t="s">
        <v>46</v>
      </c>
    </row>
    <row r="7" spans="2:4">
      <c r="B7" s="817">
        <v>1</v>
      </c>
      <c r="C7" s="818" t="s">
        <v>34</v>
      </c>
      <c r="D7" s="819" t="s">
        <v>47</v>
      </c>
    </row>
    <row r="8" spans="2:4">
      <c r="B8" s="817">
        <v>2</v>
      </c>
      <c r="C8" s="820" t="s">
        <v>35</v>
      </c>
      <c r="D8" s="819" t="s">
        <v>48</v>
      </c>
    </row>
    <row r="9" spans="2:4">
      <c r="B9" s="817">
        <v>3</v>
      </c>
      <c r="C9" s="821" t="s">
        <v>36</v>
      </c>
      <c r="D9" s="819" t="s">
        <v>49</v>
      </c>
    </row>
    <row r="10" ht="24.75" customHeight="1" spans="2:4">
      <c r="B10" s="817">
        <v>4</v>
      </c>
      <c r="C10" s="821" t="s">
        <v>37</v>
      </c>
      <c r="D10" s="819" t="s">
        <v>50</v>
      </c>
    </row>
    <row r="11" spans="2:4">
      <c r="B11" s="817">
        <v>5</v>
      </c>
      <c r="C11" s="821" t="s">
        <v>38</v>
      </c>
      <c r="D11" s="819" t="s">
        <v>51</v>
      </c>
    </row>
    <row r="12" spans="2:4">
      <c r="B12" s="817">
        <v>6</v>
      </c>
      <c r="C12" s="821" t="s">
        <v>39</v>
      </c>
      <c r="D12" s="819" t="s">
        <v>52</v>
      </c>
    </row>
    <row r="13" spans="2:4">
      <c r="B13" s="817">
        <v>7</v>
      </c>
      <c r="C13" s="821" t="s">
        <v>40</v>
      </c>
      <c r="D13" s="819" t="s">
        <v>53</v>
      </c>
    </row>
    <row r="14" spans="2:4">
      <c r="B14" s="817">
        <v>8</v>
      </c>
      <c r="C14" s="818" t="s">
        <v>41</v>
      </c>
      <c r="D14" s="819" t="s">
        <v>54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2"/>
  <sheetViews>
    <sheetView zoomScale="70" zoomScaleNormal="70" workbookViewId="0">
      <pane xSplit="5" ySplit="6" topLeftCell="J28" activePane="bottomRight" state="frozen"/>
      <selection/>
      <selection pane="topRight"/>
      <selection pane="bottomLeft"/>
      <selection pane="bottomRight" activeCell="E57" sqref="E57"/>
    </sheetView>
  </sheetViews>
  <sheetFormatPr defaultColWidth="10.2857142857143" defaultRowHeight="13.5"/>
  <cols>
    <col min="1" max="1" width="6.14285714285714" style="719" customWidth="1"/>
    <col min="2" max="2" width="13.5714285714286" style="719" customWidth="1"/>
    <col min="3" max="3" width="3" style="719" customWidth="1"/>
    <col min="4" max="4" width="25.1428571428571" style="719" customWidth="1"/>
    <col min="5" max="5" width="42.4285714285714" style="719" customWidth="1"/>
    <col min="6" max="21" width="23.5714285714286" style="719" customWidth="1"/>
    <col min="22" max="16384" width="10.2857142857143" style="719"/>
  </cols>
  <sheetData>
    <row r="1" ht="31.5" spans="1:1">
      <c r="A1" s="720" t="s">
        <v>55</v>
      </c>
    </row>
    <row r="2" ht="15" customHeight="1" spans="1:7">
      <c r="A2" s="720"/>
      <c r="B2" s="721"/>
      <c r="E2" s="722" t="s">
        <v>56</v>
      </c>
      <c r="F2" s="723" t="s">
        <v>57</v>
      </c>
      <c r="G2" s="724"/>
    </row>
    <row r="3" ht="15" customHeight="1" spans="1:7">
      <c r="A3" s="720"/>
      <c r="B3" s="721" t="s">
        <v>58</v>
      </c>
      <c r="D3" s="725"/>
      <c r="F3" s="723" t="s">
        <v>59</v>
      </c>
      <c r="G3" s="724"/>
    </row>
    <row r="4" ht="15" customHeight="1" spans="1:7">
      <c r="A4" s="720"/>
      <c r="B4" s="721" t="s">
        <v>60</v>
      </c>
      <c r="C4" s="726"/>
      <c r="F4" s="723"/>
      <c r="G4" s="723"/>
    </row>
    <row r="5" ht="20.25" customHeight="1" spans="1:21">
      <c r="A5" s="727"/>
      <c r="B5" s="728"/>
      <c r="C5" s="728"/>
      <c r="D5" s="728"/>
      <c r="E5" s="728"/>
      <c r="F5" s="729" t="s">
        <v>61</v>
      </c>
      <c r="G5" s="730"/>
      <c r="H5" s="729" t="s">
        <v>62</v>
      </c>
      <c r="I5" s="730"/>
      <c r="J5" s="729" t="s">
        <v>63</v>
      </c>
      <c r="K5" s="730"/>
      <c r="L5" s="729" t="s">
        <v>64</v>
      </c>
      <c r="M5" s="730"/>
      <c r="N5" s="729" t="s">
        <v>65</v>
      </c>
      <c r="O5" s="730"/>
      <c r="P5" s="729" t="s">
        <v>66</v>
      </c>
      <c r="Q5" s="730"/>
      <c r="R5" s="729" t="s">
        <v>67</v>
      </c>
      <c r="S5" s="730"/>
      <c r="T5" s="729" t="s">
        <v>68</v>
      </c>
      <c r="U5" s="730"/>
    </row>
    <row r="6" ht="21" customHeight="1" spans="1:21">
      <c r="A6" s="731" t="s">
        <v>69</v>
      </c>
      <c r="B6" s="732"/>
      <c r="C6" s="732"/>
      <c r="D6" s="732"/>
      <c r="E6" s="732"/>
      <c r="F6" s="733" t="s">
        <v>70</v>
      </c>
      <c r="G6" s="734" t="s">
        <v>71</v>
      </c>
      <c r="H6" s="733" t="s">
        <v>70</v>
      </c>
      <c r="I6" s="734" t="s">
        <v>71</v>
      </c>
      <c r="J6" s="733" t="s">
        <v>70</v>
      </c>
      <c r="K6" s="734" t="s">
        <v>71</v>
      </c>
      <c r="L6" s="733" t="s">
        <v>70</v>
      </c>
      <c r="M6" s="734" t="s">
        <v>71</v>
      </c>
      <c r="N6" s="733" t="s">
        <v>70</v>
      </c>
      <c r="O6" s="734" t="s">
        <v>71</v>
      </c>
      <c r="P6" s="733" t="s">
        <v>70</v>
      </c>
      <c r="Q6" s="734" t="s">
        <v>71</v>
      </c>
      <c r="R6" s="733" t="s">
        <v>70</v>
      </c>
      <c r="S6" s="734" t="s">
        <v>71</v>
      </c>
      <c r="T6" s="733" t="s">
        <v>70</v>
      </c>
      <c r="U6" s="734" t="s">
        <v>71</v>
      </c>
    </row>
    <row r="7" spans="1:21">
      <c r="A7" s="735">
        <v>9</v>
      </c>
      <c r="B7" s="736" t="s">
        <v>72</v>
      </c>
      <c r="C7" s="737"/>
      <c r="D7" s="738" t="s">
        <v>73</v>
      </c>
      <c r="E7" s="739" t="s">
        <v>74</v>
      </c>
      <c r="F7" s="740"/>
      <c r="G7" s="741"/>
      <c r="H7" s="740"/>
      <c r="I7" s="741"/>
      <c r="J7" s="740"/>
      <c r="K7" s="741"/>
      <c r="L7" s="740"/>
      <c r="M7" s="741"/>
      <c r="N7" s="740"/>
      <c r="O7" s="741"/>
      <c r="P7" s="740"/>
      <c r="Q7" s="741"/>
      <c r="R7" s="740"/>
      <c r="S7" s="741"/>
      <c r="T7" s="740"/>
      <c r="U7" s="741"/>
    </row>
    <row r="8" spans="1:21">
      <c r="A8" s="742"/>
      <c r="B8" s="743"/>
      <c r="C8" s="744"/>
      <c r="D8" s="745"/>
      <c r="E8" s="746" t="s">
        <v>75</v>
      </c>
      <c r="F8" s="747"/>
      <c r="G8" s="748"/>
      <c r="H8" s="747"/>
      <c r="I8" s="748"/>
      <c r="J8" s="747"/>
      <c r="K8" s="748"/>
      <c r="L8" s="747"/>
      <c r="M8" s="748"/>
      <c r="N8" s="747"/>
      <c r="O8" s="748"/>
      <c r="P8" s="747"/>
      <c r="Q8" s="748"/>
      <c r="R8" s="747"/>
      <c r="S8" s="748"/>
      <c r="T8" s="747"/>
      <c r="U8" s="748"/>
    </row>
    <row r="9" ht="27" spans="1:21">
      <c r="A9" s="742"/>
      <c r="B9" s="743"/>
      <c r="C9" s="744"/>
      <c r="D9" s="745"/>
      <c r="E9" s="746" t="s">
        <v>76</v>
      </c>
      <c r="F9" s="747"/>
      <c r="G9" s="748"/>
      <c r="H9" s="747"/>
      <c r="I9" s="748"/>
      <c r="J9" s="747"/>
      <c r="K9" s="748"/>
      <c r="L9" s="747"/>
      <c r="M9" s="748"/>
      <c r="N9" s="747"/>
      <c r="O9" s="748"/>
      <c r="P9" s="747"/>
      <c r="Q9" s="748"/>
      <c r="R9" s="747"/>
      <c r="S9" s="748"/>
      <c r="T9" s="747"/>
      <c r="U9" s="748"/>
    </row>
    <row r="10" spans="1:21">
      <c r="A10" s="742"/>
      <c r="B10" s="743"/>
      <c r="C10" s="744"/>
      <c r="D10" s="749"/>
      <c r="E10" s="750" t="s">
        <v>77</v>
      </c>
      <c r="F10" s="747"/>
      <c r="G10" s="748"/>
      <c r="H10" s="747"/>
      <c r="I10" s="748"/>
      <c r="J10" s="747"/>
      <c r="K10" s="748"/>
      <c r="L10" s="747"/>
      <c r="M10" s="748"/>
      <c r="N10" s="747"/>
      <c r="O10" s="748"/>
      <c r="P10" s="747"/>
      <c r="Q10" s="748"/>
      <c r="R10" s="747"/>
      <c r="S10" s="748"/>
      <c r="T10" s="747"/>
      <c r="U10" s="748"/>
    </row>
    <row r="11" ht="47.25" customHeight="1" spans="1:21">
      <c r="A11" s="742"/>
      <c r="B11" s="743"/>
      <c r="C11" s="744"/>
      <c r="D11" s="749"/>
      <c r="E11" s="750" t="s">
        <v>78</v>
      </c>
      <c r="F11" s="747"/>
      <c r="G11" s="748"/>
      <c r="H11" s="747"/>
      <c r="I11" s="748"/>
      <c r="J11" s="747"/>
      <c r="K11" s="748"/>
      <c r="L11" s="747"/>
      <c r="M11" s="748"/>
      <c r="N11" s="747"/>
      <c r="O11" s="748"/>
      <c r="P11" s="747"/>
      <c r="Q11" s="748"/>
      <c r="R11" s="747"/>
      <c r="S11" s="748"/>
      <c r="T11" s="747"/>
      <c r="U11" s="748"/>
    </row>
    <row r="12" spans="1:21">
      <c r="A12" s="742"/>
      <c r="B12" s="743"/>
      <c r="C12" s="744"/>
      <c r="D12" s="749"/>
      <c r="E12" s="750" t="s">
        <v>79</v>
      </c>
      <c r="F12" s="747"/>
      <c r="G12" s="748"/>
      <c r="H12" s="747"/>
      <c r="I12" s="748"/>
      <c r="J12" s="747"/>
      <c r="K12" s="748"/>
      <c r="L12" s="747"/>
      <c r="M12" s="748"/>
      <c r="N12" s="747"/>
      <c r="O12" s="748"/>
      <c r="P12" s="747"/>
      <c r="Q12" s="748"/>
      <c r="R12" s="747"/>
      <c r="S12" s="748"/>
      <c r="T12" s="747"/>
      <c r="U12" s="748"/>
    </row>
    <row r="13" spans="1:21">
      <c r="A13" s="742"/>
      <c r="B13" s="743"/>
      <c r="C13" s="744"/>
      <c r="D13" s="749"/>
      <c r="E13" s="750" t="s">
        <v>80</v>
      </c>
      <c r="F13" s="747"/>
      <c r="G13" s="748"/>
      <c r="H13" s="747"/>
      <c r="I13" s="748"/>
      <c r="J13" s="747"/>
      <c r="K13" s="748"/>
      <c r="L13" s="747"/>
      <c r="M13" s="748"/>
      <c r="N13" s="747"/>
      <c r="O13" s="748"/>
      <c r="P13" s="747"/>
      <c r="Q13" s="748"/>
      <c r="R13" s="747"/>
      <c r="S13" s="748"/>
      <c r="T13" s="747"/>
      <c r="U13" s="748"/>
    </row>
    <row r="14" spans="1:21">
      <c r="A14" s="742"/>
      <c r="B14" s="743"/>
      <c r="C14" s="744"/>
      <c r="D14" s="749"/>
      <c r="E14" s="750" t="s">
        <v>81</v>
      </c>
      <c r="F14" s="747"/>
      <c r="G14" s="748"/>
      <c r="H14" s="747"/>
      <c r="I14" s="748"/>
      <c r="J14" s="747"/>
      <c r="K14" s="748"/>
      <c r="L14" s="747"/>
      <c r="M14" s="748"/>
      <c r="N14" s="747"/>
      <c r="O14" s="748"/>
      <c r="P14" s="747"/>
      <c r="Q14" s="748"/>
      <c r="R14" s="747"/>
      <c r="S14" s="748"/>
      <c r="T14" s="747"/>
      <c r="U14" s="748"/>
    </row>
    <row r="15" spans="1:21">
      <c r="A15" s="742"/>
      <c r="B15" s="743"/>
      <c r="C15" s="744"/>
      <c r="D15" s="749"/>
      <c r="E15" s="750" t="s">
        <v>82</v>
      </c>
      <c r="F15" s="747"/>
      <c r="G15" s="748"/>
      <c r="H15" s="747"/>
      <c r="I15" s="748"/>
      <c r="J15" s="747"/>
      <c r="K15" s="748"/>
      <c r="L15" s="747"/>
      <c r="M15" s="748"/>
      <c r="N15" s="747"/>
      <c r="O15" s="748"/>
      <c r="P15" s="747"/>
      <c r="Q15" s="748"/>
      <c r="R15" s="747"/>
      <c r="S15" s="748"/>
      <c r="T15" s="747"/>
      <c r="U15" s="748"/>
    </row>
    <row r="16" spans="1:21">
      <c r="A16" s="742"/>
      <c r="B16" s="743"/>
      <c r="C16" s="744"/>
      <c r="D16" s="749"/>
      <c r="E16" s="750" t="s">
        <v>83</v>
      </c>
      <c r="F16" s="747"/>
      <c r="G16" s="748"/>
      <c r="H16" s="747"/>
      <c r="I16" s="748"/>
      <c r="J16" s="747"/>
      <c r="K16" s="748"/>
      <c r="L16" s="747"/>
      <c r="M16" s="748"/>
      <c r="N16" s="747"/>
      <c r="O16" s="748"/>
      <c r="P16" s="747"/>
      <c r="Q16" s="748"/>
      <c r="R16" s="747"/>
      <c r="S16" s="748"/>
      <c r="T16" s="747"/>
      <c r="U16" s="748"/>
    </row>
    <row r="17" ht="30" customHeight="1" spans="1:21">
      <c r="A17" s="742"/>
      <c r="B17" s="743"/>
      <c r="C17" s="744"/>
      <c r="D17" s="749"/>
      <c r="E17" s="750" t="s">
        <v>84</v>
      </c>
      <c r="F17" s="747"/>
      <c r="G17" s="748"/>
      <c r="H17" s="747"/>
      <c r="I17" s="748"/>
      <c r="J17" s="747"/>
      <c r="K17" s="748"/>
      <c r="L17" s="747"/>
      <c r="M17" s="748"/>
      <c r="N17" s="747"/>
      <c r="O17" s="748"/>
      <c r="P17" s="747"/>
      <c r="Q17" s="748"/>
      <c r="R17" s="747"/>
      <c r="S17" s="748"/>
      <c r="T17" s="747"/>
      <c r="U17" s="748"/>
    </row>
    <row r="18" spans="1:21">
      <c r="A18" s="742"/>
      <c r="B18" s="743"/>
      <c r="C18" s="744"/>
      <c r="D18" s="749"/>
      <c r="E18" s="750" t="s">
        <v>85</v>
      </c>
      <c r="F18" s="747"/>
      <c r="G18" s="748"/>
      <c r="H18" s="747"/>
      <c r="I18" s="748"/>
      <c r="J18" s="747"/>
      <c r="K18" s="748"/>
      <c r="L18" s="747"/>
      <c r="M18" s="748"/>
      <c r="N18" s="747"/>
      <c r="O18" s="748"/>
      <c r="P18" s="747"/>
      <c r="Q18" s="748"/>
      <c r="R18" s="747"/>
      <c r="S18" s="748"/>
      <c r="T18" s="747"/>
      <c r="U18" s="748"/>
    </row>
    <row r="19" spans="1:21">
      <c r="A19" s="742"/>
      <c r="B19" s="743"/>
      <c r="C19" s="744"/>
      <c r="D19" s="749"/>
      <c r="E19" s="750" t="s">
        <v>86</v>
      </c>
      <c r="F19" s="747"/>
      <c r="G19" s="748"/>
      <c r="H19" s="747"/>
      <c r="I19" s="748"/>
      <c r="J19" s="747"/>
      <c r="K19" s="748"/>
      <c r="L19" s="747"/>
      <c r="M19" s="748"/>
      <c r="N19" s="747"/>
      <c r="O19" s="748"/>
      <c r="P19" s="747"/>
      <c r="Q19" s="748"/>
      <c r="R19" s="747"/>
      <c r="S19" s="748"/>
      <c r="T19" s="747"/>
      <c r="U19" s="748"/>
    </row>
    <row r="20" spans="1:21">
      <c r="A20" s="742"/>
      <c r="B20" s="743"/>
      <c r="C20" s="744"/>
      <c r="D20" s="749"/>
      <c r="E20" s="751" t="s">
        <v>87</v>
      </c>
      <c r="F20" s="747"/>
      <c r="G20" s="748"/>
      <c r="H20" s="747"/>
      <c r="I20" s="748"/>
      <c r="J20" s="747"/>
      <c r="K20" s="748"/>
      <c r="L20" s="747"/>
      <c r="M20" s="748"/>
      <c r="N20" s="747"/>
      <c r="O20" s="748"/>
      <c r="P20" s="747"/>
      <c r="Q20" s="748"/>
      <c r="R20" s="747"/>
      <c r="S20" s="748"/>
      <c r="T20" s="747"/>
      <c r="U20" s="748"/>
    </row>
    <row r="21" ht="37.5" customHeight="1" spans="1:21">
      <c r="A21" s="742"/>
      <c r="B21" s="743"/>
      <c r="C21" s="744"/>
      <c r="D21" s="749"/>
      <c r="E21" s="750" t="s">
        <v>88</v>
      </c>
      <c r="F21" s="747"/>
      <c r="G21" s="748"/>
      <c r="H21" s="747"/>
      <c r="I21" s="748"/>
      <c r="J21" s="747"/>
      <c r="K21" s="748"/>
      <c r="L21" s="747"/>
      <c r="M21" s="748"/>
      <c r="N21" s="747"/>
      <c r="O21" s="748"/>
      <c r="P21" s="747"/>
      <c r="Q21" s="748"/>
      <c r="R21" s="747"/>
      <c r="S21" s="748"/>
      <c r="T21" s="747"/>
      <c r="U21" s="748"/>
    </row>
    <row r="22" spans="1:21">
      <c r="A22" s="742"/>
      <c r="B22" s="743"/>
      <c r="C22" s="744"/>
      <c r="D22" s="749"/>
      <c r="E22" s="746" t="s">
        <v>89</v>
      </c>
      <c r="F22" s="747"/>
      <c r="G22" s="748"/>
      <c r="H22" s="747"/>
      <c r="I22" s="748"/>
      <c r="J22" s="747"/>
      <c r="K22" s="748"/>
      <c r="L22" s="747"/>
      <c r="M22" s="748"/>
      <c r="N22" s="747"/>
      <c r="O22" s="748"/>
      <c r="P22" s="747"/>
      <c r="Q22" s="748"/>
      <c r="R22" s="747"/>
      <c r="S22" s="748"/>
      <c r="T22" s="747"/>
      <c r="U22" s="748"/>
    </row>
    <row r="23" ht="14.25" customHeight="1" spans="1:21">
      <c r="A23" s="742"/>
      <c r="B23" s="743"/>
      <c r="C23" s="744"/>
      <c r="D23" s="749"/>
      <c r="E23" s="746" t="s">
        <v>90</v>
      </c>
      <c r="F23" s="747"/>
      <c r="G23" s="748"/>
      <c r="H23" s="747"/>
      <c r="I23" s="748"/>
      <c r="J23" s="747"/>
      <c r="K23" s="748"/>
      <c r="L23" s="747"/>
      <c r="M23" s="748"/>
      <c r="N23" s="747"/>
      <c r="O23" s="748"/>
      <c r="P23" s="747"/>
      <c r="Q23" s="748"/>
      <c r="R23" s="747"/>
      <c r="S23" s="748"/>
      <c r="T23" s="747"/>
      <c r="U23" s="748"/>
    </row>
    <row r="24" spans="1:21">
      <c r="A24" s="742"/>
      <c r="B24" s="743"/>
      <c r="C24" s="744"/>
      <c r="D24" s="749"/>
      <c r="E24" s="750" t="s">
        <v>91</v>
      </c>
      <c r="F24" s="747"/>
      <c r="G24" s="748"/>
      <c r="H24" s="747"/>
      <c r="I24" s="748"/>
      <c r="J24" s="747"/>
      <c r="K24" s="748"/>
      <c r="L24" s="747"/>
      <c r="M24" s="748"/>
      <c r="N24" s="747"/>
      <c r="O24" s="748"/>
      <c r="P24" s="747"/>
      <c r="Q24" s="748"/>
      <c r="R24" s="747"/>
      <c r="S24" s="748"/>
      <c r="T24" s="747"/>
      <c r="U24" s="748"/>
    </row>
    <row r="25" ht="14.25" spans="1:21">
      <c r="A25" s="742"/>
      <c r="B25" s="743"/>
      <c r="C25" s="744"/>
      <c r="D25" s="752"/>
      <c r="E25" s="753"/>
      <c r="F25" s="754"/>
      <c r="G25" s="755"/>
      <c r="H25" s="754"/>
      <c r="I25" s="755"/>
      <c r="J25" s="754"/>
      <c r="K25" s="755"/>
      <c r="L25" s="754"/>
      <c r="M25" s="755"/>
      <c r="N25" s="754"/>
      <c r="O25" s="755"/>
      <c r="P25" s="754"/>
      <c r="Q25" s="755"/>
      <c r="R25" s="754"/>
      <c r="S25" s="755"/>
      <c r="T25" s="754"/>
      <c r="U25" s="755"/>
    </row>
    <row r="26" ht="20.25" customHeight="1" spans="1:21">
      <c r="A26" s="742"/>
      <c r="B26" s="743"/>
      <c r="C26" s="744"/>
      <c r="D26" s="756" t="s">
        <v>92</v>
      </c>
      <c r="E26" s="739" t="s">
        <v>93</v>
      </c>
      <c r="F26" s="740"/>
      <c r="G26" s="741"/>
      <c r="H26" s="740"/>
      <c r="I26" s="741"/>
      <c r="J26" s="740"/>
      <c r="K26" s="741"/>
      <c r="L26" s="740"/>
      <c r="M26" s="741"/>
      <c r="N26" s="740"/>
      <c r="O26" s="741"/>
      <c r="P26" s="740"/>
      <c r="Q26" s="741"/>
      <c r="R26" s="740"/>
      <c r="S26" s="741"/>
      <c r="T26" s="740"/>
      <c r="U26" s="741"/>
    </row>
    <row r="27" spans="1:21">
      <c r="A27" s="742"/>
      <c r="B27" s="743"/>
      <c r="C27" s="744"/>
      <c r="D27" s="757"/>
      <c r="E27" s="750" t="s">
        <v>94</v>
      </c>
      <c r="F27" s="747"/>
      <c r="G27" s="748"/>
      <c r="H27" s="747"/>
      <c r="I27" s="748"/>
      <c r="J27" s="747"/>
      <c r="K27" s="748"/>
      <c r="L27" s="747"/>
      <c r="M27" s="748"/>
      <c r="N27" s="747"/>
      <c r="O27" s="748"/>
      <c r="P27" s="747"/>
      <c r="Q27" s="748"/>
      <c r="R27" s="747"/>
      <c r="S27" s="748"/>
      <c r="T27" s="747"/>
      <c r="U27" s="748"/>
    </row>
    <row r="28" ht="14.25" spans="1:21">
      <c r="A28" s="742"/>
      <c r="B28" s="743"/>
      <c r="C28" s="744"/>
      <c r="D28" s="758"/>
      <c r="E28" s="753"/>
      <c r="F28" s="754"/>
      <c r="G28" s="755"/>
      <c r="H28" s="754"/>
      <c r="I28" s="755"/>
      <c r="J28" s="754"/>
      <c r="K28" s="755"/>
      <c r="L28" s="754"/>
      <c r="M28" s="755"/>
      <c r="N28" s="754"/>
      <c r="O28" s="755"/>
      <c r="P28" s="754"/>
      <c r="Q28" s="755"/>
      <c r="R28" s="754"/>
      <c r="S28" s="755"/>
      <c r="T28" s="754"/>
      <c r="U28" s="755"/>
    </row>
    <row r="29" spans="1:21">
      <c r="A29" s="742"/>
      <c r="B29" s="743"/>
      <c r="C29" s="744"/>
      <c r="D29" s="759" t="s">
        <v>95</v>
      </c>
      <c r="E29" s="760" t="s">
        <v>96</v>
      </c>
      <c r="F29" s="740"/>
      <c r="G29" s="741"/>
      <c r="H29" s="740"/>
      <c r="I29" s="741"/>
      <c r="J29" s="740"/>
      <c r="K29" s="741"/>
      <c r="L29" s="740"/>
      <c r="M29" s="741"/>
      <c r="N29" s="740"/>
      <c r="O29" s="741"/>
      <c r="P29" s="740"/>
      <c r="Q29" s="741"/>
      <c r="R29" s="740"/>
      <c r="S29" s="741"/>
      <c r="T29" s="740"/>
      <c r="U29" s="741"/>
    </row>
    <row r="30" spans="1:21">
      <c r="A30" s="742"/>
      <c r="B30" s="743"/>
      <c r="C30" s="744"/>
      <c r="D30" s="757"/>
      <c r="E30" s="750"/>
      <c r="F30" s="747"/>
      <c r="G30" s="748"/>
      <c r="H30" s="747"/>
      <c r="I30" s="748"/>
      <c r="J30" s="747"/>
      <c r="K30" s="748"/>
      <c r="L30" s="747"/>
      <c r="M30" s="748"/>
      <c r="N30" s="747"/>
      <c r="O30" s="748"/>
      <c r="P30" s="747"/>
      <c r="Q30" s="748"/>
      <c r="R30" s="747"/>
      <c r="S30" s="748"/>
      <c r="T30" s="747"/>
      <c r="U30" s="748"/>
    </row>
    <row r="31" spans="1:21">
      <c r="A31" s="742"/>
      <c r="B31" s="743"/>
      <c r="C31" s="744"/>
      <c r="D31" s="757"/>
      <c r="E31" s="750"/>
      <c r="F31" s="747"/>
      <c r="G31" s="748"/>
      <c r="H31" s="747"/>
      <c r="I31" s="748"/>
      <c r="J31" s="747"/>
      <c r="K31" s="748"/>
      <c r="L31" s="747"/>
      <c r="M31" s="748"/>
      <c r="N31" s="747"/>
      <c r="O31" s="748"/>
      <c r="P31" s="747"/>
      <c r="Q31" s="748"/>
      <c r="R31" s="747"/>
      <c r="S31" s="748"/>
      <c r="T31" s="747"/>
      <c r="U31" s="748"/>
    </row>
    <row r="32" ht="14.25" spans="1:21">
      <c r="A32" s="742"/>
      <c r="B32" s="743"/>
      <c r="C32" s="744"/>
      <c r="D32" s="761"/>
      <c r="E32" s="753"/>
      <c r="F32" s="754"/>
      <c r="G32" s="755"/>
      <c r="H32" s="754"/>
      <c r="I32" s="755"/>
      <c r="J32" s="754"/>
      <c r="K32" s="755"/>
      <c r="L32" s="754"/>
      <c r="M32" s="755"/>
      <c r="N32" s="754"/>
      <c r="O32" s="755"/>
      <c r="P32" s="754"/>
      <c r="Q32" s="755"/>
      <c r="R32" s="754"/>
      <c r="S32" s="755"/>
      <c r="T32" s="754"/>
      <c r="U32" s="755"/>
    </row>
    <row r="33" spans="1:21">
      <c r="A33" s="742"/>
      <c r="B33" s="743"/>
      <c r="C33" s="744"/>
      <c r="D33" s="756" t="s">
        <v>97</v>
      </c>
      <c r="E33" s="760" t="s">
        <v>98</v>
      </c>
      <c r="F33" s="740"/>
      <c r="G33" s="741"/>
      <c r="H33" s="740"/>
      <c r="I33" s="741"/>
      <c r="J33" s="740"/>
      <c r="K33" s="741"/>
      <c r="L33" s="740"/>
      <c r="M33" s="741"/>
      <c r="N33" s="740"/>
      <c r="O33" s="741"/>
      <c r="P33" s="740"/>
      <c r="Q33" s="741"/>
      <c r="R33" s="740"/>
      <c r="S33" s="741"/>
      <c r="T33" s="740"/>
      <c r="U33" s="741"/>
    </row>
    <row r="34" spans="1:21">
      <c r="A34" s="742"/>
      <c r="B34" s="743"/>
      <c r="C34" s="744"/>
      <c r="D34" s="757"/>
      <c r="E34" s="750" t="s">
        <v>99</v>
      </c>
      <c r="F34" s="747"/>
      <c r="G34" s="762"/>
      <c r="H34" s="747"/>
      <c r="I34" s="762"/>
      <c r="J34" s="747"/>
      <c r="K34" s="762"/>
      <c r="L34" s="747"/>
      <c r="M34" s="762"/>
      <c r="N34" s="747"/>
      <c r="O34" s="762"/>
      <c r="P34" s="747"/>
      <c r="Q34" s="762"/>
      <c r="R34" s="747"/>
      <c r="S34" s="762"/>
      <c r="T34" s="747"/>
      <c r="U34" s="762"/>
    </row>
    <row r="35" spans="1:21">
      <c r="A35" s="742"/>
      <c r="B35" s="743"/>
      <c r="C35" s="744"/>
      <c r="D35" s="757"/>
      <c r="E35" s="763" t="s">
        <v>100</v>
      </c>
      <c r="F35" s="747"/>
      <c r="G35" s="748"/>
      <c r="H35" s="747"/>
      <c r="I35" s="748"/>
      <c r="J35" s="747"/>
      <c r="K35" s="748"/>
      <c r="L35" s="747"/>
      <c r="M35" s="748"/>
      <c r="N35" s="747"/>
      <c r="O35" s="748"/>
      <c r="P35" s="747"/>
      <c r="Q35" s="748"/>
      <c r="R35" s="747"/>
      <c r="S35" s="748"/>
      <c r="T35" s="747"/>
      <c r="U35" s="748"/>
    </row>
    <row r="36" spans="1:21">
      <c r="A36" s="742"/>
      <c r="B36" s="743"/>
      <c r="C36" s="744"/>
      <c r="D36" s="757"/>
      <c r="E36" s="763" t="s">
        <v>101</v>
      </c>
      <c r="F36" s="747"/>
      <c r="G36" s="748"/>
      <c r="H36" s="747"/>
      <c r="I36" s="748"/>
      <c r="J36" s="747"/>
      <c r="K36" s="748"/>
      <c r="L36" s="747"/>
      <c r="M36" s="748"/>
      <c r="N36" s="747"/>
      <c r="O36" s="748"/>
      <c r="P36" s="747"/>
      <c r="Q36" s="748"/>
      <c r="R36" s="747"/>
      <c r="S36" s="748"/>
      <c r="T36" s="747"/>
      <c r="U36" s="748"/>
    </row>
    <row r="37" spans="1:21">
      <c r="A37" s="742"/>
      <c r="B37" s="743"/>
      <c r="C37" s="744"/>
      <c r="D37" s="757"/>
      <c r="E37" s="750" t="s">
        <v>102</v>
      </c>
      <c r="F37" s="747"/>
      <c r="G37" s="748"/>
      <c r="H37" s="747"/>
      <c r="I37" s="748"/>
      <c r="J37" s="747"/>
      <c r="K37" s="748"/>
      <c r="L37" s="747"/>
      <c r="M37" s="748"/>
      <c r="N37" s="747"/>
      <c r="O37" s="748"/>
      <c r="P37" s="747"/>
      <c r="Q37" s="748"/>
      <c r="R37" s="747"/>
      <c r="S37" s="748"/>
      <c r="T37" s="747"/>
      <c r="U37" s="748"/>
    </row>
    <row r="38" ht="14.25" spans="1:21">
      <c r="A38" s="742"/>
      <c r="B38" s="743"/>
      <c r="C38" s="744"/>
      <c r="D38" s="761"/>
      <c r="E38" s="753"/>
      <c r="F38" s="754"/>
      <c r="G38" s="755"/>
      <c r="H38" s="754"/>
      <c r="I38" s="755"/>
      <c r="J38" s="754"/>
      <c r="K38" s="755"/>
      <c r="L38" s="754"/>
      <c r="M38" s="755"/>
      <c r="N38" s="754"/>
      <c r="O38" s="755"/>
      <c r="P38" s="754"/>
      <c r="Q38" s="755"/>
      <c r="R38" s="754"/>
      <c r="S38" s="755"/>
      <c r="T38" s="754"/>
      <c r="U38" s="755"/>
    </row>
    <row r="39" spans="1:21">
      <c r="A39" s="742"/>
      <c r="B39" s="743"/>
      <c r="C39" s="744"/>
      <c r="D39" s="756" t="s">
        <v>103</v>
      </c>
      <c r="E39" s="764" t="s">
        <v>104</v>
      </c>
      <c r="F39" s="740"/>
      <c r="G39" s="741"/>
      <c r="H39" s="740"/>
      <c r="I39" s="741"/>
      <c r="J39" s="740"/>
      <c r="K39" s="741"/>
      <c r="L39" s="740"/>
      <c r="M39" s="741"/>
      <c r="N39" s="740"/>
      <c r="O39" s="741"/>
      <c r="P39" s="740"/>
      <c r="Q39" s="741"/>
      <c r="R39" s="740"/>
      <c r="S39" s="741"/>
      <c r="T39" s="740"/>
      <c r="U39" s="741"/>
    </row>
    <row r="40" spans="1:21">
      <c r="A40" s="742"/>
      <c r="B40" s="743"/>
      <c r="C40" s="744"/>
      <c r="D40" s="757"/>
      <c r="E40" s="765" t="s">
        <v>105</v>
      </c>
      <c r="F40" s="747"/>
      <c r="G40" s="748"/>
      <c r="H40" s="747"/>
      <c r="I40" s="748"/>
      <c r="J40" s="747"/>
      <c r="K40" s="748"/>
      <c r="L40" s="747"/>
      <c r="M40" s="748"/>
      <c r="N40" s="747"/>
      <c r="O40" s="748"/>
      <c r="P40" s="747"/>
      <c r="Q40" s="748"/>
      <c r="R40" s="747"/>
      <c r="S40" s="748"/>
      <c r="T40" s="747"/>
      <c r="U40" s="748"/>
    </row>
    <row r="41" spans="1:21">
      <c r="A41" s="742"/>
      <c r="B41" s="743"/>
      <c r="C41" s="744"/>
      <c r="D41" s="757"/>
      <c r="E41" s="766" t="s">
        <v>106</v>
      </c>
      <c r="F41" s="747"/>
      <c r="G41" s="748"/>
      <c r="H41" s="747"/>
      <c r="I41" s="748"/>
      <c r="J41" s="747"/>
      <c r="K41" s="748"/>
      <c r="L41" s="747"/>
      <c r="M41" s="748"/>
      <c r="N41" s="747"/>
      <c r="O41" s="748"/>
      <c r="P41" s="747"/>
      <c r="Q41" s="748"/>
      <c r="R41" s="747"/>
      <c r="S41" s="748"/>
      <c r="T41" s="747"/>
      <c r="U41" s="748"/>
    </row>
    <row r="42" spans="1:21">
      <c r="A42" s="742"/>
      <c r="B42" s="743"/>
      <c r="C42" s="744"/>
      <c r="D42" s="757"/>
      <c r="E42" s="765" t="s">
        <v>98</v>
      </c>
      <c r="F42" s="747"/>
      <c r="G42" s="748"/>
      <c r="H42" s="747"/>
      <c r="I42" s="748"/>
      <c r="J42" s="747"/>
      <c r="K42" s="748"/>
      <c r="L42" s="747"/>
      <c r="M42" s="748"/>
      <c r="N42" s="747"/>
      <c r="O42" s="748"/>
      <c r="P42" s="747"/>
      <c r="Q42" s="748"/>
      <c r="R42" s="747"/>
      <c r="S42" s="748"/>
      <c r="T42" s="747"/>
      <c r="U42" s="748"/>
    </row>
    <row r="43" spans="1:21">
      <c r="A43" s="742"/>
      <c r="B43" s="743"/>
      <c r="C43" s="744"/>
      <c r="D43" s="757"/>
      <c r="E43" s="766" t="s">
        <v>100</v>
      </c>
      <c r="F43" s="747"/>
      <c r="G43" s="748"/>
      <c r="H43" s="747"/>
      <c r="I43" s="748"/>
      <c r="J43" s="747"/>
      <c r="K43" s="748"/>
      <c r="L43" s="747"/>
      <c r="M43" s="748"/>
      <c r="N43" s="747"/>
      <c r="O43" s="748"/>
      <c r="P43" s="747"/>
      <c r="Q43" s="748"/>
      <c r="R43" s="747"/>
      <c r="S43" s="748"/>
      <c r="T43" s="747"/>
      <c r="U43" s="748"/>
    </row>
    <row r="44" spans="1:21">
      <c r="A44" s="742"/>
      <c r="B44" s="743"/>
      <c r="C44" s="744"/>
      <c r="D44" s="757"/>
      <c r="E44" s="763" t="s">
        <v>101</v>
      </c>
      <c r="F44" s="747"/>
      <c r="G44" s="748"/>
      <c r="H44" s="747"/>
      <c r="I44" s="748"/>
      <c r="J44" s="747"/>
      <c r="K44" s="748"/>
      <c r="L44" s="747"/>
      <c r="M44" s="748"/>
      <c r="N44" s="747"/>
      <c r="O44" s="748"/>
      <c r="P44" s="747"/>
      <c r="Q44" s="748"/>
      <c r="R44" s="747"/>
      <c r="S44" s="748"/>
      <c r="T44" s="747"/>
      <c r="U44" s="748"/>
    </row>
    <row r="45" spans="1:21">
      <c r="A45" s="742"/>
      <c r="B45" s="743"/>
      <c r="C45" s="744"/>
      <c r="D45" s="757"/>
      <c r="E45" s="750" t="s">
        <v>107</v>
      </c>
      <c r="F45" s="747"/>
      <c r="G45" s="748"/>
      <c r="H45" s="747"/>
      <c r="I45" s="748"/>
      <c r="J45" s="747"/>
      <c r="K45" s="748"/>
      <c r="L45" s="747"/>
      <c r="M45" s="748"/>
      <c r="N45" s="747"/>
      <c r="O45" s="748"/>
      <c r="P45" s="747"/>
      <c r="Q45" s="748"/>
      <c r="R45" s="747"/>
      <c r="S45" s="748"/>
      <c r="T45" s="747"/>
      <c r="U45" s="748"/>
    </row>
    <row r="46" spans="1:21">
      <c r="A46" s="742"/>
      <c r="B46" s="743"/>
      <c r="C46" s="744"/>
      <c r="D46" s="757"/>
      <c r="E46" s="750" t="s">
        <v>102</v>
      </c>
      <c r="F46" s="747"/>
      <c r="G46" s="748"/>
      <c r="H46" s="747"/>
      <c r="I46" s="748"/>
      <c r="J46" s="747"/>
      <c r="K46" s="748"/>
      <c r="L46" s="747"/>
      <c r="M46" s="748"/>
      <c r="N46" s="747"/>
      <c r="O46" s="748"/>
      <c r="P46" s="747"/>
      <c r="Q46" s="748"/>
      <c r="R46" s="747"/>
      <c r="S46" s="748"/>
      <c r="T46" s="747"/>
      <c r="U46" s="748"/>
    </row>
    <row r="47" ht="14.25" spans="1:21">
      <c r="A47" s="742"/>
      <c r="B47" s="743"/>
      <c r="C47" s="744"/>
      <c r="D47" s="758"/>
      <c r="E47" s="767"/>
      <c r="F47" s="754"/>
      <c r="G47" s="755"/>
      <c r="H47" s="754"/>
      <c r="I47" s="755"/>
      <c r="J47" s="754"/>
      <c r="K47" s="755"/>
      <c r="L47" s="754"/>
      <c r="M47" s="755"/>
      <c r="N47" s="754"/>
      <c r="O47" s="755"/>
      <c r="P47" s="754"/>
      <c r="Q47" s="755"/>
      <c r="R47" s="754"/>
      <c r="S47" s="755"/>
      <c r="T47" s="754"/>
      <c r="U47" s="755"/>
    </row>
    <row r="48" spans="1:21">
      <c r="A48" s="742"/>
      <c r="B48" s="743"/>
      <c r="C48" s="744"/>
      <c r="D48" s="759" t="s">
        <v>108</v>
      </c>
      <c r="E48" s="768" t="s">
        <v>109</v>
      </c>
      <c r="F48" s="769"/>
      <c r="G48" s="741"/>
      <c r="H48" s="770"/>
      <c r="I48" s="789"/>
      <c r="J48" s="790"/>
      <c r="K48" s="789"/>
      <c r="L48" s="790"/>
      <c r="M48" s="789"/>
      <c r="N48" s="791"/>
      <c r="O48" s="741"/>
      <c r="P48" s="770"/>
      <c r="Q48" s="741"/>
      <c r="R48" s="770"/>
      <c r="S48" s="741"/>
      <c r="T48" s="770"/>
      <c r="U48" s="741"/>
    </row>
    <row r="49" spans="1:21">
      <c r="A49" s="742"/>
      <c r="B49" s="743"/>
      <c r="C49" s="744"/>
      <c r="D49" s="771"/>
      <c r="E49" s="772" t="s">
        <v>110</v>
      </c>
      <c r="F49" s="773"/>
      <c r="G49" s="748"/>
      <c r="H49" s="774"/>
      <c r="I49" s="792"/>
      <c r="J49" s="793"/>
      <c r="K49" s="792"/>
      <c r="L49" s="793"/>
      <c r="M49" s="792"/>
      <c r="N49" s="773"/>
      <c r="O49" s="748"/>
      <c r="P49" s="774"/>
      <c r="Q49" s="748"/>
      <c r="R49" s="774"/>
      <c r="S49" s="748"/>
      <c r="T49" s="774"/>
      <c r="U49" s="748"/>
    </row>
    <row r="50" spans="1:21">
      <c r="A50" s="742"/>
      <c r="B50" s="743"/>
      <c r="C50" s="744"/>
      <c r="D50" s="771"/>
      <c r="E50" s="772" t="s">
        <v>111</v>
      </c>
      <c r="F50" s="773"/>
      <c r="G50" s="748"/>
      <c r="H50" s="774"/>
      <c r="I50" s="792"/>
      <c r="J50" s="793"/>
      <c r="K50" s="792"/>
      <c r="L50" s="793"/>
      <c r="M50" s="792"/>
      <c r="N50" s="773"/>
      <c r="O50" s="748"/>
      <c r="P50" s="774"/>
      <c r="Q50" s="748"/>
      <c r="R50" s="774"/>
      <c r="S50" s="748"/>
      <c r="T50" s="774"/>
      <c r="U50" s="748"/>
    </row>
    <row r="51" spans="1:21">
      <c r="A51" s="742"/>
      <c r="B51" s="743"/>
      <c r="C51" s="744"/>
      <c r="D51" s="771"/>
      <c r="E51" s="772" t="s">
        <v>100</v>
      </c>
      <c r="F51" s="773"/>
      <c r="G51" s="775"/>
      <c r="H51" s="774"/>
      <c r="I51" s="792"/>
      <c r="J51" s="793"/>
      <c r="K51" s="792"/>
      <c r="L51" s="793"/>
      <c r="M51" s="792"/>
      <c r="N51" s="773"/>
      <c r="O51" s="748"/>
      <c r="P51" s="774"/>
      <c r="Q51" s="748"/>
      <c r="R51" s="774"/>
      <c r="S51" s="748"/>
      <c r="T51" s="774"/>
      <c r="U51" s="748"/>
    </row>
    <row r="52" spans="1:21">
      <c r="A52" s="742"/>
      <c r="B52" s="743"/>
      <c r="C52" s="744"/>
      <c r="D52" s="771"/>
      <c r="E52" s="776" t="s">
        <v>101</v>
      </c>
      <c r="F52" s="777"/>
      <c r="G52" s="748"/>
      <c r="H52" s="774"/>
      <c r="I52" s="792"/>
      <c r="J52" s="793"/>
      <c r="K52" s="792"/>
      <c r="L52" s="793"/>
      <c r="M52" s="792"/>
      <c r="N52" s="773"/>
      <c r="O52" s="748"/>
      <c r="P52" s="774"/>
      <c r="Q52" s="748"/>
      <c r="R52" s="774"/>
      <c r="S52" s="748"/>
      <c r="T52" s="774"/>
      <c r="U52" s="748"/>
    </row>
    <row r="53" spans="1:21">
      <c r="A53" s="742"/>
      <c r="B53" s="743"/>
      <c r="C53" s="744"/>
      <c r="D53" s="771"/>
      <c r="E53" s="772" t="s">
        <v>102</v>
      </c>
      <c r="F53" s="773"/>
      <c r="G53" s="748"/>
      <c r="H53" s="774"/>
      <c r="I53" s="792"/>
      <c r="J53" s="793"/>
      <c r="K53" s="792"/>
      <c r="L53" s="793"/>
      <c r="M53" s="792"/>
      <c r="N53" s="773"/>
      <c r="O53" s="748"/>
      <c r="P53" s="774"/>
      <c r="Q53" s="748"/>
      <c r="R53" s="774"/>
      <c r="S53" s="748"/>
      <c r="T53" s="774"/>
      <c r="U53" s="748"/>
    </row>
    <row r="54" spans="1:21">
      <c r="A54" s="742"/>
      <c r="B54" s="743"/>
      <c r="C54" s="744"/>
      <c r="D54" s="771"/>
      <c r="E54" s="778" t="s">
        <v>112</v>
      </c>
      <c r="F54" s="779"/>
      <c r="G54" s="780"/>
      <c r="H54" s="781"/>
      <c r="I54" s="794"/>
      <c r="J54" s="795"/>
      <c r="K54" s="794"/>
      <c r="L54" s="795"/>
      <c r="M54" s="794"/>
      <c r="N54" s="779"/>
      <c r="O54" s="780"/>
      <c r="P54" s="781"/>
      <c r="Q54" s="780"/>
      <c r="R54" s="781"/>
      <c r="S54" s="780"/>
      <c r="T54" s="781"/>
      <c r="U54" s="780"/>
    </row>
    <row r="55" ht="14.25" spans="1:21">
      <c r="A55" s="742"/>
      <c r="B55" s="743"/>
      <c r="C55" s="744"/>
      <c r="D55" s="782"/>
      <c r="E55" s="783"/>
      <c r="F55" s="784"/>
      <c r="G55" s="755"/>
      <c r="H55" s="785"/>
      <c r="I55" s="796"/>
      <c r="J55" s="797"/>
      <c r="K55" s="796"/>
      <c r="L55" s="797"/>
      <c r="M55" s="796"/>
      <c r="N55" s="784"/>
      <c r="O55" s="755"/>
      <c r="P55" s="785"/>
      <c r="Q55" s="755"/>
      <c r="R55" s="785"/>
      <c r="S55" s="755"/>
      <c r="T55" s="785"/>
      <c r="U55" s="755"/>
    </row>
    <row r="56" spans="1:21">
      <c r="A56" s="742"/>
      <c r="B56" s="743"/>
      <c r="C56" s="744"/>
      <c r="D56" s="759" t="s">
        <v>113</v>
      </c>
      <c r="E56" s="768" t="s">
        <v>109</v>
      </c>
      <c r="F56" s="786"/>
      <c r="G56" s="741"/>
      <c r="H56" s="787"/>
      <c r="I56" s="798"/>
      <c r="J56" s="799"/>
      <c r="K56" s="798"/>
      <c r="L56" s="799"/>
      <c r="M56" s="798"/>
      <c r="N56" s="786"/>
      <c r="O56" s="741"/>
      <c r="P56" s="787"/>
      <c r="Q56" s="741"/>
      <c r="R56" s="787"/>
      <c r="S56" s="741"/>
      <c r="T56" s="787"/>
      <c r="U56" s="741"/>
    </row>
    <row r="57" spans="1:21">
      <c r="A57" s="742"/>
      <c r="B57" s="743"/>
      <c r="C57" s="744"/>
      <c r="D57" s="771"/>
      <c r="E57" s="772" t="s">
        <v>110</v>
      </c>
      <c r="F57" s="773"/>
      <c r="G57" s="748"/>
      <c r="H57" s="774"/>
      <c r="I57" s="792"/>
      <c r="J57" s="793"/>
      <c r="K57" s="792"/>
      <c r="L57" s="793"/>
      <c r="M57" s="792"/>
      <c r="N57" s="773"/>
      <c r="O57" s="748"/>
      <c r="P57" s="774"/>
      <c r="Q57" s="748"/>
      <c r="R57" s="774"/>
      <c r="S57" s="748"/>
      <c r="T57" s="774"/>
      <c r="U57" s="748"/>
    </row>
    <row r="58" spans="1:21">
      <c r="A58" s="742"/>
      <c r="B58" s="743"/>
      <c r="C58" s="744"/>
      <c r="D58" s="771"/>
      <c r="E58" s="772" t="s">
        <v>111</v>
      </c>
      <c r="F58" s="773"/>
      <c r="G58" s="748"/>
      <c r="H58" s="774"/>
      <c r="I58" s="792"/>
      <c r="J58" s="793"/>
      <c r="K58" s="792"/>
      <c r="L58" s="793"/>
      <c r="M58" s="792"/>
      <c r="N58" s="773"/>
      <c r="O58" s="748"/>
      <c r="P58" s="774"/>
      <c r="Q58" s="748"/>
      <c r="R58" s="774"/>
      <c r="S58" s="748"/>
      <c r="T58" s="774"/>
      <c r="U58" s="748"/>
    </row>
    <row r="59" spans="1:21">
      <c r="A59" s="742"/>
      <c r="B59" s="743"/>
      <c r="C59" s="744"/>
      <c r="D59" s="771"/>
      <c r="E59" s="772" t="s">
        <v>100</v>
      </c>
      <c r="F59" s="773"/>
      <c r="G59" s="748"/>
      <c r="H59" s="774"/>
      <c r="I59" s="792"/>
      <c r="J59" s="793"/>
      <c r="K59" s="792"/>
      <c r="L59" s="793"/>
      <c r="M59" s="792"/>
      <c r="N59" s="773"/>
      <c r="O59" s="748"/>
      <c r="P59" s="774"/>
      <c r="Q59" s="748"/>
      <c r="R59" s="774"/>
      <c r="S59" s="748"/>
      <c r="T59" s="774"/>
      <c r="U59" s="748"/>
    </row>
    <row r="60" spans="1:21">
      <c r="A60" s="742"/>
      <c r="B60" s="743"/>
      <c r="C60" s="744"/>
      <c r="D60" s="771"/>
      <c r="E60" s="776" t="s">
        <v>101</v>
      </c>
      <c r="F60" s="777"/>
      <c r="G60" s="748"/>
      <c r="H60" s="788"/>
      <c r="I60" s="792"/>
      <c r="J60" s="800"/>
      <c r="K60" s="792"/>
      <c r="L60" s="800"/>
      <c r="M60" s="792"/>
      <c r="N60" s="777"/>
      <c r="O60" s="748"/>
      <c r="P60" s="788"/>
      <c r="Q60" s="748"/>
      <c r="R60" s="788"/>
      <c r="S60" s="748"/>
      <c r="T60" s="788"/>
      <c r="U60" s="748"/>
    </row>
    <row r="61" spans="1:21">
      <c r="A61" s="742"/>
      <c r="B61" s="743"/>
      <c r="C61" s="744"/>
      <c r="D61" s="771"/>
      <c r="E61" s="772" t="s">
        <v>102</v>
      </c>
      <c r="F61" s="773"/>
      <c r="G61" s="748"/>
      <c r="H61" s="774"/>
      <c r="I61" s="792"/>
      <c r="J61" s="793"/>
      <c r="K61" s="792"/>
      <c r="L61" s="793"/>
      <c r="M61" s="792"/>
      <c r="N61" s="773"/>
      <c r="O61" s="748"/>
      <c r="P61" s="774"/>
      <c r="Q61" s="748"/>
      <c r="R61" s="774"/>
      <c r="S61" s="748"/>
      <c r="T61" s="774"/>
      <c r="U61" s="748"/>
    </row>
    <row r="62" ht="14.25" spans="1:21">
      <c r="A62" s="742"/>
      <c r="B62" s="743"/>
      <c r="C62" s="744"/>
      <c r="D62" s="782"/>
      <c r="E62" s="783"/>
      <c r="F62" s="784"/>
      <c r="G62" s="755"/>
      <c r="H62" s="785"/>
      <c r="I62" s="796"/>
      <c r="J62" s="797"/>
      <c r="K62" s="796"/>
      <c r="L62" s="797"/>
      <c r="M62" s="796"/>
      <c r="N62" s="784"/>
      <c r="O62" s="755"/>
      <c r="P62" s="785"/>
      <c r="Q62" s="755"/>
      <c r="R62" s="785"/>
      <c r="S62" s="755"/>
      <c r="T62" s="785"/>
      <c r="U62" s="755"/>
    </row>
    <row r="63" spans="1:21">
      <c r="A63" s="742"/>
      <c r="B63" s="743"/>
      <c r="C63" s="744"/>
      <c r="D63" s="759" t="s">
        <v>114</v>
      </c>
      <c r="E63" s="768" t="s">
        <v>115</v>
      </c>
      <c r="F63" s="786"/>
      <c r="G63" s="741"/>
      <c r="H63" s="787"/>
      <c r="I63" s="798"/>
      <c r="J63" s="799"/>
      <c r="K63" s="798"/>
      <c r="L63" s="799"/>
      <c r="M63" s="798"/>
      <c r="N63" s="786"/>
      <c r="O63" s="741"/>
      <c r="P63" s="787"/>
      <c r="Q63" s="741"/>
      <c r="R63" s="787"/>
      <c r="S63" s="741"/>
      <c r="T63" s="787"/>
      <c r="U63" s="741"/>
    </row>
    <row r="64" spans="1:21">
      <c r="A64" s="742"/>
      <c r="B64" s="743"/>
      <c r="C64" s="744"/>
      <c r="D64" s="771"/>
      <c r="E64" s="772" t="s">
        <v>116</v>
      </c>
      <c r="F64" s="773"/>
      <c r="G64" s="748"/>
      <c r="H64" s="774"/>
      <c r="I64" s="792"/>
      <c r="J64" s="793"/>
      <c r="K64" s="792"/>
      <c r="L64" s="793"/>
      <c r="M64" s="792"/>
      <c r="N64" s="773"/>
      <c r="O64" s="748"/>
      <c r="P64" s="774"/>
      <c r="Q64" s="748"/>
      <c r="R64" s="774"/>
      <c r="S64" s="748"/>
      <c r="T64" s="774"/>
      <c r="U64" s="748"/>
    </row>
    <row r="65" spans="1:21">
      <c r="A65" s="742"/>
      <c r="B65" s="743"/>
      <c r="C65" s="744"/>
      <c r="D65" s="771"/>
      <c r="E65" s="772" t="s">
        <v>100</v>
      </c>
      <c r="F65" s="773"/>
      <c r="G65" s="748"/>
      <c r="H65" s="774"/>
      <c r="I65" s="792"/>
      <c r="J65" s="793"/>
      <c r="K65" s="792"/>
      <c r="L65" s="793"/>
      <c r="M65" s="792"/>
      <c r="N65" s="773"/>
      <c r="O65" s="748"/>
      <c r="P65" s="774"/>
      <c r="Q65" s="748"/>
      <c r="R65" s="774"/>
      <c r="S65" s="748"/>
      <c r="T65" s="774"/>
      <c r="U65" s="748"/>
    </row>
    <row r="66" spans="1:21">
      <c r="A66" s="742"/>
      <c r="B66" s="743"/>
      <c r="C66" s="744"/>
      <c r="D66" s="771"/>
      <c r="E66" s="772" t="s">
        <v>107</v>
      </c>
      <c r="F66" s="773"/>
      <c r="G66" s="748"/>
      <c r="H66" s="774"/>
      <c r="I66" s="792"/>
      <c r="J66" s="793"/>
      <c r="K66" s="792"/>
      <c r="L66" s="793"/>
      <c r="M66" s="792"/>
      <c r="N66" s="773"/>
      <c r="O66" s="748"/>
      <c r="P66" s="774"/>
      <c r="Q66" s="748"/>
      <c r="R66" s="774"/>
      <c r="S66" s="748"/>
      <c r="T66" s="774"/>
      <c r="U66" s="748"/>
    </row>
    <row r="67" ht="14.25" spans="1:21">
      <c r="A67" s="742"/>
      <c r="B67" s="743"/>
      <c r="C67" s="744"/>
      <c r="D67" s="782"/>
      <c r="E67" s="783"/>
      <c r="F67" s="784"/>
      <c r="G67" s="755"/>
      <c r="H67" s="785"/>
      <c r="I67" s="796"/>
      <c r="J67" s="797"/>
      <c r="K67" s="796"/>
      <c r="L67" s="797"/>
      <c r="M67" s="796"/>
      <c r="N67" s="784"/>
      <c r="O67" s="755"/>
      <c r="P67" s="785"/>
      <c r="Q67" s="755"/>
      <c r="R67" s="785"/>
      <c r="S67" s="755"/>
      <c r="T67" s="785"/>
      <c r="U67" s="755"/>
    </row>
    <row r="68" spans="1:21">
      <c r="A68" s="742"/>
      <c r="B68" s="743"/>
      <c r="C68" s="744"/>
      <c r="D68" s="759" t="s">
        <v>117</v>
      </c>
      <c r="E68" s="768" t="s">
        <v>118</v>
      </c>
      <c r="F68" s="786"/>
      <c r="G68" s="741"/>
      <c r="H68" s="787"/>
      <c r="I68" s="798"/>
      <c r="J68" s="799"/>
      <c r="K68" s="798"/>
      <c r="L68" s="799"/>
      <c r="M68" s="798"/>
      <c r="N68" s="786"/>
      <c r="O68" s="741"/>
      <c r="P68" s="787"/>
      <c r="Q68" s="741"/>
      <c r="R68" s="787"/>
      <c r="S68" s="741"/>
      <c r="T68" s="787"/>
      <c r="U68" s="741"/>
    </row>
    <row r="69" spans="1:21">
      <c r="A69" s="742"/>
      <c r="B69" s="743"/>
      <c r="C69" s="744"/>
      <c r="D69" s="771"/>
      <c r="E69" s="772" t="s">
        <v>119</v>
      </c>
      <c r="F69" s="773"/>
      <c r="G69" s="748"/>
      <c r="H69" s="774"/>
      <c r="I69" s="792"/>
      <c r="J69" s="793"/>
      <c r="K69" s="792"/>
      <c r="L69" s="793"/>
      <c r="M69" s="792"/>
      <c r="N69" s="773"/>
      <c r="O69" s="748"/>
      <c r="P69" s="774"/>
      <c r="Q69" s="748"/>
      <c r="R69" s="774"/>
      <c r="S69" s="748"/>
      <c r="T69" s="774"/>
      <c r="U69" s="748"/>
    </row>
    <row r="70" spans="1:21">
      <c r="A70" s="742"/>
      <c r="B70" s="743"/>
      <c r="C70" s="744"/>
      <c r="D70" s="771"/>
      <c r="E70" s="772" t="s">
        <v>120</v>
      </c>
      <c r="F70" s="773"/>
      <c r="G70" s="748"/>
      <c r="H70" s="774"/>
      <c r="I70" s="792"/>
      <c r="J70" s="793"/>
      <c r="K70" s="792"/>
      <c r="L70" s="793"/>
      <c r="M70" s="792"/>
      <c r="N70" s="773"/>
      <c r="O70" s="748"/>
      <c r="P70" s="774"/>
      <c r="Q70" s="748"/>
      <c r="R70" s="774"/>
      <c r="S70" s="748"/>
      <c r="T70" s="774"/>
      <c r="U70" s="748"/>
    </row>
    <row r="71" spans="1:21">
      <c r="A71" s="742"/>
      <c r="B71" s="743"/>
      <c r="C71" s="744"/>
      <c r="D71" s="771"/>
      <c r="E71" s="772" t="s">
        <v>121</v>
      </c>
      <c r="F71" s="773"/>
      <c r="G71" s="801"/>
      <c r="H71" s="774"/>
      <c r="I71" s="812"/>
      <c r="J71" s="793"/>
      <c r="K71" s="812"/>
      <c r="L71" s="793"/>
      <c r="M71" s="812"/>
      <c r="N71" s="773"/>
      <c r="O71" s="801"/>
      <c r="P71" s="774"/>
      <c r="Q71" s="801"/>
      <c r="R71" s="774"/>
      <c r="S71" s="801"/>
      <c r="T71" s="774"/>
      <c r="U71" s="801"/>
    </row>
    <row r="72" spans="1:21">
      <c r="A72" s="742"/>
      <c r="B72" s="743"/>
      <c r="C72" s="744"/>
      <c r="D72" s="771"/>
      <c r="E72" s="772" t="s">
        <v>122</v>
      </c>
      <c r="F72" s="773"/>
      <c r="G72" s="748"/>
      <c r="H72" s="774"/>
      <c r="I72" s="792"/>
      <c r="J72" s="793"/>
      <c r="K72" s="792"/>
      <c r="L72" s="793"/>
      <c r="M72" s="792"/>
      <c r="N72" s="773"/>
      <c r="O72" s="748"/>
      <c r="P72" s="774"/>
      <c r="Q72" s="748"/>
      <c r="R72" s="774"/>
      <c r="S72" s="748"/>
      <c r="T72" s="774"/>
      <c r="U72" s="748"/>
    </row>
    <row r="73" spans="1:21">
      <c r="A73" s="742"/>
      <c r="B73" s="743"/>
      <c r="C73" s="744"/>
      <c r="D73" s="771"/>
      <c r="E73" s="772" t="s">
        <v>123</v>
      </c>
      <c r="F73" s="773"/>
      <c r="G73" s="748"/>
      <c r="H73" s="774"/>
      <c r="I73" s="792"/>
      <c r="J73" s="793"/>
      <c r="K73" s="792"/>
      <c r="L73" s="793"/>
      <c r="M73" s="792"/>
      <c r="N73" s="773"/>
      <c r="O73" s="748"/>
      <c r="P73" s="774"/>
      <c r="Q73" s="748"/>
      <c r="R73" s="774"/>
      <c r="S73" s="748"/>
      <c r="T73" s="774"/>
      <c r="U73" s="748"/>
    </row>
    <row r="74" ht="14.25" spans="1:21">
      <c r="A74" s="742"/>
      <c r="B74" s="743"/>
      <c r="C74" s="744"/>
      <c r="D74" s="782"/>
      <c r="E74" s="783"/>
      <c r="F74" s="784"/>
      <c r="G74" s="755"/>
      <c r="H74" s="774"/>
      <c r="I74" s="796"/>
      <c r="J74" s="797"/>
      <c r="K74" s="796"/>
      <c r="L74" s="797"/>
      <c r="M74" s="796"/>
      <c r="N74" s="784"/>
      <c r="O74" s="755"/>
      <c r="P74" s="774"/>
      <c r="Q74" s="755"/>
      <c r="R74" s="774"/>
      <c r="S74" s="755"/>
      <c r="T74" s="774"/>
      <c r="U74" s="755"/>
    </row>
    <row r="75" spans="1:21">
      <c r="A75" s="742"/>
      <c r="B75" s="743"/>
      <c r="C75" s="744"/>
      <c r="D75" s="759" t="s">
        <v>124</v>
      </c>
      <c r="E75" s="802" t="s">
        <v>125</v>
      </c>
      <c r="F75" s="740"/>
      <c r="G75" s="741"/>
      <c r="H75" s="740"/>
      <c r="I75" s="741"/>
      <c r="J75" s="740"/>
      <c r="K75" s="741"/>
      <c r="L75" s="740"/>
      <c r="M75" s="741"/>
      <c r="N75" s="740"/>
      <c r="O75" s="741"/>
      <c r="P75" s="740"/>
      <c r="Q75" s="741"/>
      <c r="R75" s="740"/>
      <c r="S75" s="741"/>
      <c r="T75" s="740"/>
      <c r="U75" s="741"/>
    </row>
    <row r="76" spans="1:21">
      <c r="A76" s="742"/>
      <c r="B76" s="743"/>
      <c r="C76" s="744"/>
      <c r="D76" s="771"/>
      <c r="E76" s="803" t="s">
        <v>126</v>
      </c>
      <c r="F76" s="747"/>
      <c r="G76" s="748"/>
      <c r="H76" s="747"/>
      <c r="I76" s="748"/>
      <c r="J76" s="747"/>
      <c r="K76" s="748"/>
      <c r="L76" s="747"/>
      <c r="M76" s="748"/>
      <c r="N76" s="747"/>
      <c r="O76" s="748"/>
      <c r="P76" s="747"/>
      <c r="Q76" s="748"/>
      <c r="R76" s="747"/>
      <c r="S76" s="748"/>
      <c r="T76" s="747"/>
      <c r="U76" s="748"/>
    </row>
    <row r="77" spans="1:21">
      <c r="A77" s="742"/>
      <c r="B77" s="743"/>
      <c r="C77" s="744"/>
      <c r="D77" s="771"/>
      <c r="E77" s="803" t="s">
        <v>119</v>
      </c>
      <c r="F77" s="747"/>
      <c r="G77" s="748"/>
      <c r="H77" s="747"/>
      <c r="I77" s="748"/>
      <c r="J77" s="747"/>
      <c r="K77" s="748"/>
      <c r="L77" s="747"/>
      <c r="M77" s="748"/>
      <c r="N77" s="747"/>
      <c r="O77" s="748"/>
      <c r="P77" s="747"/>
      <c r="Q77" s="748"/>
      <c r="R77" s="747"/>
      <c r="S77" s="748"/>
      <c r="T77" s="747"/>
      <c r="U77" s="748"/>
    </row>
    <row r="78" spans="1:21">
      <c r="A78" s="742"/>
      <c r="B78" s="743"/>
      <c r="C78" s="744"/>
      <c r="D78" s="771"/>
      <c r="E78" s="803" t="s">
        <v>127</v>
      </c>
      <c r="F78" s="747"/>
      <c r="G78" s="748"/>
      <c r="H78" s="747"/>
      <c r="I78" s="748"/>
      <c r="J78" s="747"/>
      <c r="K78" s="748"/>
      <c r="L78" s="747"/>
      <c r="M78" s="748"/>
      <c r="N78" s="747"/>
      <c r="O78" s="748"/>
      <c r="P78" s="747"/>
      <c r="Q78" s="748"/>
      <c r="R78" s="747"/>
      <c r="S78" s="748"/>
      <c r="T78" s="747"/>
      <c r="U78" s="748"/>
    </row>
    <row r="79" spans="1:21">
      <c r="A79" s="742"/>
      <c r="B79" s="743"/>
      <c r="C79" s="744"/>
      <c r="D79" s="771"/>
      <c r="E79" s="803" t="s">
        <v>128</v>
      </c>
      <c r="F79" s="747"/>
      <c r="G79" s="748"/>
      <c r="H79" s="747"/>
      <c r="I79" s="748"/>
      <c r="J79" s="747"/>
      <c r="K79" s="748"/>
      <c r="L79" s="747"/>
      <c r="M79" s="748"/>
      <c r="N79" s="747"/>
      <c r="O79" s="748"/>
      <c r="P79" s="747"/>
      <c r="Q79" s="748"/>
      <c r="R79" s="747"/>
      <c r="S79" s="748"/>
      <c r="T79" s="747"/>
      <c r="U79" s="748"/>
    </row>
    <row r="80" spans="1:21">
      <c r="A80" s="742"/>
      <c r="B80" s="743"/>
      <c r="C80" s="744"/>
      <c r="D80" s="771"/>
      <c r="E80" s="803" t="s">
        <v>129</v>
      </c>
      <c r="F80" s="747"/>
      <c r="G80" s="748"/>
      <c r="H80" s="747"/>
      <c r="I80" s="748"/>
      <c r="J80" s="747"/>
      <c r="K80" s="748"/>
      <c r="L80" s="747"/>
      <c r="M80" s="748"/>
      <c r="N80" s="747"/>
      <c r="O80" s="748"/>
      <c r="P80" s="747"/>
      <c r="Q80" s="748"/>
      <c r="R80" s="747"/>
      <c r="S80" s="748"/>
      <c r="T80" s="747"/>
      <c r="U80" s="748"/>
    </row>
    <row r="81" ht="14.25" spans="1:21">
      <c r="A81" s="742"/>
      <c r="B81" s="743"/>
      <c r="C81" s="744"/>
      <c r="D81" s="782"/>
      <c r="E81" s="804"/>
      <c r="F81" s="754"/>
      <c r="G81" s="755"/>
      <c r="H81" s="754"/>
      <c r="I81" s="755"/>
      <c r="J81" s="754"/>
      <c r="K81" s="755"/>
      <c r="L81" s="754"/>
      <c r="M81" s="755"/>
      <c r="N81" s="754"/>
      <c r="O81" s="755"/>
      <c r="P81" s="754"/>
      <c r="Q81" s="755"/>
      <c r="R81" s="754"/>
      <c r="S81" s="755"/>
      <c r="T81" s="754"/>
      <c r="U81" s="755"/>
    </row>
    <row r="82" spans="1:21">
      <c r="A82" s="742"/>
      <c r="B82" s="743"/>
      <c r="C82" s="744"/>
      <c r="D82" s="759" t="s">
        <v>130</v>
      </c>
      <c r="E82" s="802" t="s">
        <v>131</v>
      </c>
      <c r="F82" s="740"/>
      <c r="G82" s="805"/>
      <c r="H82" s="740"/>
      <c r="I82" s="805"/>
      <c r="J82" s="740"/>
      <c r="K82" s="805"/>
      <c r="L82" s="740"/>
      <c r="M82" s="805"/>
      <c r="N82" s="740"/>
      <c r="O82" s="805"/>
      <c r="P82" s="740"/>
      <c r="Q82" s="805"/>
      <c r="R82" s="740"/>
      <c r="S82" s="805"/>
      <c r="T82" s="740"/>
      <c r="U82" s="805"/>
    </row>
    <row r="83" spans="1:21">
      <c r="A83" s="742"/>
      <c r="B83" s="743"/>
      <c r="C83" s="744"/>
      <c r="D83" s="771"/>
      <c r="E83" s="803" t="s">
        <v>132</v>
      </c>
      <c r="F83" s="747"/>
      <c r="G83" s="748"/>
      <c r="H83" s="747"/>
      <c r="I83" s="748"/>
      <c r="J83" s="747"/>
      <c r="K83" s="748"/>
      <c r="L83" s="747"/>
      <c r="M83" s="748"/>
      <c r="N83" s="747"/>
      <c r="O83" s="748"/>
      <c r="P83" s="747"/>
      <c r="Q83" s="748"/>
      <c r="R83" s="747"/>
      <c r="S83" s="748"/>
      <c r="T83" s="747"/>
      <c r="U83" s="748"/>
    </row>
    <row r="84" ht="14.25" spans="1:21">
      <c r="A84" s="742"/>
      <c r="B84" s="743"/>
      <c r="C84" s="744"/>
      <c r="D84" s="782"/>
      <c r="E84" s="804"/>
      <c r="F84" s="754"/>
      <c r="G84" s="755"/>
      <c r="H84" s="754"/>
      <c r="I84" s="755"/>
      <c r="J84" s="754"/>
      <c r="K84" s="755"/>
      <c r="L84" s="754"/>
      <c r="M84" s="755"/>
      <c r="N84" s="754"/>
      <c r="O84" s="755"/>
      <c r="P84" s="754"/>
      <c r="Q84" s="755"/>
      <c r="R84" s="754"/>
      <c r="S84" s="755"/>
      <c r="T84" s="754"/>
      <c r="U84" s="755"/>
    </row>
    <row r="85" spans="1:21">
      <c r="A85" s="742"/>
      <c r="B85" s="743"/>
      <c r="C85" s="744"/>
      <c r="D85" s="759" t="s">
        <v>133</v>
      </c>
      <c r="E85" s="802" t="s">
        <v>134</v>
      </c>
      <c r="F85" s="740"/>
      <c r="G85" s="741"/>
      <c r="H85" s="740"/>
      <c r="I85" s="741"/>
      <c r="J85" s="740"/>
      <c r="K85" s="741"/>
      <c r="L85" s="740"/>
      <c r="M85" s="741"/>
      <c r="N85" s="740"/>
      <c r="O85" s="741"/>
      <c r="P85" s="740"/>
      <c r="Q85" s="741"/>
      <c r="R85" s="740"/>
      <c r="S85" s="741"/>
      <c r="T85" s="740"/>
      <c r="U85" s="741"/>
    </row>
    <row r="86" spans="1:21">
      <c r="A86" s="742"/>
      <c r="B86" s="743"/>
      <c r="C86" s="744"/>
      <c r="D86" s="771"/>
      <c r="E86" s="803" t="s">
        <v>135</v>
      </c>
      <c r="F86" s="747"/>
      <c r="G86" s="748"/>
      <c r="H86" s="747"/>
      <c r="I86" s="748"/>
      <c r="J86" s="747"/>
      <c r="K86" s="748"/>
      <c r="L86" s="747"/>
      <c r="M86" s="748"/>
      <c r="N86" s="747"/>
      <c r="O86" s="748"/>
      <c r="P86" s="747"/>
      <c r="Q86" s="748"/>
      <c r="R86" s="747"/>
      <c r="S86" s="748"/>
      <c r="T86" s="747"/>
      <c r="U86" s="748"/>
    </row>
    <row r="87" ht="14.25" spans="1:21">
      <c r="A87" s="742"/>
      <c r="B87" s="743"/>
      <c r="C87" s="744"/>
      <c r="D87" s="782"/>
      <c r="E87" s="804"/>
      <c r="F87" s="754"/>
      <c r="G87" s="755"/>
      <c r="H87" s="754"/>
      <c r="I87" s="755"/>
      <c r="J87" s="754"/>
      <c r="K87" s="755"/>
      <c r="L87" s="754"/>
      <c r="M87" s="755"/>
      <c r="N87" s="754"/>
      <c r="O87" s="755"/>
      <c r="P87" s="754"/>
      <c r="Q87" s="755"/>
      <c r="R87" s="754"/>
      <c r="S87" s="755"/>
      <c r="T87" s="754"/>
      <c r="U87" s="755"/>
    </row>
    <row r="88" spans="1:21">
      <c r="A88" s="742"/>
      <c r="B88" s="743"/>
      <c r="C88" s="744"/>
      <c r="D88" s="759" t="s">
        <v>136</v>
      </c>
      <c r="E88" s="802" t="s">
        <v>137</v>
      </c>
      <c r="F88" s="740"/>
      <c r="G88" s="741"/>
      <c r="H88" s="740"/>
      <c r="I88" s="741"/>
      <c r="J88" s="740"/>
      <c r="K88" s="741"/>
      <c r="L88" s="740"/>
      <c r="M88" s="741"/>
      <c r="N88" s="740"/>
      <c r="O88" s="741"/>
      <c r="P88" s="740"/>
      <c r="Q88" s="741"/>
      <c r="R88" s="740"/>
      <c r="S88" s="741"/>
      <c r="T88" s="740"/>
      <c r="U88" s="741"/>
    </row>
    <row r="89" spans="1:21">
      <c r="A89" s="742"/>
      <c r="B89" s="743"/>
      <c r="C89" s="744"/>
      <c r="D89" s="771"/>
      <c r="E89" s="803" t="s">
        <v>138</v>
      </c>
      <c r="F89" s="747"/>
      <c r="G89" s="748"/>
      <c r="H89" s="747"/>
      <c r="I89" s="748"/>
      <c r="J89" s="747"/>
      <c r="K89" s="748"/>
      <c r="L89" s="747"/>
      <c r="M89" s="748"/>
      <c r="N89" s="747"/>
      <c r="O89" s="748"/>
      <c r="P89" s="747"/>
      <c r="Q89" s="748"/>
      <c r="R89" s="747"/>
      <c r="S89" s="748"/>
      <c r="T89" s="747"/>
      <c r="U89" s="748"/>
    </row>
    <row r="90" spans="1:21">
      <c r="A90" s="742"/>
      <c r="B90" s="743"/>
      <c r="C90" s="744"/>
      <c r="D90" s="771"/>
      <c r="E90" s="803" t="s">
        <v>139</v>
      </c>
      <c r="F90" s="747"/>
      <c r="G90" s="748"/>
      <c r="H90" s="747"/>
      <c r="I90" s="748"/>
      <c r="J90" s="747"/>
      <c r="K90" s="748"/>
      <c r="L90" s="747"/>
      <c r="M90" s="748"/>
      <c r="N90" s="747"/>
      <c r="O90" s="748"/>
      <c r="P90" s="747"/>
      <c r="Q90" s="748"/>
      <c r="R90" s="747"/>
      <c r="S90" s="748"/>
      <c r="T90" s="747"/>
      <c r="U90" s="748"/>
    </row>
    <row r="91" spans="1:21">
      <c r="A91" s="742"/>
      <c r="B91" s="743"/>
      <c r="C91" s="744"/>
      <c r="D91" s="771"/>
      <c r="E91" s="803" t="s">
        <v>140</v>
      </c>
      <c r="F91" s="747"/>
      <c r="G91" s="748"/>
      <c r="H91" s="747"/>
      <c r="I91" s="748"/>
      <c r="J91" s="747"/>
      <c r="K91" s="748"/>
      <c r="L91" s="747"/>
      <c r="M91" s="748"/>
      <c r="N91" s="747"/>
      <c r="O91" s="748"/>
      <c r="P91" s="747"/>
      <c r="Q91" s="748"/>
      <c r="R91" s="747"/>
      <c r="S91" s="748"/>
      <c r="T91" s="747"/>
      <c r="U91" s="748"/>
    </row>
    <row r="92" spans="1:21">
      <c r="A92" s="742"/>
      <c r="B92" s="743"/>
      <c r="C92" s="744"/>
      <c r="D92" s="771"/>
      <c r="E92" s="803" t="s">
        <v>141</v>
      </c>
      <c r="F92" s="747"/>
      <c r="G92" s="748"/>
      <c r="H92" s="747"/>
      <c r="I92" s="748"/>
      <c r="J92" s="747"/>
      <c r="K92" s="748"/>
      <c r="L92" s="747"/>
      <c r="M92" s="748"/>
      <c r="N92" s="747"/>
      <c r="O92" s="748"/>
      <c r="P92" s="747"/>
      <c r="Q92" s="748"/>
      <c r="R92" s="747"/>
      <c r="S92" s="748"/>
      <c r="T92" s="747"/>
      <c r="U92" s="748"/>
    </row>
    <row r="93" spans="1:21">
      <c r="A93" s="742"/>
      <c r="B93" s="743"/>
      <c r="C93" s="744"/>
      <c r="D93" s="771"/>
      <c r="E93" s="803" t="s">
        <v>142</v>
      </c>
      <c r="F93" s="747"/>
      <c r="G93" s="748"/>
      <c r="H93" s="747"/>
      <c r="I93" s="748"/>
      <c r="J93" s="747"/>
      <c r="K93" s="748"/>
      <c r="L93" s="747"/>
      <c r="M93" s="748"/>
      <c r="N93" s="747"/>
      <c r="O93" s="748"/>
      <c r="P93" s="747"/>
      <c r="Q93" s="748"/>
      <c r="R93" s="747"/>
      <c r="S93" s="748"/>
      <c r="T93" s="747"/>
      <c r="U93" s="748"/>
    </row>
    <row r="94" spans="1:21">
      <c r="A94" s="742"/>
      <c r="B94" s="743"/>
      <c r="C94" s="744"/>
      <c r="D94" s="771"/>
      <c r="E94" s="803" t="s">
        <v>143</v>
      </c>
      <c r="F94" s="747"/>
      <c r="G94" s="748"/>
      <c r="H94" s="747"/>
      <c r="I94" s="748"/>
      <c r="J94" s="747"/>
      <c r="K94" s="748"/>
      <c r="L94" s="747"/>
      <c r="M94" s="748"/>
      <c r="N94" s="747"/>
      <c r="O94" s="748"/>
      <c r="P94" s="747"/>
      <c r="Q94" s="748"/>
      <c r="R94" s="747"/>
      <c r="S94" s="748"/>
      <c r="T94" s="747"/>
      <c r="U94" s="748"/>
    </row>
    <row r="95" spans="1:21">
      <c r="A95" s="742"/>
      <c r="B95" s="743"/>
      <c r="C95" s="744"/>
      <c r="D95" s="771"/>
      <c r="E95" s="803" t="s">
        <v>144</v>
      </c>
      <c r="F95" s="747"/>
      <c r="G95" s="748"/>
      <c r="H95" s="747"/>
      <c r="I95" s="748"/>
      <c r="J95" s="747"/>
      <c r="K95" s="748"/>
      <c r="L95" s="747"/>
      <c r="M95" s="748"/>
      <c r="N95" s="747"/>
      <c r="O95" s="748"/>
      <c r="P95" s="747"/>
      <c r="Q95" s="748"/>
      <c r="R95" s="747"/>
      <c r="S95" s="748"/>
      <c r="T95" s="747"/>
      <c r="U95" s="748"/>
    </row>
    <row r="96" spans="1:21">
      <c r="A96" s="742"/>
      <c r="B96" s="743"/>
      <c r="C96" s="744"/>
      <c r="D96" s="771"/>
      <c r="E96" s="803" t="s">
        <v>145</v>
      </c>
      <c r="F96" s="747"/>
      <c r="G96" s="748"/>
      <c r="H96" s="747"/>
      <c r="I96" s="748"/>
      <c r="J96" s="747"/>
      <c r="K96" s="748"/>
      <c r="L96" s="747"/>
      <c r="M96" s="748"/>
      <c r="N96" s="747"/>
      <c r="O96" s="748"/>
      <c r="P96" s="747"/>
      <c r="Q96" s="748"/>
      <c r="R96" s="747"/>
      <c r="S96" s="748"/>
      <c r="T96" s="747"/>
      <c r="U96" s="748"/>
    </row>
    <row r="97" spans="1:21">
      <c r="A97" s="742"/>
      <c r="B97" s="743"/>
      <c r="C97" s="744"/>
      <c r="D97" s="771"/>
      <c r="E97" s="803" t="s">
        <v>146</v>
      </c>
      <c r="F97" s="747"/>
      <c r="G97" s="748"/>
      <c r="H97" s="747"/>
      <c r="I97" s="748"/>
      <c r="J97" s="747"/>
      <c r="K97" s="748"/>
      <c r="L97" s="747"/>
      <c r="M97" s="748"/>
      <c r="N97" s="747"/>
      <c r="O97" s="748"/>
      <c r="P97" s="747"/>
      <c r="Q97" s="748"/>
      <c r="R97" s="747"/>
      <c r="S97" s="748"/>
      <c r="T97" s="747"/>
      <c r="U97" s="748"/>
    </row>
    <row r="98" ht="14.25" spans="1:21">
      <c r="A98" s="742"/>
      <c r="B98" s="743"/>
      <c r="C98" s="744"/>
      <c r="D98" s="806"/>
      <c r="E98" s="804"/>
      <c r="F98" s="754"/>
      <c r="G98" s="755"/>
      <c r="H98" s="754"/>
      <c r="I98" s="755"/>
      <c r="J98" s="754"/>
      <c r="K98" s="755"/>
      <c r="L98" s="754"/>
      <c r="M98" s="755"/>
      <c r="N98" s="754"/>
      <c r="O98" s="755"/>
      <c r="P98" s="754"/>
      <c r="Q98" s="755"/>
      <c r="R98" s="754"/>
      <c r="S98" s="755"/>
      <c r="T98" s="754"/>
      <c r="U98" s="755"/>
    </row>
    <row r="99" spans="1:21">
      <c r="A99" s="742"/>
      <c r="B99" s="743"/>
      <c r="C99" s="744"/>
      <c r="D99" s="807" t="s">
        <v>147</v>
      </c>
      <c r="E99" s="803" t="s">
        <v>148</v>
      </c>
      <c r="F99" s="747"/>
      <c r="G99" s="748"/>
      <c r="H99" s="747"/>
      <c r="I99" s="748"/>
      <c r="J99" s="747"/>
      <c r="K99" s="748"/>
      <c r="L99" s="747"/>
      <c r="M99" s="748"/>
      <c r="N99" s="747"/>
      <c r="O99" s="748"/>
      <c r="P99" s="747"/>
      <c r="Q99" s="748"/>
      <c r="R99" s="747"/>
      <c r="S99" s="748"/>
      <c r="T99" s="747"/>
      <c r="U99" s="748"/>
    </row>
    <row r="100" spans="1:21">
      <c r="A100" s="742"/>
      <c r="B100" s="743"/>
      <c r="C100" s="744"/>
      <c r="D100" s="808"/>
      <c r="E100" s="803" t="s">
        <v>149</v>
      </c>
      <c r="F100" s="747"/>
      <c r="G100" s="748"/>
      <c r="H100" s="747"/>
      <c r="I100" s="748"/>
      <c r="J100" s="747"/>
      <c r="K100" s="748"/>
      <c r="L100" s="747"/>
      <c r="M100" s="748"/>
      <c r="N100" s="747"/>
      <c r="O100" s="748"/>
      <c r="P100" s="747"/>
      <c r="Q100" s="748"/>
      <c r="R100" s="747"/>
      <c r="S100" s="748"/>
      <c r="T100" s="747"/>
      <c r="U100" s="748"/>
    </row>
    <row r="101" spans="1:21">
      <c r="A101" s="742"/>
      <c r="B101" s="743"/>
      <c r="C101" s="744"/>
      <c r="D101" s="808"/>
      <c r="E101" s="803" t="s">
        <v>150</v>
      </c>
      <c r="F101" s="747"/>
      <c r="G101" s="748"/>
      <c r="H101" s="747"/>
      <c r="I101" s="748"/>
      <c r="J101" s="747"/>
      <c r="K101" s="748"/>
      <c r="L101" s="747"/>
      <c r="M101" s="748"/>
      <c r="N101" s="747"/>
      <c r="O101" s="748"/>
      <c r="P101" s="747"/>
      <c r="Q101" s="748"/>
      <c r="R101" s="747"/>
      <c r="S101" s="748"/>
      <c r="T101" s="747"/>
      <c r="U101" s="748"/>
    </row>
    <row r="102" ht="14.25" spans="1:21">
      <c r="A102" s="809"/>
      <c r="B102" s="810"/>
      <c r="C102" s="811"/>
      <c r="D102" s="806"/>
      <c r="E102" s="804"/>
      <c r="F102" s="754"/>
      <c r="G102" s="755"/>
      <c r="H102" s="754"/>
      <c r="I102" s="755"/>
      <c r="J102" s="754"/>
      <c r="K102" s="755"/>
      <c r="L102" s="754"/>
      <c r="M102" s="755"/>
      <c r="N102" s="754"/>
      <c r="O102" s="755"/>
      <c r="P102" s="754"/>
      <c r="Q102" s="755"/>
      <c r="R102" s="754"/>
      <c r="S102" s="755"/>
      <c r="T102" s="754"/>
      <c r="U102" s="755"/>
    </row>
  </sheetData>
  <mergeCells count="25">
    <mergeCell ref="A5:E5"/>
    <mergeCell ref="F5:G5"/>
    <mergeCell ref="H5:I5"/>
    <mergeCell ref="J5:K5"/>
    <mergeCell ref="L5:M5"/>
    <mergeCell ref="N5:O5"/>
    <mergeCell ref="P5:Q5"/>
    <mergeCell ref="R5:S5"/>
    <mergeCell ref="T5:U5"/>
    <mergeCell ref="A6:E6"/>
    <mergeCell ref="A7:A102"/>
    <mergeCell ref="D7:D25"/>
    <mergeCell ref="D26:D28"/>
    <mergeCell ref="D29:D32"/>
    <mergeCell ref="D33:D38"/>
    <mergeCell ref="D39:D47"/>
    <mergeCell ref="D48:D55"/>
    <mergeCell ref="D56:D62"/>
    <mergeCell ref="D63:D67"/>
    <mergeCell ref="D68:D74"/>
    <mergeCell ref="D75:D81"/>
    <mergeCell ref="D82:D84"/>
    <mergeCell ref="D85:D87"/>
    <mergeCell ref="D88:D98"/>
    <mergeCell ref="B7:C102"/>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N14"/>
  <sheetViews>
    <sheetView workbookViewId="0">
      <pane ySplit="4" topLeftCell="A5" activePane="bottomLeft" state="frozen"/>
      <selection/>
      <selection pane="bottomLeft" activeCell="G28" sqref="G28"/>
    </sheetView>
  </sheetViews>
  <sheetFormatPr defaultColWidth="9" defaultRowHeight="12"/>
  <cols>
    <col min="1" max="1" width="1.85714285714286" style="661" customWidth="1"/>
    <col min="2" max="2" width="29.7142857142857" style="661" customWidth="1"/>
    <col min="3" max="3" width="30.8571428571429" style="661" customWidth="1"/>
    <col min="4" max="4" width="25.5714285714286" style="661" customWidth="1"/>
    <col min="5" max="5" width="29.2857142857143" style="661" customWidth="1"/>
    <col min="6" max="6" width="19.4285714285714" style="661" customWidth="1"/>
    <col min="7" max="7" width="31.5714285714286" style="661" customWidth="1"/>
    <col min="8" max="8" width="9.14285714285714" style="661"/>
    <col min="9" max="10" width="7.28571428571429" style="661" customWidth="1"/>
    <col min="11" max="11" width="13.8571428571429" style="660" customWidth="1"/>
    <col min="12" max="12" width="17.1428571428571" style="661" customWidth="1"/>
    <col min="13" max="13" width="32.7142857142857" style="660" customWidth="1"/>
    <col min="14" max="14" width="28.2857142857143" style="661" customWidth="1"/>
    <col min="15" max="16384" width="9.14285714285714" style="661"/>
  </cols>
  <sheetData>
    <row r="1" spans="13:14">
      <c r="M1" s="688"/>
      <c r="N1" s="688"/>
    </row>
    <row r="2" ht="21" spans="2:14">
      <c r="B2" s="469" t="s">
        <v>6</v>
      </c>
      <c r="M2" s="688"/>
      <c r="N2" s="688"/>
    </row>
    <row r="3" ht="12.75" spans="13:14">
      <c r="M3" s="689"/>
      <c r="N3" s="689"/>
    </row>
    <row r="4" s="660" customFormat="1" ht="24.75" spans="2:13">
      <c r="B4" s="662" t="s">
        <v>151</v>
      </c>
      <c r="C4" s="663" t="s">
        <v>45</v>
      </c>
      <c r="D4" s="664" t="s">
        <v>20</v>
      </c>
      <c r="E4" s="664" t="s">
        <v>22</v>
      </c>
      <c r="F4" s="665" t="s">
        <v>152</v>
      </c>
      <c r="G4" s="663" t="s">
        <v>153</v>
      </c>
      <c r="H4" s="666" t="s">
        <v>154</v>
      </c>
      <c r="I4" s="666" t="s">
        <v>155</v>
      </c>
      <c r="J4" s="690" t="s">
        <v>156</v>
      </c>
      <c r="K4" s="663" t="s">
        <v>157</v>
      </c>
      <c r="L4" s="691" t="s">
        <v>158</v>
      </c>
      <c r="M4" s="692" t="s">
        <v>159</v>
      </c>
    </row>
    <row r="5" ht="12.75" spans="2:13">
      <c r="B5" s="667"/>
      <c r="C5" s="668"/>
      <c r="D5" s="668"/>
      <c r="E5" s="668"/>
      <c r="F5" s="668"/>
      <c r="G5" s="668"/>
      <c r="H5" s="669"/>
      <c r="I5" s="669"/>
      <c r="J5" s="693"/>
      <c r="K5" s="669"/>
      <c r="L5" s="694"/>
      <c r="M5" s="695"/>
    </row>
    <row r="6" spans="2:13">
      <c r="B6" s="670"/>
      <c r="C6" s="671"/>
      <c r="D6" s="671"/>
      <c r="E6" s="671"/>
      <c r="F6" s="671"/>
      <c r="G6" s="671"/>
      <c r="H6" s="672"/>
      <c r="I6" s="672"/>
      <c r="J6" s="696"/>
      <c r="K6" s="672"/>
      <c r="L6" s="697"/>
      <c r="M6" s="698"/>
    </row>
    <row r="7" ht="12.75" spans="2:13">
      <c r="B7" s="673"/>
      <c r="C7" s="674"/>
      <c r="D7" s="674"/>
      <c r="E7" s="675"/>
      <c r="F7" s="674"/>
      <c r="G7" s="674"/>
      <c r="H7" s="676"/>
      <c r="I7" s="676"/>
      <c r="J7" s="699"/>
      <c r="K7" s="700"/>
      <c r="L7" s="701"/>
      <c r="M7" s="702"/>
    </row>
    <row r="8" spans="2:13">
      <c r="B8" s="670"/>
      <c r="C8" s="677"/>
      <c r="D8" s="677"/>
      <c r="E8" s="678"/>
      <c r="F8" s="677"/>
      <c r="G8" s="677"/>
      <c r="H8" s="679"/>
      <c r="I8" s="679"/>
      <c r="J8" s="703" t="str">
        <f t="shared" ref="J8:J13" si="0">IF(H8="大","A",IF(I8="A","A",IF(H8="中","B",IF(I8="B","B",IF(I8="C","C"," ")))))</f>
        <v> </v>
      </c>
      <c r="K8" s="704"/>
      <c r="L8" s="705"/>
      <c r="M8" s="706"/>
    </row>
    <row r="9" ht="12.75" spans="2:13">
      <c r="B9" s="670"/>
      <c r="C9" s="674"/>
      <c r="D9" s="674"/>
      <c r="E9" s="675"/>
      <c r="F9" s="674"/>
      <c r="G9" s="674"/>
      <c r="H9" s="676"/>
      <c r="I9" s="676"/>
      <c r="J9" s="704" t="str">
        <f t="shared" si="0"/>
        <v> </v>
      </c>
      <c r="K9" s="700"/>
      <c r="L9" s="701"/>
      <c r="M9" s="702"/>
    </row>
    <row r="10" spans="2:13">
      <c r="B10" s="667"/>
      <c r="C10" s="680"/>
      <c r="D10" s="680"/>
      <c r="E10" s="668"/>
      <c r="F10" s="680"/>
      <c r="G10" s="680"/>
      <c r="H10" s="669"/>
      <c r="I10" s="669"/>
      <c r="J10" s="707" t="str">
        <f t="shared" si="0"/>
        <v> </v>
      </c>
      <c r="K10" s="708"/>
      <c r="L10" s="694"/>
      <c r="M10" s="709"/>
    </row>
    <row r="11" ht="12.75" spans="2:13">
      <c r="B11" s="681"/>
      <c r="C11" s="674"/>
      <c r="D11" s="674"/>
      <c r="E11" s="675"/>
      <c r="F11" s="674"/>
      <c r="G11" s="674"/>
      <c r="H11" s="676"/>
      <c r="I11" s="676"/>
      <c r="J11" s="699" t="str">
        <f t="shared" si="0"/>
        <v> </v>
      </c>
      <c r="K11" s="710"/>
      <c r="L11" s="711"/>
      <c r="M11" s="712"/>
    </row>
    <row r="12" spans="2:13">
      <c r="B12" s="682"/>
      <c r="C12" s="683"/>
      <c r="D12" s="683"/>
      <c r="E12" s="684"/>
      <c r="F12" s="684"/>
      <c r="G12" s="683"/>
      <c r="H12" s="685"/>
      <c r="I12" s="685"/>
      <c r="J12" s="707" t="str">
        <f t="shared" si="0"/>
        <v> </v>
      </c>
      <c r="K12" s="713"/>
      <c r="L12" s="714"/>
      <c r="M12" s="715"/>
    </row>
    <row r="13" ht="12.75" spans="2:13">
      <c r="B13" s="681"/>
      <c r="C13" s="686"/>
      <c r="D13" s="686"/>
      <c r="E13" s="674"/>
      <c r="F13" s="686"/>
      <c r="G13" s="686"/>
      <c r="H13" s="676"/>
      <c r="I13" s="676"/>
      <c r="J13" s="699" t="str">
        <f t="shared" si="0"/>
        <v> </v>
      </c>
      <c r="K13" s="716"/>
      <c r="L13" s="717"/>
      <c r="M13" s="718"/>
    </row>
    <row r="14" spans="2:13">
      <c r="B14" s="687"/>
      <c r="L14" s="660"/>
      <c r="M14" s="661"/>
    </row>
  </sheetData>
  <dataValidations count="3">
    <dataValidation type="list" allowBlank="1" showInputMessage="1" showErrorMessage="1" sqref="I5 I6:I13">
      <formula1>"A,B,C"</formula1>
    </dataValidation>
    <dataValidation type="list" allowBlank="1" showInputMessage="1" showErrorMessage="1" sqref="H5:H13">
      <formula1>"大,中,小, "</formula1>
    </dataValidation>
    <dataValidation type="list" allowBlank="1" showInputMessage="1" showErrorMessage="1" sqref="K5:K13">
      <formula1>"有,無"</formula1>
    </dataValidation>
  </dataValidations>
  <hyperlinks>
    <hyperlink ref="J4" location="'判定基準（変更点、変化点一覧）'!A1" display="優先度"/>
  </hyperlinks>
  <printOptions horizontalCentered="1"/>
  <pageMargins left="0.2" right="0.2" top="0.979166666666667" bottom="0.388888888888889" header="0.509027777777778" footer="0.509027777777778"/>
  <pageSetup paperSize="9" scale="77" fitToHeight="0" orientation="landscape" horizontalDpi="300" verticalDpi="300"/>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1" name="Button 3" r:id="rId4">
              <controlPr print="0" defaultSize="0">
                <anchor moveWithCells="1" sizeWithCells="1">
                  <from>
                    <xdr:col>3</xdr:col>
                    <xdr:colOff>428625</xdr:colOff>
                    <xdr:row>0</xdr:row>
                    <xdr:rowOff>152400</xdr:rowOff>
                  </from>
                  <to>
                    <xdr:col>4</xdr:col>
                    <xdr:colOff>0</xdr:colOff>
                    <xdr:row>2</xdr:row>
                    <xdr:rowOff>85725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2:I31"/>
  <sheetViews>
    <sheetView showGridLines="0" workbookViewId="0">
      <selection activeCell="E6" sqref="E6"/>
    </sheetView>
  </sheetViews>
  <sheetFormatPr defaultColWidth="9" defaultRowHeight="12"/>
  <cols>
    <col min="1" max="1" width="3.42857142857143" style="464" customWidth="1"/>
    <col min="2" max="2" width="23.5714285714286" style="464" customWidth="1"/>
    <col min="3" max="6" width="27" style="464" customWidth="1"/>
    <col min="7" max="16384" width="9.14285714285714" style="464"/>
  </cols>
  <sheetData>
    <row r="2" ht="21" spans="2:2">
      <c r="B2" s="469" t="s">
        <v>7</v>
      </c>
    </row>
    <row r="3" spans="5:9">
      <c r="E3" s="465"/>
      <c r="F3" s="465"/>
      <c r="G3" s="465"/>
      <c r="H3" s="465"/>
      <c r="I3" s="465"/>
    </row>
    <row r="4" spans="2:9">
      <c r="B4" s="464" t="s">
        <v>23</v>
      </c>
      <c r="C4" s="464" t="s">
        <v>160</v>
      </c>
      <c r="E4" s="465"/>
      <c r="F4" s="465"/>
      <c r="G4" s="465"/>
      <c r="H4" s="465"/>
      <c r="I4" s="465"/>
    </row>
    <row r="5" spans="3:9">
      <c r="C5" s="464" t="s">
        <v>161</v>
      </c>
      <c r="E5" s="465"/>
      <c r="F5" s="465"/>
      <c r="G5" s="465"/>
      <c r="H5" s="465"/>
      <c r="I5" s="465"/>
    </row>
    <row r="6" spans="5:9">
      <c r="E6" s="465"/>
      <c r="F6" s="465"/>
      <c r="G6" s="465"/>
      <c r="H6" s="465"/>
      <c r="I6" s="465"/>
    </row>
    <row r="7" spans="5:9">
      <c r="E7" s="465"/>
      <c r="F7" s="465"/>
      <c r="G7" s="465"/>
      <c r="H7" s="465"/>
      <c r="I7" s="465"/>
    </row>
    <row r="8" spans="2:9">
      <c r="B8" s="464" t="s">
        <v>25</v>
      </c>
      <c r="C8" s="464" t="s">
        <v>162</v>
      </c>
      <c r="E8" s="464" t="s">
        <v>161</v>
      </c>
      <c r="F8" s="465"/>
      <c r="G8" s="465"/>
      <c r="H8" s="465"/>
      <c r="I8" s="465"/>
    </row>
    <row r="9" spans="3:9">
      <c r="C9" s="464" t="s">
        <v>163</v>
      </c>
      <c r="F9" s="465"/>
      <c r="G9" s="465"/>
      <c r="H9" s="465"/>
      <c r="I9" s="465"/>
    </row>
    <row r="10" spans="3:9">
      <c r="C10" s="464" t="s">
        <v>164</v>
      </c>
      <c r="F10" s="465"/>
      <c r="G10" s="465"/>
      <c r="H10" s="465"/>
      <c r="I10" s="465"/>
    </row>
    <row r="11" spans="6:9">
      <c r="F11" s="465"/>
      <c r="G11" s="465"/>
      <c r="H11" s="465"/>
      <c r="I11" s="465"/>
    </row>
    <row r="12" spans="6:9">
      <c r="F12" s="465"/>
      <c r="G12" s="465"/>
      <c r="H12" s="465"/>
      <c r="I12" s="465"/>
    </row>
    <row r="13" spans="6:9">
      <c r="F13" s="465"/>
      <c r="G13" s="465"/>
      <c r="H13" s="465"/>
      <c r="I13" s="465"/>
    </row>
    <row r="14" ht="12.75"/>
    <row r="15" ht="14.25" customHeight="1" spans="2:6">
      <c r="B15" s="638" t="s">
        <v>165</v>
      </c>
      <c r="C15" s="639" t="s">
        <v>166</v>
      </c>
      <c r="D15" s="639"/>
      <c r="E15" s="639"/>
      <c r="F15" s="640"/>
    </row>
    <row r="16" ht="13.5" customHeight="1" spans="2:6">
      <c r="B16" s="641"/>
      <c r="C16" s="642" t="s">
        <v>167</v>
      </c>
      <c r="D16" s="642" t="s">
        <v>168</v>
      </c>
      <c r="E16" s="642" t="s">
        <v>169</v>
      </c>
      <c r="F16" s="643" t="s">
        <v>170</v>
      </c>
    </row>
    <row r="17" ht="36.75" spans="2:6">
      <c r="B17" s="644"/>
      <c r="C17" s="645" t="s">
        <v>171</v>
      </c>
      <c r="D17" s="645" t="s">
        <v>172</v>
      </c>
      <c r="E17" s="645" t="s">
        <v>173</v>
      </c>
      <c r="F17" s="646" t="s">
        <v>174</v>
      </c>
    </row>
    <row r="18" ht="12.75" spans="2:6">
      <c r="B18" s="647" t="s">
        <v>175</v>
      </c>
      <c r="C18" s="648" t="s">
        <v>176</v>
      </c>
      <c r="D18" s="649"/>
      <c r="E18" s="466"/>
      <c r="F18" s="650"/>
    </row>
    <row r="19" spans="2:6">
      <c r="B19" s="651" t="s">
        <v>175</v>
      </c>
      <c r="C19" s="648" t="s">
        <v>177</v>
      </c>
      <c r="D19" s="649"/>
      <c r="E19" s="649"/>
      <c r="F19" s="652"/>
    </row>
    <row r="20" spans="2:6">
      <c r="B20" s="651" t="s">
        <v>175</v>
      </c>
      <c r="C20" s="648" t="s">
        <v>178</v>
      </c>
      <c r="D20" s="649"/>
      <c r="E20" s="649"/>
      <c r="F20" s="652"/>
    </row>
    <row r="21" spans="2:6">
      <c r="B21" s="651" t="s">
        <v>175</v>
      </c>
      <c r="C21" s="653" t="s">
        <v>179</v>
      </c>
      <c r="D21" s="654"/>
      <c r="E21" s="654"/>
      <c r="F21" s="655"/>
    </row>
    <row r="22" spans="2:6">
      <c r="B22" s="651" t="s">
        <v>175</v>
      </c>
      <c r="C22" s="653" t="s">
        <v>180</v>
      </c>
      <c r="D22" s="654"/>
      <c r="E22" s="654"/>
      <c r="F22" s="655"/>
    </row>
    <row r="23" spans="2:6">
      <c r="B23" s="651" t="s">
        <v>175</v>
      </c>
      <c r="C23" s="653" t="s">
        <v>181</v>
      </c>
      <c r="D23" s="654"/>
      <c r="E23" s="654"/>
      <c r="F23" s="655"/>
    </row>
    <row r="24" spans="2:6">
      <c r="B24" s="651" t="s">
        <v>175</v>
      </c>
      <c r="C24" s="653" t="s">
        <v>182</v>
      </c>
      <c r="D24" s="654"/>
      <c r="E24" s="654"/>
      <c r="F24" s="655"/>
    </row>
    <row r="25" spans="2:6">
      <c r="B25" s="651" t="s">
        <v>175</v>
      </c>
      <c r="C25" s="653" t="s">
        <v>183</v>
      </c>
      <c r="D25" s="654"/>
      <c r="E25" s="654"/>
      <c r="F25" s="655"/>
    </row>
    <row r="26" spans="2:6">
      <c r="B26" s="651"/>
      <c r="C26" s="653"/>
      <c r="D26" s="654"/>
      <c r="E26" s="654"/>
      <c r="F26" s="655"/>
    </row>
    <row r="27" spans="2:6">
      <c r="B27" s="651"/>
      <c r="C27" s="653"/>
      <c r="D27" s="654"/>
      <c r="E27" s="654"/>
      <c r="F27" s="655"/>
    </row>
    <row r="28" spans="2:6">
      <c r="B28" s="656"/>
      <c r="C28" s="653"/>
      <c r="D28" s="654"/>
      <c r="E28" s="654"/>
      <c r="F28" s="655"/>
    </row>
    <row r="29" spans="2:6">
      <c r="B29" s="656"/>
      <c r="C29" s="654"/>
      <c r="D29" s="654"/>
      <c r="E29" s="654"/>
      <c r="F29" s="655"/>
    </row>
    <row r="30" spans="2:6">
      <c r="B30" s="656"/>
      <c r="C30" s="654"/>
      <c r="D30" s="654"/>
      <c r="E30" s="654"/>
      <c r="F30" s="655"/>
    </row>
    <row r="31" ht="12.75" spans="2:6">
      <c r="B31" s="657"/>
      <c r="C31" s="658"/>
      <c r="D31" s="658"/>
      <c r="E31" s="658"/>
      <c r="F31" s="659"/>
    </row>
  </sheetData>
  <mergeCells count="2">
    <mergeCell ref="C15:F15"/>
    <mergeCell ref="B15:B17"/>
  </mergeCells>
  <printOptions horizontalCentered="1"/>
  <pageMargins left="0.2" right="0.2" top="0.788888888888889" bottom="0.588888888888889" header="0.509027777777778" footer="0.509027777777778"/>
  <pageSetup paperSize="9" scale="81" fitToHeight="0" orientation="portrait" horizontalDpi="300" verticalDpi="300"/>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0" name="Button 6" r:id="rId4">
              <controlPr print="0" defaultSize="0">
                <anchor moveWithCells="1" sizeWithCells="1">
                  <from>
                    <xdr:col>2</xdr:col>
                    <xdr:colOff>1085850</xdr:colOff>
                    <xdr:row>1</xdr:row>
                    <xdr:rowOff>9525</xdr:rowOff>
                  </from>
                  <to>
                    <xdr:col>3</xdr:col>
                    <xdr:colOff>771525</xdr:colOff>
                    <xdr:row>2</xdr:row>
                    <xdr:rowOff>57150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3"/>
  <sheetViews>
    <sheetView showGridLines="0" zoomScale="115" zoomScaleNormal="115" workbookViewId="0">
      <pane xSplit="7" ySplit="8" topLeftCell="H9" activePane="bottomRight" state="frozen"/>
      <selection/>
      <selection pane="topRight"/>
      <selection pane="bottomLeft"/>
      <selection pane="bottomRight" activeCell="O7" sqref="O7:O8"/>
    </sheetView>
  </sheetViews>
  <sheetFormatPr defaultColWidth="9" defaultRowHeight="12"/>
  <cols>
    <col min="1" max="1" width="1.28571428571429" style="464" customWidth="1"/>
    <col min="2" max="2" width="6.42857142857143" style="464" customWidth="1"/>
    <col min="3" max="3" width="6.42857142857143" style="464" hidden="1" customWidth="1"/>
    <col min="4" max="4" width="15.7142857142857" style="583" customWidth="1"/>
    <col min="5" max="5" width="15.7142857142857" style="584" customWidth="1"/>
    <col min="6" max="6" width="16.2857142857143" style="584" customWidth="1"/>
    <col min="7" max="7" width="18.7142857142857" style="584" customWidth="1"/>
    <col min="8" max="16384" width="9.14285714285714" style="464"/>
  </cols>
  <sheetData>
    <row r="1" s="579" customFormat="1" spans="1:7">
      <c r="A1" s="464"/>
      <c r="B1" s="464"/>
      <c r="C1" s="464"/>
      <c r="D1" s="583"/>
      <c r="E1" s="584"/>
      <c r="F1" s="584"/>
      <c r="G1" s="584"/>
    </row>
    <row r="2" s="580" customFormat="1" ht="28.5" spans="1:7">
      <c r="A2" s="585"/>
      <c r="B2" s="469" t="s">
        <v>184</v>
      </c>
      <c r="C2" s="586"/>
      <c r="D2" s="587"/>
      <c r="E2" s="588"/>
      <c r="F2" s="588"/>
      <c r="G2" s="588"/>
    </row>
    <row r="3" s="579" customFormat="1" ht="15" customHeight="1" spans="1:14">
      <c r="A3" s="464"/>
      <c r="B3" s="589"/>
      <c r="C3" s="589"/>
      <c r="D3" s="583"/>
      <c r="E3" s="584"/>
      <c r="F3" s="584"/>
      <c r="G3" s="584"/>
      <c r="H3" s="590"/>
      <c r="I3" s="590"/>
      <c r="J3" s="590"/>
      <c r="K3" s="590"/>
      <c r="L3" s="590"/>
      <c r="M3" s="590"/>
      <c r="N3" s="590"/>
    </row>
    <row r="4" s="579" customFormat="1" ht="30" customHeight="1" spans="1:15">
      <c r="A4" s="589"/>
      <c r="B4" s="464"/>
      <c r="C4" s="589"/>
      <c r="D4" s="583"/>
      <c r="E4" s="584"/>
      <c r="F4" s="584"/>
      <c r="G4" s="591"/>
      <c r="H4" s="592"/>
      <c r="I4" s="621"/>
      <c r="J4" s="621"/>
      <c r="K4" s="621"/>
      <c r="L4" s="621"/>
      <c r="M4" s="621"/>
      <c r="N4" s="621"/>
      <c r="O4" s="622"/>
    </row>
    <row r="5" s="579" customFormat="1" ht="27" hidden="1" customHeight="1" spans="1:15">
      <c r="A5" s="464"/>
      <c r="B5" s="593"/>
      <c r="C5" s="593"/>
      <c r="D5" s="594"/>
      <c r="E5" s="594"/>
      <c r="F5" s="594"/>
      <c r="G5" s="595"/>
      <c r="H5" s="596"/>
      <c r="I5" s="623"/>
      <c r="J5" s="623"/>
      <c r="K5" s="623"/>
      <c r="L5" s="623"/>
      <c r="M5" s="624"/>
      <c r="N5" s="623"/>
      <c r="O5" s="624"/>
    </row>
    <row r="6" s="581" customFormat="1" ht="27" customHeight="1" spans="1:15">
      <c r="A6" s="583"/>
      <c r="B6" s="594"/>
      <c r="C6" s="594"/>
      <c r="D6" s="594"/>
      <c r="E6" s="594"/>
      <c r="F6" s="594"/>
      <c r="G6" s="591"/>
      <c r="H6" s="597" t="s">
        <v>175</v>
      </c>
      <c r="I6" s="625"/>
      <c r="J6" s="625"/>
      <c r="K6" s="625"/>
      <c r="L6" s="625"/>
      <c r="M6" s="625"/>
      <c r="N6" s="625"/>
      <c r="O6" s="626"/>
    </row>
    <row r="7" s="582" customFormat="1" ht="81" customHeight="1" spans="1:15">
      <c r="A7" s="598"/>
      <c r="B7" s="599"/>
      <c r="C7" s="599"/>
      <c r="D7" s="599"/>
      <c r="E7" s="599"/>
      <c r="F7" s="599"/>
      <c r="G7" s="599"/>
      <c r="H7" s="600" t="s">
        <v>176</v>
      </c>
      <c r="I7" s="627" t="s">
        <v>177</v>
      </c>
      <c r="J7" s="627" t="s">
        <v>178</v>
      </c>
      <c r="K7" s="627" t="s">
        <v>179</v>
      </c>
      <c r="L7" s="627" t="s">
        <v>180</v>
      </c>
      <c r="M7" s="627" t="s">
        <v>181</v>
      </c>
      <c r="N7" s="627" t="s">
        <v>182</v>
      </c>
      <c r="O7" s="628" t="s">
        <v>183</v>
      </c>
    </row>
    <row r="8" s="582" customFormat="1" ht="37.5" customHeight="1" spans="1:15">
      <c r="A8" s="598"/>
      <c r="B8" s="601"/>
      <c r="C8" s="602"/>
      <c r="D8" s="603" t="s">
        <v>151</v>
      </c>
      <c r="E8" s="604" t="s">
        <v>45</v>
      </c>
      <c r="F8" s="604" t="s">
        <v>20</v>
      </c>
      <c r="G8" s="605" t="s">
        <v>22</v>
      </c>
      <c r="H8" s="606"/>
      <c r="I8" s="629"/>
      <c r="J8" s="629"/>
      <c r="K8" s="629"/>
      <c r="L8" s="629"/>
      <c r="M8" s="629"/>
      <c r="N8" s="629"/>
      <c r="O8" s="628"/>
    </row>
    <row r="9" ht="47.25" customHeight="1" spans="1:15">
      <c r="A9" s="607"/>
      <c r="B9" s="608"/>
      <c r="C9" s="609"/>
      <c r="D9" s="610"/>
      <c r="E9" s="610"/>
      <c r="F9" s="610"/>
      <c r="G9" s="610"/>
      <c r="H9" s="611"/>
      <c r="I9" s="630"/>
      <c r="J9" s="631"/>
      <c r="K9" s="630"/>
      <c r="L9" s="631"/>
      <c r="M9" s="631"/>
      <c r="N9" s="631"/>
      <c r="O9" s="632"/>
    </row>
    <row r="10" ht="47.25" customHeight="1" spans="1:15">
      <c r="A10" s="607"/>
      <c r="B10" s="612"/>
      <c r="C10" s="613"/>
      <c r="D10" s="614"/>
      <c r="E10" s="614"/>
      <c r="F10" s="614"/>
      <c r="G10" s="614"/>
      <c r="H10" s="615"/>
      <c r="I10" s="633"/>
      <c r="J10" s="634"/>
      <c r="K10" s="633"/>
      <c r="L10" s="634"/>
      <c r="M10" s="634"/>
      <c r="N10" s="634"/>
      <c r="O10" s="635"/>
    </row>
    <row r="11" ht="47.25" customHeight="1" spans="1:15">
      <c r="A11" s="607"/>
      <c r="B11" s="612"/>
      <c r="C11" s="613"/>
      <c r="D11" s="614"/>
      <c r="E11" s="614"/>
      <c r="F11" s="614"/>
      <c r="G11" s="614"/>
      <c r="H11" s="615"/>
      <c r="I11" s="634"/>
      <c r="J11" s="634"/>
      <c r="K11" s="634"/>
      <c r="L11" s="634"/>
      <c r="M11" s="634"/>
      <c r="N11" s="634"/>
      <c r="O11" s="635"/>
    </row>
    <row r="12" ht="47.25" customHeight="1" spans="1:15">
      <c r="A12" s="607"/>
      <c r="B12" s="612"/>
      <c r="C12" s="613"/>
      <c r="D12" s="616"/>
      <c r="E12" s="616"/>
      <c r="F12" s="616"/>
      <c r="G12" s="614"/>
      <c r="H12" s="615"/>
      <c r="I12" s="634"/>
      <c r="J12" s="634"/>
      <c r="K12" s="634"/>
      <c r="L12" s="634"/>
      <c r="M12" s="634"/>
      <c r="N12" s="634"/>
      <c r="O12" s="635"/>
    </row>
    <row r="13" ht="47.25" customHeight="1" spans="1:15">
      <c r="A13" s="607"/>
      <c r="B13" s="617"/>
      <c r="C13" s="618"/>
      <c r="D13" s="619"/>
      <c r="E13" s="619"/>
      <c r="F13" s="619"/>
      <c r="G13" s="619"/>
      <c r="H13" s="620"/>
      <c r="I13" s="636"/>
      <c r="J13" s="636"/>
      <c r="K13" s="636"/>
      <c r="L13" s="636"/>
      <c r="M13" s="636"/>
      <c r="N13" s="636"/>
      <c r="O13" s="637"/>
    </row>
  </sheetData>
  <mergeCells count="11">
    <mergeCell ref="H4:O4"/>
    <mergeCell ref="B9:B13"/>
    <mergeCell ref="C9:C13"/>
    <mergeCell ref="H7:H8"/>
    <mergeCell ref="I7:I8"/>
    <mergeCell ref="J7:J8"/>
    <mergeCell ref="K7:K8"/>
    <mergeCell ref="L7:L8"/>
    <mergeCell ref="M7:M8"/>
    <mergeCell ref="N7:N8"/>
    <mergeCell ref="O7:O8"/>
  </mergeCells>
  <printOptions horizontalCentered="1"/>
  <pageMargins left="0.2" right="0.2" top="0.588888888888889" bottom="0.388888888888889" header="0.509027777777778" footer="0.509027777777778"/>
  <pageSetup paperSize="9" scale="76" orientation="landscape"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9223" name="Button 7" r:id="rId3">
              <controlPr print="0" defaultSize="0">
                <anchor moveWithCells="1" sizeWithCells="1">
                  <from>
                    <xdr:col>7</xdr:col>
                    <xdr:colOff>0</xdr:colOff>
                    <xdr:row>1</xdr:row>
                    <xdr:rowOff>95250</xdr:rowOff>
                  </from>
                  <to>
                    <xdr:col>7</xdr:col>
                    <xdr:colOff>0</xdr:colOff>
                    <xdr:row>1</xdr:row>
                    <xdr:rowOff>333375</xdr:rowOff>
                  </to>
                </anchor>
              </controlPr>
            </control>
          </mc:Choice>
        </mc:AlternateContent>
        <mc:AlternateContent xmlns:mc="http://schemas.openxmlformats.org/markup-compatibility/2006">
          <mc:Choice Requires="x14">
            <control shapeId="9224" name="Button 8" r:id="rId4">
              <controlPr print="0" defaultSize="0">
                <anchor moveWithCells="1" sizeWithCells="1">
                  <from>
                    <xdr:col>6</xdr:col>
                    <xdr:colOff>152400</xdr:colOff>
                    <xdr:row>3</xdr:row>
                    <xdr:rowOff>19050</xdr:rowOff>
                  </from>
                  <to>
                    <xdr:col>6</xdr:col>
                    <xdr:colOff>1143000</xdr:colOff>
                    <xdr:row>3</xdr:row>
                    <xdr:rowOff>314325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showGridLines="0" tabSelected="1" workbookViewId="0">
      <pane ySplit="8" topLeftCell="A9" activePane="bottomLeft" state="frozen"/>
      <selection/>
      <selection pane="bottomLeft" activeCell="T15" sqref="T15"/>
    </sheetView>
  </sheetViews>
  <sheetFormatPr defaultColWidth="9" defaultRowHeight="13.5"/>
  <cols>
    <col min="1" max="2" width="12.2857142857143" style="523" customWidth="1"/>
    <col min="3" max="3" width="16.7142857142857" style="523" customWidth="1"/>
    <col min="4" max="4" width="12.4285714285714" style="523" customWidth="1"/>
    <col min="5" max="5" width="3.14285714285714" style="523" customWidth="1"/>
    <col min="6" max="6" width="21.4285714285714" style="523" customWidth="1"/>
    <col min="7" max="7" width="13.8571428571429" style="523" customWidth="1"/>
    <col min="8" max="8" width="12.7142857142857" style="523" customWidth="1"/>
    <col min="9" max="9" width="2.85714285714286" style="523" customWidth="1"/>
    <col min="10" max="10" width="20.5714285714286" style="523" customWidth="1"/>
    <col min="11" max="11" width="3.14285714285714" style="523" customWidth="1"/>
    <col min="12" max="12" width="24.2857142857143" style="523" customWidth="1"/>
    <col min="13" max="13" width="9.14285714285714" style="523" customWidth="1"/>
    <col min="14" max="14" width="24.1428571428571" style="523" customWidth="1"/>
    <col min="15" max="15" width="9.14285714285714" style="523" customWidth="1"/>
    <col min="16" max="16" width="24.1428571428571" style="523" customWidth="1"/>
    <col min="17" max="17" width="9.14285714285714" style="523" customWidth="1"/>
    <col min="18" max="18" width="16.4285714285714" style="523" customWidth="1"/>
    <col min="19" max="19" width="0.142857142857143" style="523" hidden="1" customWidth="1"/>
    <col min="20" max="20" width="26.1428571428571" style="523" customWidth="1"/>
    <col min="21" max="16384" width="9.14285714285714" style="523"/>
  </cols>
  <sheetData>
    <row r="1" ht="18.75" spans="1:18">
      <c r="A1" s="486"/>
      <c r="B1" s="486"/>
      <c r="C1" s="486"/>
      <c r="D1" s="486"/>
      <c r="E1" s="524"/>
      <c r="F1" s="524"/>
      <c r="G1" s="525" t="s">
        <v>185</v>
      </c>
      <c r="H1" s="526"/>
      <c r="I1" s="558"/>
      <c r="J1" s="558"/>
      <c r="K1" s="524"/>
      <c r="L1" s="524"/>
      <c r="M1" s="524"/>
      <c r="N1" s="524"/>
      <c r="O1" s="524"/>
      <c r="P1" s="524"/>
      <c r="Q1" s="524"/>
      <c r="R1" s="524"/>
    </row>
    <row r="2" ht="15.75" spans="1:18">
      <c r="A2" s="486"/>
      <c r="B2" s="527" t="str">
        <f>"モデル　　　　："&amp;モデル</f>
        <v>モデル　　　　：17CY</v>
      </c>
      <c r="C2" s="486"/>
      <c r="D2" s="486"/>
      <c r="E2" s="524"/>
      <c r="F2" s="528"/>
      <c r="G2" s="529" t="s">
        <v>186</v>
      </c>
      <c r="H2" s="530"/>
      <c r="I2" s="558"/>
      <c r="J2" s="558"/>
      <c r="K2" s="524"/>
      <c r="L2" s="524"/>
      <c r="M2" s="527"/>
      <c r="N2" s="528"/>
      <c r="O2" s="524"/>
      <c r="P2" s="524"/>
      <c r="Q2" s="524"/>
      <c r="R2" s="524"/>
    </row>
    <row r="3" ht="14.25" spans="1:18">
      <c r="A3" s="486"/>
      <c r="B3" s="527" t="str">
        <f>"システム　　　："&amp;システム</f>
        <v>システム　　　：</v>
      </c>
      <c r="C3" s="486"/>
      <c r="D3" s="486"/>
      <c r="E3" s="524"/>
      <c r="F3" s="527" t="str">
        <f>"変更前部品："&amp;ベースモデル</f>
        <v>変更前部品：14TMAP</v>
      </c>
      <c r="G3" s="524"/>
      <c r="H3" s="524"/>
      <c r="I3" s="524"/>
      <c r="J3" s="524"/>
      <c r="K3" s="524"/>
      <c r="L3" s="524"/>
      <c r="M3" s="527"/>
      <c r="N3" s="528"/>
      <c r="O3" s="524"/>
      <c r="P3" s="524"/>
      <c r="Q3" s="524"/>
      <c r="R3" s="524"/>
    </row>
    <row r="4" ht="14.25" spans="1:18">
      <c r="A4" s="486"/>
      <c r="B4" s="527" t="str">
        <f>"コンポーネント："&amp;開発モデル</f>
        <v>コンポーネント：</v>
      </c>
      <c r="C4" s="486"/>
      <c r="D4" s="486"/>
      <c r="E4" s="524"/>
      <c r="F4" s="531" t="s">
        <v>187</v>
      </c>
      <c r="G4" s="524"/>
      <c r="H4" s="528"/>
      <c r="I4" s="524"/>
      <c r="J4" s="524"/>
      <c r="K4" s="524"/>
      <c r="L4" s="524"/>
      <c r="M4" s="527"/>
      <c r="N4" s="528"/>
      <c r="O4" s="524"/>
      <c r="P4" s="524"/>
      <c r="Q4" s="524"/>
      <c r="R4" s="524"/>
    </row>
    <row r="5" ht="15" spans="1:18">
      <c r="A5" s="524"/>
      <c r="B5" s="527" t="str">
        <f>"作成者  　　　　："&amp;作成者</f>
        <v>作成者  　　　　：</v>
      </c>
      <c r="C5" s="524"/>
      <c r="D5" s="524"/>
      <c r="E5" s="524"/>
      <c r="F5" s="531" t="s">
        <v>188</v>
      </c>
      <c r="G5" s="524"/>
      <c r="H5" s="532"/>
      <c r="I5" s="524"/>
      <c r="J5" s="524"/>
      <c r="K5" s="524"/>
      <c r="L5" s="524"/>
      <c r="M5" s="524"/>
      <c r="N5" s="524"/>
      <c r="O5" s="524"/>
      <c r="P5" s="559"/>
      <c r="Q5" s="524"/>
      <c r="R5" s="524"/>
    </row>
    <row r="6" s="468" customFormat="1" ht="38.25" customHeight="1" spans="1:18">
      <c r="A6" s="533" t="s">
        <v>189</v>
      </c>
      <c r="B6" s="534" t="s">
        <v>190</v>
      </c>
      <c r="C6" s="535" t="s">
        <v>191</v>
      </c>
      <c r="D6" s="536"/>
      <c r="E6" s="537"/>
      <c r="F6" s="535" t="s">
        <v>192</v>
      </c>
      <c r="G6" s="537"/>
      <c r="H6" s="538" t="s">
        <v>193</v>
      </c>
      <c r="I6" s="560"/>
      <c r="J6" s="561" t="s">
        <v>194</v>
      </c>
      <c r="K6" s="562"/>
      <c r="L6" s="563" t="s">
        <v>195</v>
      </c>
      <c r="M6" s="564"/>
      <c r="N6" s="564"/>
      <c r="O6" s="564"/>
      <c r="P6" s="565"/>
      <c r="Q6" s="573"/>
      <c r="R6" s="574"/>
    </row>
    <row r="7" s="468" customFormat="1" ht="32.25" customHeight="1" spans="1:18">
      <c r="A7" s="539"/>
      <c r="B7" s="540"/>
      <c r="C7" s="541" t="s">
        <v>196</v>
      </c>
      <c r="D7" s="542" t="s">
        <v>197</v>
      </c>
      <c r="E7" s="543" t="s">
        <v>198</v>
      </c>
      <c r="F7" s="544" t="s">
        <v>199</v>
      </c>
      <c r="G7" s="542" t="s">
        <v>200</v>
      </c>
      <c r="H7" s="545"/>
      <c r="I7" s="543" t="s">
        <v>155</v>
      </c>
      <c r="J7" s="566" t="s">
        <v>201</v>
      </c>
      <c r="K7" s="543" t="s">
        <v>156</v>
      </c>
      <c r="L7" s="567" t="s">
        <v>202</v>
      </c>
      <c r="M7" s="568" t="s">
        <v>203</v>
      </c>
      <c r="N7" s="567" t="s">
        <v>204</v>
      </c>
      <c r="O7" s="543" t="s">
        <v>203</v>
      </c>
      <c r="P7" s="567" t="s">
        <v>205</v>
      </c>
      <c r="Q7" s="543" t="s">
        <v>203</v>
      </c>
      <c r="R7" s="575" t="s">
        <v>206</v>
      </c>
    </row>
    <row r="8" s="468" customFormat="1" ht="14.25" spans="1:18">
      <c r="A8" s="539"/>
      <c r="B8" s="546"/>
      <c r="C8" s="547"/>
      <c r="D8" s="548" t="s">
        <v>207</v>
      </c>
      <c r="E8" s="549"/>
      <c r="F8" s="550"/>
      <c r="G8" s="551" t="s">
        <v>207</v>
      </c>
      <c r="H8" s="552"/>
      <c r="I8" s="569"/>
      <c r="J8" s="570"/>
      <c r="K8" s="571"/>
      <c r="L8" s="570"/>
      <c r="M8" s="549"/>
      <c r="N8" s="572"/>
      <c r="O8" s="549"/>
      <c r="P8" s="549"/>
      <c r="Q8" s="576"/>
      <c r="R8" s="577"/>
    </row>
    <row r="9" s="468" customFormat="1" spans="1:18">
      <c r="A9" s="553"/>
      <c r="B9" s="554"/>
      <c r="C9" s="553"/>
      <c r="D9" s="555"/>
      <c r="E9" s="556"/>
      <c r="F9" s="553"/>
      <c r="G9" s="555"/>
      <c r="H9" s="557"/>
      <c r="I9" s="554"/>
      <c r="J9" s="557"/>
      <c r="K9" s="554"/>
      <c r="L9" s="556"/>
      <c r="M9" s="556"/>
      <c r="N9" s="557"/>
      <c r="O9" s="554"/>
      <c r="P9" s="554"/>
      <c r="Q9" s="556"/>
      <c r="R9" s="578"/>
    </row>
    <row r="10" s="468" customFormat="1" spans="1:18">
      <c r="A10" s="553"/>
      <c r="B10" s="554"/>
      <c r="C10" s="553"/>
      <c r="D10" s="555"/>
      <c r="E10" s="556"/>
      <c r="F10" s="553"/>
      <c r="G10" s="555"/>
      <c r="H10" s="557"/>
      <c r="I10" s="554"/>
      <c r="J10" s="557"/>
      <c r="K10" s="554"/>
      <c r="L10" s="556"/>
      <c r="M10" s="556"/>
      <c r="N10" s="557"/>
      <c r="O10" s="554"/>
      <c r="P10" s="554"/>
      <c r="Q10" s="556"/>
      <c r="R10" s="578"/>
    </row>
    <row r="11" s="468" customFormat="1" spans="1:18">
      <c r="A11" s="553"/>
      <c r="B11" s="554"/>
      <c r="C11" s="553"/>
      <c r="D11" s="555"/>
      <c r="E11" s="556"/>
      <c r="F11" s="553"/>
      <c r="G11" s="555"/>
      <c r="H11" s="557"/>
      <c r="I11" s="554"/>
      <c r="J11" s="557"/>
      <c r="K11" s="554"/>
      <c r="L11" s="556"/>
      <c r="M11" s="556"/>
      <c r="N11" s="557"/>
      <c r="O11" s="554"/>
      <c r="P11" s="554"/>
      <c r="Q11" s="556"/>
      <c r="R11" s="578"/>
    </row>
    <row r="12" s="468" customFormat="1" spans="1:18">
      <c r="A12" s="553"/>
      <c r="B12" s="554"/>
      <c r="C12" s="553"/>
      <c r="D12" s="555"/>
      <c r="E12" s="556"/>
      <c r="F12" s="553"/>
      <c r="G12" s="555"/>
      <c r="H12" s="557"/>
      <c r="I12" s="554"/>
      <c r="J12" s="557"/>
      <c r="K12" s="554"/>
      <c r="L12" s="556"/>
      <c r="M12" s="556"/>
      <c r="N12" s="557"/>
      <c r="O12" s="554"/>
      <c r="P12" s="554"/>
      <c r="Q12" s="556"/>
      <c r="R12" s="578"/>
    </row>
    <row r="13" s="468" customFormat="1" spans="1:18">
      <c r="A13" s="553"/>
      <c r="B13" s="554"/>
      <c r="C13" s="553"/>
      <c r="D13" s="555"/>
      <c r="E13" s="556"/>
      <c r="F13" s="553"/>
      <c r="G13" s="555"/>
      <c r="H13" s="557"/>
      <c r="I13" s="554"/>
      <c r="J13" s="557"/>
      <c r="K13" s="554"/>
      <c r="L13" s="556"/>
      <c r="M13" s="556"/>
      <c r="N13" s="557"/>
      <c r="O13" s="554"/>
      <c r="P13" s="554"/>
      <c r="Q13" s="556"/>
      <c r="R13" s="578"/>
    </row>
    <row r="14" s="468" customFormat="1" spans="1:18">
      <c r="A14" s="553"/>
      <c r="B14" s="554"/>
      <c r="C14" s="553"/>
      <c r="D14" s="555"/>
      <c r="E14" s="556"/>
      <c r="F14" s="553"/>
      <c r="G14" s="555"/>
      <c r="H14" s="557"/>
      <c r="I14" s="554"/>
      <c r="J14" s="557"/>
      <c r="K14" s="554"/>
      <c r="L14" s="556"/>
      <c r="M14" s="556"/>
      <c r="N14" s="557"/>
      <c r="O14" s="554"/>
      <c r="P14" s="554"/>
      <c r="Q14" s="556"/>
      <c r="R14" s="578"/>
    </row>
    <row r="15" s="468" customFormat="1" spans="1:18">
      <c r="A15" s="553"/>
      <c r="B15" s="554"/>
      <c r="C15" s="553"/>
      <c r="D15" s="555"/>
      <c r="E15" s="556"/>
      <c r="F15" s="553"/>
      <c r="G15" s="555"/>
      <c r="H15" s="557"/>
      <c r="I15" s="554"/>
      <c r="J15" s="557"/>
      <c r="K15" s="554"/>
      <c r="L15" s="556"/>
      <c r="M15" s="556"/>
      <c r="N15" s="557"/>
      <c r="O15" s="554"/>
      <c r="P15" s="554"/>
      <c r="Q15" s="556"/>
      <c r="R15" s="578"/>
    </row>
    <row r="16" s="468" customFormat="1" spans="1:18">
      <c r="A16" s="553"/>
      <c r="B16" s="554"/>
      <c r="C16" s="553"/>
      <c r="D16" s="555"/>
      <c r="E16" s="556"/>
      <c r="F16" s="553"/>
      <c r="G16" s="555"/>
      <c r="H16" s="557"/>
      <c r="I16" s="554"/>
      <c r="J16" s="557"/>
      <c r="K16" s="554"/>
      <c r="L16" s="556"/>
      <c r="M16" s="556"/>
      <c r="N16" s="557"/>
      <c r="O16" s="554"/>
      <c r="P16" s="554"/>
      <c r="Q16" s="556"/>
      <c r="R16" s="578"/>
    </row>
    <row r="17" s="468" customFormat="1" spans="1:18">
      <c r="A17" s="553"/>
      <c r="B17" s="554"/>
      <c r="C17" s="553"/>
      <c r="D17" s="555"/>
      <c r="E17" s="556"/>
      <c r="F17" s="553"/>
      <c r="G17" s="555"/>
      <c r="H17" s="557"/>
      <c r="I17" s="554"/>
      <c r="J17" s="557"/>
      <c r="K17" s="554"/>
      <c r="L17" s="556"/>
      <c r="M17" s="556"/>
      <c r="N17" s="557"/>
      <c r="O17" s="554"/>
      <c r="P17" s="554"/>
      <c r="Q17" s="556"/>
      <c r="R17" s="578"/>
    </row>
    <row r="18" s="468" customFormat="1" spans="1:18">
      <c r="A18" s="553"/>
      <c r="B18" s="554"/>
      <c r="C18" s="553"/>
      <c r="D18" s="555"/>
      <c r="E18" s="556"/>
      <c r="F18" s="553"/>
      <c r="G18" s="555"/>
      <c r="H18" s="557"/>
      <c r="I18" s="554"/>
      <c r="J18" s="557"/>
      <c r="K18" s="554"/>
      <c r="L18" s="556"/>
      <c r="M18" s="556"/>
      <c r="N18" s="557"/>
      <c r="O18" s="554"/>
      <c r="P18" s="554"/>
      <c r="Q18" s="556"/>
      <c r="R18" s="578"/>
    </row>
    <row r="19" s="468" customFormat="1" spans="1:18">
      <c r="A19" s="553"/>
      <c r="B19" s="554"/>
      <c r="C19" s="553"/>
      <c r="D19" s="555"/>
      <c r="E19" s="556"/>
      <c r="F19" s="553"/>
      <c r="G19" s="555"/>
      <c r="H19" s="557"/>
      <c r="I19" s="554"/>
      <c r="J19" s="557"/>
      <c r="K19" s="554"/>
      <c r="L19" s="556"/>
      <c r="M19" s="556"/>
      <c r="N19" s="557"/>
      <c r="O19" s="554"/>
      <c r="P19" s="554"/>
      <c r="Q19" s="556"/>
      <c r="R19" s="578"/>
    </row>
    <row r="20" s="468" customFormat="1" spans="1:18">
      <c r="A20" s="553"/>
      <c r="B20" s="554"/>
      <c r="C20" s="553"/>
      <c r="D20" s="555"/>
      <c r="E20" s="556"/>
      <c r="F20" s="553"/>
      <c r="G20" s="555"/>
      <c r="H20" s="557"/>
      <c r="I20" s="554"/>
      <c r="J20" s="557"/>
      <c r="K20" s="554"/>
      <c r="L20" s="556"/>
      <c r="M20" s="556"/>
      <c r="N20" s="557"/>
      <c r="O20" s="554"/>
      <c r="P20" s="554"/>
      <c r="Q20" s="556"/>
      <c r="R20" s="578"/>
    </row>
    <row r="21" s="468" customFormat="1" spans="1:18">
      <c r="A21" s="553"/>
      <c r="B21" s="554"/>
      <c r="C21" s="553"/>
      <c r="D21" s="555"/>
      <c r="E21" s="556"/>
      <c r="F21" s="553"/>
      <c r="G21" s="555"/>
      <c r="H21" s="557"/>
      <c r="I21" s="554"/>
      <c r="J21" s="557"/>
      <c r="K21" s="554"/>
      <c r="L21" s="556"/>
      <c r="M21" s="556"/>
      <c r="N21" s="557"/>
      <c r="O21" s="554"/>
      <c r="P21" s="554"/>
      <c r="Q21" s="556"/>
      <c r="R21" s="578"/>
    </row>
    <row r="22" s="468" customFormat="1" spans="1:18">
      <c r="A22" s="553"/>
      <c r="B22" s="554"/>
      <c r="C22" s="553"/>
      <c r="D22" s="555"/>
      <c r="E22" s="556"/>
      <c r="F22" s="553"/>
      <c r="G22" s="555"/>
      <c r="H22" s="557"/>
      <c r="I22" s="554"/>
      <c r="J22" s="557"/>
      <c r="K22" s="554"/>
      <c r="L22" s="556"/>
      <c r="M22" s="556"/>
      <c r="N22" s="557"/>
      <c r="O22" s="554"/>
      <c r="P22" s="554"/>
      <c r="Q22" s="556"/>
      <c r="R22" s="578"/>
    </row>
    <row r="23" s="468" customFormat="1" spans="1:18">
      <c r="A23" s="553"/>
      <c r="B23" s="554"/>
      <c r="C23" s="553"/>
      <c r="D23" s="555"/>
      <c r="E23" s="556"/>
      <c r="F23" s="553"/>
      <c r="G23" s="555"/>
      <c r="H23" s="557"/>
      <c r="I23" s="554"/>
      <c r="J23" s="557"/>
      <c r="K23" s="554"/>
      <c r="L23" s="556"/>
      <c r="M23" s="556"/>
      <c r="N23" s="557"/>
      <c r="O23" s="554"/>
      <c r="P23" s="554"/>
      <c r="Q23" s="556"/>
      <c r="R23" s="578"/>
    </row>
    <row r="24" s="468" customFormat="1" spans="1:18">
      <c r="A24" s="553"/>
      <c r="B24" s="554"/>
      <c r="C24" s="553"/>
      <c r="D24" s="555"/>
      <c r="E24" s="556"/>
      <c r="F24" s="553"/>
      <c r="G24" s="555"/>
      <c r="H24" s="557"/>
      <c r="I24" s="554"/>
      <c r="J24" s="557"/>
      <c r="K24" s="554"/>
      <c r="L24" s="556"/>
      <c r="M24" s="556"/>
      <c r="N24" s="557"/>
      <c r="O24" s="554"/>
      <c r="P24" s="554"/>
      <c r="Q24" s="556"/>
      <c r="R24" s="578"/>
    </row>
    <row r="25" s="468" customFormat="1" spans="1:18">
      <c r="A25" s="553"/>
      <c r="B25" s="554"/>
      <c r="C25" s="553"/>
      <c r="D25" s="555"/>
      <c r="E25" s="556"/>
      <c r="F25" s="553"/>
      <c r="G25" s="555"/>
      <c r="H25" s="557"/>
      <c r="I25" s="554"/>
      <c r="J25" s="557"/>
      <c r="K25" s="554"/>
      <c r="L25" s="556"/>
      <c r="M25" s="556"/>
      <c r="N25" s="557"/>
      <c r="O25" s="554"/>
      <c r="P25" s="554"/>
      <c r="Q25" s="556"/>
      <c r="R25" s="578"/>
    </row>
    <row r="26" s="468" customFormat="1" spans="1:18">
      <c r="A26" s="553"/>
      <c r="B26" s="554"/>
      <c r="C26" s="553"/>
      <c r="D26" s="555"/>
      <c r="E26" s="556"/>
      <c r="F26" s="553"/>
      <c r="G26" s="555"/>
      <c r="H26" s="557"/>
      <c r="I26" s="554"/>
      <c r="J26" s="557"/>
      <c r="K26" s="554"/>
      <c r="L26" s="556"/>
      <c r="M26" s="556"/>
      <c r="N26" s="557"/>
      <c r="O26" s="554"/>
      <c r="P26" s="554"/>
      <c r="Q26" s="556"/>
      <c r="R26" s="578"/>
    </row>
    <row r="27" s="468" customFormat="1" spans="1:18">
      <c r="A27" s="553"/>
      <c r="B27" s="554"/>
      <c r="C27" s="553"/>
      <c r="D27" s="555"/>
      <c r="E27" s="556"/>
      <c r="F27" s="553"/>
      <c r="G27" s="555"/>
      <c r="H27" s="557"/>
      <c r="I27" s="554"/>
      <c r="J27" s="557"/>
      <c r="K27" s="554"/>
      <c r="L27" s="556"/>
      <c r="M27" s="556"/>
      <c r="N27" s="557"/>
      <c r="O27" s="554"/>
      <c r="P27" s="554"/>
      <c r="Q27" s="556"/>
      <c r="R27" s="578"/>
    </row>
    <row r="28" s="468" customFormat="1" spans="1:18">
      <c r="A28" s="553"/>
      <c r="B28" s="554"/>
      <c r="C28" s="553"/>
      <c r="D28" s="555"/>
      <c r="E28" s="556"/>
      <c r="F28" s="553"/>
      <c r="G28" s="555"/>
      <c r="H28" s="557"/>
      <c r="I28" s="554"/>
      <c r="J28" s="557"/>
      <c r="K28" s="554"/>
      <c r="L28" s="556"/>
      <c r="M28" s="556"/>
      <c r="N28" s="557"/>
      <c r="O28" s="554"/>
      <c r="P28" s="554"/>
      <c r="Q28" s="556"/>
      <c r="R28" s="578"/>
    </row>
    <row r="29" s="468" customFormat="1" spans="1:18">
      <c r="A29" s="553"/>
      <c r="B29" s="554"/>
      <c r="C29" s="553"/>
      <c r="D29" s="555"/>
      <c r="E29" s="556"/>
      <c r="F29" s="553"/>
      <c r="G29" s="555"/>
      <c r="H29" s="557"/>
      <c r="I29" s="554"/>
      <c r="J29" s="557"/>
      <c r="K29" s="554"/>
      <c r="L29" s="556"/>
      <c r="M29" s="556"/>
      <c r="N29" s="557"/>
      <c r="O29" s="554"/>
      <c r="P29" s="554"/>
      <c r="Q29" s="556"/>
      <c r="R29" s="578"/>
    </row>
    <row r="30" s="468" customFormat="1" spans="1:18">
      <c r="A30" s="553"/>
      <c r="B30" s="554"/>
      <c r="C30" s="553"/>
      <c r="D30" s="555"/>
      <c r="E30" s="556"/>
      <c r="F30" s="553"/>
      <c r="G30" s="555"/>
      <c r="H30" s="557"/>
      <c r="I30" s="554"/>
      <c r="J30" s="557"/>
      <c r="K30" s="554"/>
      <c r="L30" s="556"/>
      <c r="M30" s="556"/>
      <c r="N30" s="557"/>
      <c r="O30" s="554"/>
      <c r="P30" s="554"/>
      <c r="Q30" s="556"/>
      <c r="R30" s="578"/>
    </row>
    <row r="31" s="468" customFormat="1" spans="1:18">
      <c r="A31" s="553"/>
      <c r="B31" s="554"/>
      <c r="C31" s="553"/>
      <c r="D31" s="555"/>
      <c r="E31" s="556"/>
      <c r="F31" s="553"/>
      <c r="G31" s="555"/>
      <c r="H31" s="557"/>
      <c r="I31" s="554"/>
      <c r="J31" s="557"/>
      <c r="K31" s="554"/>
      <c r="L31" s="556"/>
      <c r="M31" s="556"/>
      <c r="N31" s="557"/>
      <c r="O31" s="554"/>
      <c r="P31" s="554"/>
      <c r="Q31" s="556"/>
      <c r="R31" s="578"/>
    </row>
    <row r="32" s="468" customFormat="1" spans="1:18">
      <c r="A32" s="553"/>
      <c r="B32" s="554"/>
      <c r="C32" s="553"/>
      <c r="D32" s="555"/>
      <c r="E32" s="556"/>
      <c r="F32" s="553"/>
      <c r="G32" s="555"/>
      <c r="H32" s="557"/>
      <c r="I32" s="554"/>
      <c r="J32" s="557"/>
      <c r="K32" s="554"/>
      <c r="L32" s="556"/>
      <c r="M32" s="556"/>
      <c r="N32" s="557"/>
      <c r="O32" s="554"/>
      <c r="P32" s="554"/>
      <c r="Q32" s="556"/>
      <c r="R32" s="578"/>
    </row>
    <row r="33" s="468" customFormat="1" spans="1:18">
      <c r="A33" s="553"/>
      <c r="B33" s="554"/>
      <c r="C33" s="553"/>
      <c r="D33" s="555"/>
      <c r="E33" s="556"/>
      <c r="F33" s="553"/>
      <c r="G33" s="555"/>
      <c r="H33" s="557"/>
      <c r="I33" s="554"/>
      <c r="J33" s="557"/>
      <c r="K33" s="554"/>
      <c r="L33" s="556"/>
      <c r="M33" s="556"/>
      <c r="N33" s="557"/>
      <c r="O33" s="554"/>
      <c r="P33" s="554"/>
      <c r="Q33" s="556"/>
      <c r="R33" s="578"/>
    </row>
    <row r="34" s="468" customFormat="1" spans="1:18">
      <c r="A34" s="553"/>
      <c r="B34" s="554"/>
      <c r="C34" s="553"/>
      <c r="D34" s="555"/>
      <c r="E34" s="556"/>
      <c r="F34" s="553"/>
      <c r="G34" s="555"/>
      <c r="H34" s="557"/>
      <c r="I34" s="554"/>
      <c r="J34" s="557"/>
      <c r="K34" s="554"/>
      <c r="L34" s="556"/>
      <c r="M34" s="556"/>
      <c r="N34" s="557"/>
      <c r="O34" s="554"/>
      <c r="P34" s="554"/>
      <c r="Q34" s="556"/>
      <c r="R34" s="578"/>
    </row>
    <row r="35" s="468" customFormat="1" spans="1:18">
      <c r="A35" s="553"/>
      <c r="B35" s="554"/>
      <c r="C35" s="553"/>
      <c r="D35" s="555"/>
      <c r="E35" s="556"/>
      <c r="F35" s="553"/>
      <c r="G35" s="555"/>
      <c r="H35" s="557"/>
      <c r="I35" s="554"/>
      <c r="J35" s="557"/>
      <c r="K35" s="554"/>
      <c r="L35" s="556"/>
      <c r="M35" s="556"/>
      <c r="N35" s="557"/>
      <c r="O35" s="554"/>
      <c r="P35" s="554"/>
      <c r="Q35" s="556"/>
      <c r="R35" s="578"/>
    </row>
    <row r="36" s="468" customFormat="1" spans="1:18">
      <c r="A36" s="553"/>
      <c r="B36" s="554"/>
      <c r="C36" s="553"/>
      <c r="D36" s="555"/>
      <c r="E36" s="556"/>
      <c r="F36" s="553"/>
      <c r="G36" s="555"/>
      <c r="H36" s="557"/>
      <c r="I36" s="554"/>
      <c r="J36" s="557"/>
      <c r="K36" s="554"/>
      <c r="L36" s="556"/>
      <c r="M36" s="556"/>
      <c r="N36" s="557"/>
      <c r="O36" s="554"/>
      <c r="P36" s="554"/>
      <c r="Q36" s="556"/>
      <c r="R36" s="578"/>
    </row>
    <row r="37" s="468" customFormat="1" spans="1:18">
      <c r="A37" s="553"/>
      <c r="B37" s="554"/>
      <c r="C37" s="553"/>
      <c r="D37" s="555"/>
      <c r="E37" s="556"/>
      <c r="F37" s="553"/>
      <c r="G37" s="555"/>
      <c r="H37" s="557"/>
      <c r="I37" s="554"/>
      <c r="J37" s="557"/>
      <c r="K37" s="554"/>
      <c r="L37" s="556"/>
      <c r="M37" s="556"/>
      <c r="N37" s="557"/>
      <c r="O37" s="554"/>
      <c r="P37" s="554"/>
      <c r="Q37" s="556"/>
      <c r="R37" s="578"/>
    </row>
    <row r="38" s="468" customFormat="1" spans="1:18">
      <c r="A38" s="553"/>
      <c r="B38" s="554"/>
      <c r="C38" s="553"/>
      <c r="D38" s="555"/>
      <c r="E38" s="556"/>
      <c r="F38" s="553"/>
      <c r="G38" s="555"/>
      <c r="H38" s="557"/>
      <c r="I38" s="554"/>
      <c r="J38" s="557"/>
      <c r="K38" s="554"/>
      <c r="L38" s="556"/>
      <c r="M38" s="556"/>
      <c r="N38" s="557"/>
      <c r="O38" s="554"/>
      <c r="P38" s="554"/>
      <c r="Q38" s="556"/>
      <c r="R38" s="578"/>
    </row>
    <row r="39" s="468" customFormat="1" spans="1:18">
      <c r="A39" s="553"/>
      <c r="B39" s="554"/>
      <c r="C39" s="553"/>
      <c r="D39" s="555"/>
      <c r="E39" s="556"/>
      <c r="F39" s="553"/>
      <c r="G39" s="555"/>
      <c r="H39" s="557"/>
      <c r="I39" s="554"/>
      <c r="J39" s="557"/>
      <c r="K39" s="554"/>
      <c r="L39" s="556"/>
      <c r="M39" s="556"/>
      <c r="N39" s="557"/>
      <c r="O39" s="554"/>
      <c r="P39" s="554"/>
      <c r="Q39" s="556"/>
      <c r="R39" s="578"/>
    </row>
    <row r="40" s="468" customFormat="1" spans="1:18">
      <c r="A40" s="553"/>
      <c r="B40" s="554"/>
      <c r="C40" s="553"/>
      <c r="D40" s="555"/>
      <c r="E40" s="556"/>
      <c r="F40" s="553"/>
      <c r="G40" s="555"/>
      <c r="H40" s="557"/>
      <c r="I40" s="554"/>
      <c r="J40" s="557"/>
      <c r="K40" s="554"/>
      <c r="L40" s="556"/>
      <c r="M40" s="556"/>
      <c r="N40" s="557"/>
      <c r="O40" s="554"/>
      <c r="P40" s="554"/>
      <c r="Q40" s="556"/>
      <c r="R40" s="578"/>
    </row>
    <row r="41" s="468" customFormat="1" spans="1:18">
      <c r="A41" s="553"/>
      <c r="B41" s="554"/>
      <c r="C41" s="553"/>
      <c r="D41" s="555"/>
      <c r="E41" s="556"/>
      <c r="F41" s="553"/>
      <c r="G41" s="555"/>
      <c r="H41" s="557"/>
      <c r="I41" s="554"/>
      <c r="J41" s="557"/>
      <c r="K41" s="554"/>
      <c r="L41" s="556"/>
      <c r="M41" s="556"/>
      <c r="N41" s="557"/>
      <c r="O41" s="554"/>
      <c r="P41" s="554"/>
      <c r="Q41" s="556"/>
      <c r="R41" s="578"/>
    </row>
    <row r="42" s="468" customFormat="1" spans="1:18">
      <c r="A42" s="553"/>
      <c r="B42" s="554"/>
      <c r="C42" s="553"/>
      <c r="D42" s="555"/>
      <c r="E42" s="556"/>
      <c r="F42" s="553"/>
      <c r="G42" s="555"/>
      <c r="H42" s="557"/>
      <c r="I42" s="554"/>
      <c r="J42" s="557"/>
      <c r="K42" s="554"/>
      <c r="L42" s="556"/>
      <c r="M42" s="556"/>
      <c r="N42" s="557"/>
      <c r="O42" s="554"/>
      <c r="P42" s="554"/>
      <c r="Q42" s="556"/>
      <c r="R42" s="578"/>
    </row>
    <row r="43" s="468" customFormat="1" spans="1:18">
      <c r="A43" s="553"/>
      <c r="B43" s="554"/>
      <c r="C43" s="553"/>
      <c r="D43" s="555"/>
      <c r="E43" s="556"/>
      <c r="F43" s="553"/>
      <c r="G43" s="555"/>
      <c r="H43" s="557"/>
      <c r="I43" s="554"/>
      <c r="J43" s="557"/>
      <c r="K43" s="554"/>
      <c r="L43" s="556"/>
      <c r="M43" s="556"/>
      <c r="N43" s="557"/>
      <c r="O43" s="554"/>
      <c r="P43" s="554"/>
      <c r="Q43" s="556"/>
      <c r="R43" s="578"/>
    </row>
    <row r="44" s="468" customFormat="1" spans="1:18">
      <c r="A44" s="553"/>
      <c r="B44" s="554"/>
      <c r="C44" s="553"/>
      <c r="D44" s="555"/>
      <c r="E44" s="556"/>
      <c r="F44" s="553"/>
      <c r="G44" s="555"/>
      <c r="H44" s="557"/>
      <c r="I44" s="554"/>
      <c r="J44" s="557"/>
      <c r="K44" s="554"/>
      <c r="L44" s="556"/>
      <c r="M44" s="556"/>
      <c r="N44" s="557"/>
      <c r="O44" s="554"/>
      <c r="P44" s="554"/>
      <c r="Q44" s="556"/>
      <c r="R44" s="578"/>
    </row>
    <row r="45" s="468" customFormat="1" spans="1:18">
      <c r="A45" s="553"/>
      <c r="B45" s="554"/>
      <c r="C45" s="553"/>
      <c r="D45" s="555"/>
      <c r="E45" s="556"/>
      <c r="F45" s="553"/>
      <c r="G45" s="555"/>
      <c r="H45" s="557"/>
      <c r="I45" s="554"/>
      <c r="J45" s="557"/>
      <c r="K45" s="554"/>
      <c r="L45" s="556"/>
      <c r="M45" s="556"/>
      <c r="N45" s="557"/>
      <c r="O45" s="554"/>
      <c r="P45" s="554"/>
      <c r="Q45" s="556"/>
      <c r="R45" s="578"/>
    </row>
    <row r="46" s="468" customFormat="1" spans="1:18">
      <c r="A46" s="553"/>
      <c r="B46" s="554"/>
      <c r="C46" s="553"/>
      <c r="D46" s="555"/>
      <c r="E46" s="556"/>
      <c r="F46" s="553"/>
      <c r="G46" s="555"/>
      <c r="H46" s="557"/>
      <c r="I46" s="554"/>
      <c r="J46" s="557"/>
      <c r="K46" s="554"/>
      <c r="L46" s="556"/>
      <c r="M46" s="556"/>
      <c r="N46" s="557"/>
      <c r="O46" s="554"/>
      <c r="P46" s="554"/>
      <c r="Q46" s="556"/>
      <c r="R46" s="578"/>
    </row>
    <row r="47" s="468" customFormat="1" spans="1:18">
      <c r="A47" s="553"/>
      <c r="B47" s="554"/>
      <c r="C47" s="553"/>
      <c r="D47" s="555"/>
      <c r="E47" s="556"/>
      <c r="F47" s="553"/>
      <c r="G47" s="555"/>
      <c r="H47" s="557"/>
      <c r="I47" s="554"/>
      <c r="J47" s="557"/>
      <c r="K47" s="554"/>
      <c r="L47" s="556"/>
      <c r="M47" s="556"/>
      <c r="N47" s="557"/>
      <c r="O47" s="554"/>
      <c r="P47" s="554"/>
      <c r="Q47" s="556"/>
      <c r="R47" s="578"/>
    </row>
    <row r="48" s="468" customFormat="1" spans="1:18">
      <c r="A48" s="553"/>
      <c r="B48" s="554"/>
      <c r="C48" s="553"/>
      <c r="D48" s="555"/>
      <c r="E48" s="556"/>
      <c r="F48" s="553"/>
      <c r="G48" s="555"/>
      <c r="H48" s="557"/>
      <c r="I48" s="554"/>
      <c r="J48" s="557"/>
      <c r="K48" s="554"/>
      <c r="L48" s="556"/>
      <c r="M48" s="556"/>
      <c r="N48" s="557"/>
      <c r="O48" s="554"/>
      <c r="P48" s="554"/>
      <c r="Q48" s="556"/>
      <c r="R48" s="578"/>
    </row>
    <row r="49" s="468" customFormat="1" spans="1:18">
      <c r="A49" s="553"/>
      <c r="B49" s="554"/>
      <c r="C49" s="553"/>
      <c r="D49" s="555"/>
      <c r="E49" s="556"/>
      <c r="F49" s="553"/>
      <c r="G49" s="555"/>
      <c r="H49" s="557"/>
      <c r="I49" s="554"/>
      <c r="J49" s="557"/>
      <c r="K49" s="554"/>
      <c r="L49" s="556"/>
      <c r="M49" s="556"/>
      <c r="N49" s="557"/>
      <c r="O49" s="554"/>
      <c r="P49" s="554"/>
      <c r="Q49" s="556"/>
      <c r="R49" s="578"/>
    </row>
    <row r="50" s="468" customFormat="1" spans="1:18">
      <c r="A50" s="553"/>
      <c r="B50" s="554"/>
      <c r="C50" s="553"/>
      <c r="D50" s="555"/>
      <c r="E50" s="556"/>
      <c r="F50" s="553"/>
      <c r="G50" s="555"/>
      <c r="H50" s="557"/>
      <c r="I50" s="554"/>
      <c r="J50" s="557"/>
      <c r="K50" s="554"/>
      <c r="L50" s="556"/>
      <c r="M50" s="556"/>
      <c r="N50" s="557"/>
      <c r="O50" s="554"/>
      <c r="P50" s="554"/>
      <c r="Q50" s="556"/>
      <c r="R50" s="578"/>
    </row>
  </sheetData>
  <mergeCells count="1">
    <mergeCell ref="A6:A8"/>
  </mergeCells>
  <pageMargins left="0.788888888888889" right="0.788888888888889" top="0.979166666666667" bottom="0.979166666666667" header="0.509027777777778" footer="0.509027777777778"/>
  <pageSetup paperSize="9" orientation="portrait" horizontalDpi="300" verticalDpi="300"/>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表紙</vt:lpstr>
      <vt:lpstr>変更内容</vt:lpstr>
      <vt:lpstr>部品一覧表</vt:lpstr>
      <vt:lpstr>データ説明</vt:lpstr>
      <vt:lpstr>気づきシート</vt:lpstr>
      <vt:lpstr>ChangeList</vt:lpstr>
      <vt:lpstr>FunctionList</vt:lpstr>
      <vt:lpstr>Matrix</vt:lpstr>
      <vt:lpstr>DRBFMSheet</vt:lpstr>
      <vt:lpstr>BackupArea</vt:lpstr>
      <vt:lpstr>ソフトウェア心配点抽出のための着眼点リスト</vt:lpstr>
      <vt:lpstr>判定基準(変更点、変化点一覧)</vt:lpstr>
      <vt:lpstr>判定基準(DRBFM)</vt:lpstr>
      <vt:lpstr>LVCK設定</vt:lpstr>
      <vt:lpstr>レベルチェック</vt:lpstr>
      <vt:lpstr>レベルチェック表(Toyota版)</vt:lpstr>
      <vt:lpstr>レベルチェック表(Pioneer版)</vt:lpstr>
      <vt:lpstr>NGワード検出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morihiro_okamoto</dc:creator>
  <cp:lastModifiedBy>yuyin</cp:lastModifiedBy>
  <dcterms:created xsi:type="dcterms:W3CDTF">2010-01-28T11:03:00Z</dcterms:created>
  <cp:lastPrinted>2011-05-11T00:59:00Z</cp:lastPrinted>
  <dcterms:modified xsi:type="dcterms:W3CDTF">2018-09-29T06:31:43Z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