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s_martinezc234_uniandes_edu_co/Documents/6to Semestre/Laboratorio Intermedio/Laboratorios/Semana 1- Doble Rendija/Datos Y Análisis/"/>
    </mc:Choice>
  </mc:AlternateContent>
  <xr:revisionPtr revIDLastSave="61" documentId="11_AD4D2F04E46CFB4ACB3E20CFFD17DF80683EDF22" xr6:coauthVersionLast="47" xr6:coauthVersionMax="47" xr10:uidLastSave="{5CECBC76-14A1-45B7-8323-53870D38CE22}"/>
  <bookViews>
    <workbookView xWindow="-120" yWindow="-120" windowWidth="29040" windowHeight="15840" activeTab="1" xr2:uid="{00000000-000D-0000-FFFF-FFFF00000000}"/>
  </bookViews>
  <sheets>
    <sheet name="final" sheetId="2" r:id="rId1"/>
    <sheet name="análi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B2" i="2"/>
  <c r="C2" i="2"/>
  <c r="D2" i="2"/>
  <c r="A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<sst xmlns="http://schemas.openxmlformats.org/spreadsheetml/2006/main" count="14" uniqueCount="10">
  <si>
    <t>V (mV)</t>
  </si>
  <si>
    <t>desfase:</t>
  </si>
  <si>
    <t>um</t>
  </si>
  <si>
    <t>offset:</t>
  </si>
  <si>
    <t>mV</t>
  </si>
  <si>
    <t>V_con_offset (V)</t>
  </si>
  <si>
    <t>error V (V)</t>
  </si>
  <si>
    <t>x' (m)</t>
  </si>
  <si>
    <t>x (um)</t>
  </si>
  <si>
    <t>error x'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</si>
</sst>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Rendija Izquierda (láser)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análisis!$F$2:$F$43</c:f>
                <c:numCache>
                  <c:formatCode>General</c:formatCode>
                  <c:ptCount val="42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  <c:pt idx="34">
                    <c:v>1E-4</c:v>
                  </c:pt>
                  <c:pt idx="35">
                    <c:v>1E-4</c:v>
                  </c:pt>
                  <c:pt idx="36">
                    <c:v>1E-4</c:v>
                  </c:pt>
                  <c:pt idx="37">
                    <c:v>1E-4</c:v>
                  </c:pt>
                  <c:pt idx="38">
                    <c:v>1E-4</c:v>
                  </c:pt>
                  <c:pt idx="39">
                    <c:v>1E-4</c:v>
                  </c:pt>
                  <c:pt idx="40">
                    <c:v>1E-4</c:v>
                  </c:pt>
                  <c:pt idx="41">
                    <c:v>1E-4</c:v>
                  </c:pt>
                </c:numCache>
              </c:numRef>
            </c:plus>
            <c:minus>
              <c:numRef>
                <c:f>análisis!$F$2:$F$43</c:f>
                <c:numCache>
                  <c:formatCode>General</c:formatCode>
                  <c:ptCount val="42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  <c:pt idx="34">
                    <c:v>1E-4</c:v>
                  </c:pt>
                  <c:pt idx="35">
                    <c:v>1E-4</c:v>
                  </c:pt>
                  <c:pt idx="36">
                    <c:v>1E-4</c:v>
                  </c:pt>
                  <c:pt idx="37">
                    <c:v>1E-4</c:v>
                  </c:pt>
                  <c:pt idx="38">
                    <c:v>1E-4</c:v>
                  </c:pt>
                  <c:pt idx="39">
                    <c:v>1E-4</c:v>
                  </c:pt>
                  <c:pt idx="40">
                    <c:v>1E-4</c:v>
                  </c:pt>
                  <c:pt idx="41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análisis!$E$2:$E$43</c:f>
                <c:numCache>
                  <c:formatCode>General</c:formatCode>
                  <c:ptCount val="42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</c:numCache>
              </c:numRef>
            </c:plus>
            <c:minus>
              <c:numRef>
                <c:f>análisis!$E$2:$E$43</c:f>
                <c:numCache>
                  <c:formatCode>General</c:formatCode>
                  <c:ptCount val="42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final!$A$2:$A$43</c:f>
              <c:numCache>
                <c:formatCode>0.000000</c:formatCode>
                <c:ptCount val="42"/>
                <c:pt idx="0">
                  <c:v>-4.0000000000000001E-3</c:v>
                </c:pt>
                <c:pt idx="1">
                  <c:v>-3.8E-3</c:v>
                </c:pt>
                <c:pt idx="2">
                  <c:v>-3.5999999999999999E-3</c:v>
                </c:pt>
                <c:pt idx="3">
                  <c:v>-3.3999999999999998E-3</c:v>
                </c:pt>
                <c:pt idx="4">
                  <c:v>-3.1999999999999997E-3</c:v>
                </c:pt>
                <c:pt idx="5">
                  <c:v>-3.0000000000000001E-3</c:v>
                </c:pt>
                <c:pt idx="6">
                  <c:v>-2.8E-3</c:v>
                </c:pt>
                <c:pt idx="7">
                  <c:v>-2.5999999999999999E-3</c:v>
                </c:pt>
                <c:pt idx="8">
                  <c:v>-2.3999999999999998E-3</c:v>
                </c:pt>
                <c:pt idx="9">
                  <c:v>-2.1999999999999997E-3</c:v>
                </c:pt>
                <c:pt idx="10">
                  <c:v>-2E-3</c:v>
                </c:pt>
                <c:pt idx="11">
                  <c:v>-1.8E-3</c:v>
                </c:pt>
                <c:pt idx="12">
                  <c:v>-1.5999999999999999E-3</c:v>
                </c:pt>
                <c:pt idx="13">
                  <c:v>-1.4E-3</c:v>
                </c:pt>
                <c:pt idx="14">
                  <c:v>-1.1999999999999999E-3</c:v>
                </c:pt>
                <c:pt idx="15">
                  <c:v>-1E-3</c:v>
                </c:pt>
                <c:pt idx="16">
                  <c:v>-7.9999999999999993E-4</c:v>
                </c:pt>
                <c:pt idx="17">
                  <c:v>-5.9999999999999995E-4</c:v>
                </c:pt>
                <c:pt idx="18">
                  <c:v>-3.9999999999999996E-4</c:v>
                </c:pt>
                <c:pt idx="19">
                  <c:v>-1.9999999999999998E-4</c:v>
                </c:pt>
                <c:pt idx="20">
                  <c:v>0</c:v>
                </c:pt>
                <c:pt idx="21">
                  <c:v>1.9999999999999998E-4</c:v>
                </c:pt>
                <c:pt idx="22">
                  <c:v>3.9999999999999996E-4</c:v>
                </c:pt>
                <c:pt idx="23">
                  <c:v>5.9999999999999995E-4</c:v>
                </c:pt>
                <c:pt idx="24">
                  <c:v>7.9999999999999993E-4</c:v>
                </c:pt>
                <c:pt idx="25">
                  <c:v>1E-3</c:v>
                </c:pt>
                <c:pt idx="26">
                  <c:v>1.1999999999999999E-3</c:v>
                </c:pt>
                <c:pt idx="27">
                  <c:v>1.4E-3</c:v>
                </c:pt>
                <c:pt idx="28">
                  <c:v>1.5999999999999999E-3</c:v>
                </c:pt>
                <c:pt idx="29">
                  <c:v>1.8E-3</c:v>
                </c:pt>
                <c:pt idx="30">
                  <c:v>2E-3</c:v>
                </c:pt>
                <c:pt idx="31">
                  <c:v>2.1999999999999997E-3</c:v>
                </c:pt>
                <c:pt idx="32">
                  <c:v>2.3999999999999998E-3</c:v>
                </c:pt>
                <c:pt idx="33">
                  <c:v>2.5999999999999999E-3</c:v>
                </c:pt>
                <c:pt idx="34">
                  <c:v>2.8E-3</c:v>
                </c:pt>
                <c:pt idx="35">
                  <c:v>3.0000000000000001E-3</c:v>
                </c:pt>
                <c:pt idx="36">
                  <c:v>3.1999999999999997E-3</c:v>
                </c:pt>
                <c:pt idx="37">
                  <c:v>3.3999999999999998E-3</c:v>
                </c:pt>
                <c:pt idx="38">
                  <c:v>3.5999999999999999E-3</c:v>
                </c:pt>
                <c:pt idx="39">
                  <c:v>3.8E-3</c:v>
                </c:pt>
                <c:pt idx="40">
                  <c:v>4.0000000000000001E-3</c:v>
                </c:pt>
                <c:pt idx="41">
                  <c:v>4.1999999999999997E-3</c:v>
                </c:pt>
              </c:numCache>
            </c:numRef>
          </c:xVal>
          <c:yVal>
            <c:numRef>
              <c:f>final!$B$2:$B$43</c:f>
              <c:numCache>
                <c:formatCode>General</c:formatCode>
                <c:ptCount val="42"/>
                <c:pt idx="0">
                  <c:v>3.3099999999999997E-2</c:v>
                </c:pt>
                <c:pt idx="1">
                  <c:v>4.0500000000000001E-2</c:v>
                </c:pt>
                <c:pt idx="2">
                  <c:v>4.7500000000000001E-2</c:v>
                </c:pt>
                <c:pt idx="3">
                  <c:v>5.5299999999999995E-2</c:v>
                </c:pt>
                <c:pt idx="4">
                  <c:v>6.2700000000000006E-2</c:v>
                </c:pt>
                <c:pt idx="5">
                  <c:v>6.9900000000000004E-2</c:v>
                </c:pt>
                <c:pt idx="6">
                  <c:v>7.6700000000000004E-2</c:v>
                </c:pt>
                <c:pt idx="7">
                  <c:v>8.3100000000000007E-2</c:v>
                </c:pt>
                <c:pt idx="8">
                  <c:v>8.9700000000000002E-2</c:v>
                </c:pt>
                <c:pt idx="9">
                  <c:v>9.6299999999999997E-2</c:v>
                </c:pt>
                <c:pt idx="10">
                  <c:v>0.10210000000000001</c:v>
                </c:pt>
                <c:pt idx="11">
                  <c:v>0.10829999999999999</c:v>
                </c:pt>
                <c:pt idx="12">
                  <c:v>0.1139</c:v>
                </c:pt>
                <c:pt idx="13">
                  <c:v>0.11890000000000001</c:v>
                </c:pt>
                <c:pt idx="14">
                  <c:v>0.1234</c:v>
                </c:pt>
                <c:pt idx="15">
                  <c:v>0.12720000000000001</c:v>
                </c:pt>
                <c:pt idx="16">
                  <c:v>0.13069999999999998</c:v>
                </c:pt>
                <c:pt idx="17">
                  <c:v>0.1331</c:v>
                </c:pt>
                <c:pt idx="18">
                  <c:v>0.13539999999999999</c:v>
                </c:pt>
                <c:pt idx="19">
                  <c:v>0.13679999999999998</c:v>
                </c:pt>
                <c:pt idx="20">
                  <c:v>0.13739999999999997</c:v>
                </c:pt>
                <c:pt idx="21">
                  <c:v>0.13719999999999999</c:v>
                </c:pt>
                <c:pt idx="22">
                  <c:v>0.1366</c:v>
                </c:pt>
                <c:pt idx="23">
                  <c:v>0.13500000000000001</c:v>
                </c:pt>
                <c:pt idx="24">
                  <c:v>0.1326</c:v>
                </c:pt>
                <c:pt idx="25">
                  <c:v>0.12969999999999998</c:v>
                </c:pt>
                <c:pt idx="26">
                  <c:v>0.12560000000000002</c:v>
                </c:pt>
                <c:pt idx="27">
                  <c:v>0.12139999999999999</c:v>
                </c:pt>
                <c:pt idx="28">
                  <c:v>0.11760000000000001</c:v>
                </c:pt>
                <c:pt idx="29">
                  <c:v>0.11270000000000001</c:v>
                </c:pt>
                <c:pt idx="30">
                  <c:v>0.1072</c:v>
                </c:pt>
                <c:pt idx="31">
                  <c:v>0.1014</c:v>
                </c:pt>
                <c:pt idx="32">
                  <c:v>9.5500000000000002E-2</c:v>
                </c:pt>
                <c:pt idx="33">
                  <c:v>8.9100000000000013E-2</c:v>
                </c:pt>
                <c:pt idx="34">
                  <c:v>8.2900000000000001E-2</c:v>
                </c:pt>
                <c:pt idx="35">
                  <c:v>7.6799999999999993E-2</c:v>
                </c:pt>
                <c:pt idx="36">
                  <c:v>7.0500000000000007E-2</c:v>
                </c:pt>
                <c:pt idx="37">
                  <c:v>6.3299999999999995E-2</c:v>
                </c:pt>
                <c:pt idx="38">
                  <c:v>5.45E-2</c:v>
                </c:pt>
                <c:pt idx="39">
                  <c:v>4.3400000000000008E-2</c:v>
                </c:pt>
                <c:pt idx="40">
                  <c:v>3.7200000000000004E-2</c:v>
                </c:pt>
                <c:pt idx="41">
                  <c:v>3.2299999999999995E-2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4-4A5A-9E92-B4875CA0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347087"/>
        <c:axId val="1177361487"/>
      </c:scatterChart>
      <c:valAx>
        <c:axId val="117734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Desplazamiento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61487"/>
        <c:crosses val="autoZero"/>
        <c:crossBetween val="midCat"/>
      </c:valAx>
      <c:valAx>
        <c:axId val="11773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4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9525</xdr:rowOff>
    </xdr:from>
    <xdr:to>
      <xdr:col>19</xdr:col>
      <xdr:colOff>180975</xdr:colOff>
      <xdr:row>23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1E235-E893-45C6-8AEC-71D38AAE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914-DBF0-480E-B6D8-B94666C7020B}">
  <dimension ref="A1:D43"/>
  <sheetViews>
    <sheetView workbookViewId="0">
      <selection activeCell="I4" sqref="I4"/>
    </sheetView>
  </sheetViews>
  <sheetFormatPr defaultRowHeight="15" x14ac:dyDescent="0.25"/>
  <cols>
    <col min="1" max="1" width="9.28515625" bestFit="1" customWidth="1"/>
    <col min="2" max="2" width="16" bestFit="1" customWidth="1"/>
    <col min="3" max="3" width="10.85546875" bestFit="1" customWidth="1"/>
    <col min="4" max="4" width="10.28515625" bestFit="1" customWidth="1"/>
  </cols>
  <sheetData>
    <row r="1" spans="1:4" x14ac:dyDescent="0.25">
      <c r="A1" t="s">
        <v>7</v>
      </c>
      <c r="B1" t="s">
        <v>5</v>
      </c>
      <c r="C1" t="s">
        <v>9</v>
      </c>
      <c r="D1" t="s">
        <v>6</v>
      </c>
    </row>
    <row r="2" spans="1:4" x14ac:dyDescent="0.25">
      <c r="A2" s="1">
        <f>análisis!C2</f>
        <v>-4.0000000000000001E-3</v>
      </c>
      <c r="B2">
        <f>análisis!D2</f>
        <v>3.3099999999999997E-2</v>
      </c>
      <c r="C2">
        <f>análisis!E2</f>
        <v>5.0000000000000004E-6</v>
      </c>
      <c r="D2">
        <f>análisis!F2</f>
        <v>1E-4</v>
      </c>
    </row>
    <row r="3" spans="1:4" x14ac:dyDescent="0.25">
      <c r="A3" s="1">
        <f>análisis!C3</f>
        <v>-3.8E-3</v>
      </c>
      <c r="B3">
        <f>análisis!D3</f>
        <v>4.0500000000000001E-2</v>
      </c>
      <c r="C3">
        <f>análisis!E3</f>
        <v>5.0000000000000004E-6</v>
      </c>
      <c r="D3">
        <f>análisis!F3</f>
        <v>1E-4</v>
      </c>
    </row>
    <row r="4" spans="1:4" x14ac:dyDescent="0.25">
      <c r="A4" s="1">
        <f>análisis!C4</f>
        <v>-3.5999999999999999E-3</v>
      </c>
      <c r="B4">
        <f>análisis!D4</f>
        <v>4.7500000000000001E-2</v>
      </c>
      <c r="C4">
        <f>análisis!E4</f>
        <v>5.0000000000000004E-6</v>
      </c>
      <c r="D4">
        <f>análisis!F4</f>
        <v>1E-4</v>
      </c>
    </row>
    <row r="5" spans="1:4" x14ac:dyDescent="0.25">
      <c r="A5" s="1">
        <f>análisis!C5</f>
        <v>-3.3999999999999998E-3</v>
      </c>
      <c r="B5">
        <f>análisis!D5</f>
        <v>5.5299999999999995E-2</v>
      </c>
      <c r="C5">
        <f>análisis!E5</f>
        <v>5.0000000000000004E-6</v>
      </c>
      <c r="D5">
        <f>análisis!F5</f>
        <v>1E-4</v>
      </c>
    </row>
    <row r="6" spans="1:4" x14ac:dyDescent="0.25">
      <c r="A6" s="1">
        <f>análisis!C6</f>
        <v>-3.1999999999999997E-3</v>
      </c>
      <c r="B6">
        <f>análisis!D6</f>
        <v>6.2700000000000006E-2</v>
      </c>
      <c r="C6">
        <f>análisis!E6</f>
        <v>5.0000000000000004E-6</v>
      </c>
      <c r="D6">
        <f>análisis!F6</f>
        <v>1E-4</v>
      </c>
    </row>
    <row r="7" spans="1:4" x14ac:dyDescent="0.25">
      <c r="A7" s="1">
        <f>análisis!C7</f>
        <v>-3.0000000000000001E-3</v>
      </c>
      <c r="B7">
        <f>análisis!D7</f>
        <v>6.9900000000000004E-2</v>
      </c>
      <c r="C7">
        <f>análisis!E7</f>
        <v>5.0000000000000004E-6</v>
      </c>
      <c r="D7">
        <f>análisis!F7</f>
        <v>1E-4</v>
      </c>
    </row>
    <row r="8" spans="1:4" x14ac:dyDescent="0.25">
      <c r="A8" s="1">
        <f>análisis!C8</f>
        <v>-2.8E-3</v>
      </c>
      <c r="B8">
        <f>análisis!D8</f>
        <v>7.6700000000000004E-2</v>
      </c>
      <c r="C8">
        <f>análisis!E8</f>
        <v>5.0000000000000004E-6</v>
      </c>
      <c r="D8">
        <f>análisis!F8</f>
        <v>1E-4</v>
      </c>
    </row>
    <row r="9" spans="1:4" x14ac:dyDescent="0.25">
      <c r="A9" s="1">
        <f>análisis!C9</f>
        <v>-2.5999999999999999E-3</v>
      </c>
      <c r="B9">
        <f>análisis!D9</f>
        <v>8.3100000000000007E-2</v>
      </c>
      <c r="C9">
        <f>análisis!E9</f>
        <v>5.0000000000000004E-6</v>
      </c>
      <c r="D9">
        <f>análisis!F9</f>
        <v>1E-4</v>
      </c>
    </row>
    <row r="10" spans="1:4" x14ac:dyDescent="0.25">
      <c r="A10" s="1">
        <f>análisis!C10</f>
        <v>-2.3999999999999998E-3</v>
      </c>
      <c r="B10">
        <f>análisis!D10</f>
        <v>8.9700000000000002E-2</v>
      </c>
      <c r="C10">
        <f>análisis!E10</f>
        <v>5.0000000000000004E-6</v>
      </c>
      <c r="D10">
        <f>análisis!F10</f>
        <v>1E-4</v>
      </c>
    </row>
    <row r="11" spans="1:4" x14ac:dyDescent="0.25">
      <c r="A11" s="1">
        <f>análisis!C11</f>
        <v>-2.1999999999999997E-3</v>
      </c>
      <c r="B11">
        <f>análisis!D11</f>
        <v>9.6299999999999997E-2</v>
      </c>
      <c r="C11">
        <f>análisis!E11</f>
        <v>5.0000000000000004E-6</v>
      </c>
      <c r="D11">
        <f>análisis!F11</f>
        <v>1E-4</v>
      </c>
    </row>
    <row r="12" spans="1:4" x14ac:dyDescent="0.25">
      <c r="A12" s="1">
        <f>análisis!C12</f>
        <v>-2E-3</v>
      </c>
      <c r="B12">
        <f>análisis!D12</f>
        <v>0.10210000000000001</v>
      </c>
      <c r="C12">
        <f>análisis!E12</f>
        <v>5.0000000000000004E-6</v>
      </c>
      <c r="D12">
        <f>análisis!F12</f>
        <v>1E-4</v>
      </c>
    </row>
    <row r="13" spans="1:4" x14ac:dyDescent="0.25">
      <c r="A13" s="1">
        <f>análisis!C13</f>
        <v>-1.8E-3</v>
      </c>
      <c r="B13">
        <f>análisis!D13</f>
        <v>0.10829999999999999</v>
      </c>
      <c r="C13">
        <f>análisis!E13</f>
        <v>5.0000000000000004E-6</v>
      </c>
      <c r="D13">
        <f>análisis!F13</f>
        <v>1E-4</v>
      </c>
    </row>
    <row r="14" spans="1:4" x14ac:dyDescent="0.25">
      <c r="A14" s="1">
        <f>análisis!C14</f>
        <v>-1.5999999999999999E-3</v>
      </c>
      <c r="B14">
        <f>análisis!D14</f>
        <v>0.1139</v>
      </c>
      <c r="C14">
        <f>análisis!E14</f>
        <v>5.0000000000000004E-6</v>
      </c>
      <c r="D14">
        <f>análisis!F14</f>
        <v>1E-4</v>
      </c>
    </row>
    <row r="15" spans="1:4" x14ac:dyDescent="0.25">
      <c r="A15" s="1">
        <f>análisis!C15</f>
        <v>-1.4E-3</v>
      </c>
      <c r="B15">
        <f>análisis!D15</f>
        <v>0.11890000000000001</v>
      </c>
      <c r="C15">
        <f>análisis!E15</f>
        <v>5.0000000000000004E-6</v>
      </c>
      <c r="D15">
        <f>análisis!F15</f>
        <v>1E-4</v>
      </c>
    </row>
    <row r="16" spans="1:4" x14ac:dyDescent="0.25">
      <c r="A16" s="1">
        <f>análisis!C16</f>
        <v>-1.1999999999999999E-3</v>
      </c>
      <c r="B16">
        <f>análisis!D16</f>
        <v>0.1234</v>
      </c>
      <c r="C16">
        <f>análisis!E16</f>
        <v>5.0000000000000004E-6</v>
      </c>
      <c r="D16">
        <f>análisis!F16</f>
        <v>1E-4</v>
      </c>
    </row>
    <row r="17" spans="1:4" x14ac:dyDescent="0.25">
      <c r="A17" s="1">
        <f>análisis!C17</f>
        <v>-1E-3</v>
      </c>
      <c r="B17">
        <f>análisis!D17</f>
        <v>0.12720000000000001</v>
      </c>
      <c r="C17">
        <f>análisis!E17</f>
        <v>5.0000000000000004E-6</v>
      </c>
      <c r="D17">
        <f>análisis!F17</f>
        <v>1E-4</v>
      </c>
    </row>
    <row r="18" spans="1:4" x14ac:dyDescent="0.25">
      <c r="A18" s="1">
        <f>análisis!C18</f>
        <v>-7.9999999999999993E-4</v>
      </c>
      <c r="B18">
        <f>análisis!D18</f>
        <v>0.13069999999999998</v>
      </c>
      <c r="C18">
        <f>análisis!E18</f>
        <v>5.0000000000000004E-6</v>
      </c>
      <c r="D18">
        <f>análisis!F18</f>
        <v>1E-4</v>
      </c>
    </row>
    <row r="19" spans="1:4" x14ac:dyDescent="0.25">
      <c r="A19" s="1">
        <f>análisis!C19</f>
        <v>-5.9999999999999995E-4</v>
      </c>
      <c r="B19">
        <f>análisis!D19</f>
        <v>0.1331</v>
      </c>
      <c r="C19">
        <f>análisis!E19</f>
        <v>5.0000000000000004E-6</v>
      </c>
      <c r="D19">
        <f>análisis!F19</f>
        <v>1E-4</v>
      </c>
    </row>
    <row r="20" spans="1:4" x14ac:dyDescent="0.25">
      <c r="A20" s="1">
        <f>análisis!C20</f>
        <v>-3.9999999999999996E-4</v>
      </c>
      <c r="B20">
        <f>análisis!D20</f>
        <v>0.13539999999999999</v>
      </c>
      <c r="C20">
        <f>análisis!E20</f>
        <v>5.0000000000000004E-6</v>
      </c>
      <c r="D20">
        <f>análisis!F20</f>
        <v>1E-4</v>
      </c>
    </row>
    <row r="21" spans="1:4" x14ac:dyDescent="0.25">
      <c r="A21" s="1">
        <f>análisis!C21</f>
        <v>-1.9999999999999998E-4</v>
      </c>
      <c r="B21">
        <f>análisis!D21</f>
        <v>0.13679999999999998</v>
      </c>
      <c r="C21">
        <f>análisis!E21</f>
        <v>5.0000000000000004E-6</v>
      </c>
      <c r="D21">
        <f>análisis!F21</f>
        <v>1E-4</v>
      </c>
    </row>
    <row r="22" spans="1:4" x14ac:dyDescent="0.25">
      <c r="A22" s="1">
        <f>análisis!C22</f>
        <v>0</v>
      </c>
      <c r="B22">
        <f>análisis!D22</f>
        <v>0.13739999999999997</v>
      </c>
      <c r="C22">
        <f>análisis!E22</f>
        <v>5.0000000000000004E-6</v>
      </c>
      <c r="D22">
        <f>análisis!F22</f>
        <v>1E-4</v>
      </c>
    </row>
    <row r="23" spans="1:4" x14ac:dyDescent="0.25">
      <c r="A23" s="1">
        <f>análisis!C23</f>
        <v>1.9999999999999998E-4</v>
      </c>
      <c r="B23">
        <f>análisis!D23</f>
        <v>0.13719999999999999</v>
      </c>
      <c r="C23">
        <f>análisis!E23</f>
        <v>5.0000000000000004E-6</v>
      </c>
      <c r="D23">
        <f>análisis!F23</f>
        <v>1E-4</v>
      </c>
    </row>
    <row r="24" spans="1:4" x14ac:dyDescent="0.25">
      <c r="A24" s="1">
        <f>análisis!C24</f>
        <v>3.9999999999999996E-4</v>
      </c>
      <c r="B24">
        <f>análisis!D24</f>
        <v>0.1366</v>
      </c>
      <c r="C24">
        <f>análisis!E24</f>
        <v>5.0000000000000004E-6</v>
      </c>
      <c r="D24">
        <f>análisis!F24</f>
        <v>1E-4</v>
      </c>
    </row>
    <row r="25" spans="1:4" x14ac:dyDescent="0.25">
      <c r="A25" s="1">
        <f>análisis!C25</f>
        <v>5.9999999999999995E-4</v>
      </c>
      <c r="B25">
        <f>análisis!D25</f>
        <v>0.13500000000000001</v>
      </c>
      <c r="C25">
        <f>análisis!E25</f>
        <v>5.0000000000000004E-6</v>
      </c>
      <c r="D25">
        <f>análisis!F25</f>
        <v>1E-4</v>
      </c>
    </row>
    <row r="26" spans="1:4" x14ac:dyDescent="0.25">
      <c r="A26" s="1">
        <f>análisis!C26</f>
        <v>7.9999999999999993E-4</v>
      </c>
      <c r="B26">
        <f>análisis!D26</f>
        <v>0.1326</v>
      </c>
      <c r="C26">
        <f>análisis!E26</f>
        <v>5.0000000000000004E-6</v>
      </c>
      <c r="D26">
        <f>análisis!F26</f>
        <v>1E-4</v>
      </c>
    </row>
    <row r="27" spans="1:4" x14ac:dyDescent="0.25">
      <c r="A27" s="1">
        <f>análisis!C27</f>
        <v>1E-3</v>
      </c>
      <c r="B27">
        <f>análisis!D27</f>
        <v>0.12969999999999998</v>
      </c>
      <c r="C27">
        <f>análisis!E27</f>
        <v>5.0000000000000004E-6</v>
      </c>
      <c r="D27">
        <f>análisis!F27</f>
        <v>1E-4</v>
      </c>
    </row>
    <row r="28" spans="1:4" x14ac:dyDescent="0.25">
      <c r="A28" s="1">
        <f>análisis!C28</f>
        <v>1.1999999999999999E-3</v>
      </c>
      <c r="B28">
        <f>análisis!D28</f>
        <v>0.12560000000000002</v>
      </c>
      <c r="C28">
        <f>análisis!E28</f>
        <v>5.0000000000000004E-6</v>
      </c>
      <c r="D28">
        <f>análisis!F28</f>
        <v>1E-4</v>
      </c>
    </row>
    <row r="29" spans="1:4" x14ac:dyDescent="0.25">
      <c r="A29" s="1">
        <f>análisis!C29</f>
        <v>1.4E-3</v>
      </c>
      <c r="B29">
        <f>análisis!D29</f>
        <v>0.12139999999999999</v>
      </c>
      <c r="C29">
        <f>análisis!E29</f>
        <v>5.0000000000000004E-6</v>
      </c>
      <c r="D29">
        <f>análisis!F29</f>
        <v>1E-4</v>
      </c>
    </row>
    <row r="30" spans="1:4" x14ac:dyDescent="0.25">
      <c r="A30" s="1">
        <f>análisis!C30</f>
        <v>1.5999999999999999E-3</v>
      </c>
      <c r="B30">
        <f>análisis!D30</f>
        <v>0.11760000000000001</v>
      </c>
      <c r="C30">
        <f>análisis!E30</f>
        <v>5.0000000000000004E-6</v>
      </c>
      <c r="D30">
        <f>análisis!F30</f>
        <v>1E-4</v>
      </c>
    </row>
    <row r="31" spans="1:4" x14ac:dyDescent="0.25">
      <c r="A31" s="1">
        <f>análisis!C31</f>
        <v>1.8E-3</v>
      </c>
      <c r="B31">
        <f>análisis!D31</f>
        <v>0.11270000000000001</v>
      </c>
      <c r="C31">
        <f>análisis!E31</f>
        <v>5.0000000000000004E-6</v>
      </c>
      <c r="D31">
        <f>análisis!F31</f>
        <v>1E-4</v>
      </c>
    </row>
    <row r="32" spans="1:4" x14ac:dyDescent="0.25">
      <c r="A32" s="1">
        <f>análisis!C32</f>
        <v>2E-3</v>
      </c>
      <c r="B32">
        <f>análisis!D32</f>
        <v>0.1072</v>
      </c>
      <c r="C32">
        <f>análisis!E32</f>
        <v>5.0000000000000004E-6</v>
      </c>
      <c r="D32">
        <f>análisis!F32</f>
        <v>1E-4</v>
      </c>
    </row>
    <row r="33" spans="1:4" x14ac:dyDescent="0.25">
      <c r="A33" s="1">
        <f>análisis!C33</f>
        <v>2.1999999999999997E-3</v>
      </c>
      <c r="B33">
        <f>análisis!D33</f>
        <v>0.1014</v>
      </c>
      <c r="C33">
        <f>análisis!E33</f>
        <v>5.0000000000000004E-6</v>
      </c>
      <c r="D33">
        <f>análisis!F33</f>
        <v>1E-4</v>
      </c>
    </row>
    <row r="34" spans="1:4" x14ac:dyDescent="0.25">
      <c r="A34" s="1">
        <f>análisis!C34</f>
        <v>2.3999999999999998E-3</v>
      </c>
      <c r="B34">
        <f>análisis!D34</f>
        <v>9.5500000000000002E-2</v>
      </c>
      <c r="C34">
        <f>análisis!E34</f>
        <v>5.0000000000000004E-6</v>
      </c>
      <c r="D34">
        <f>análisis!F34</f>
        <v>1E-4</v>
      </c>
    </row>
    <row r="35" spans="1:4" x14ac:dyDescent="0.25">
      <c r="A35" s="1">
        <f>análisis!C35</f>
        <v>2.5999999999999999E-3</v>
      </c>
      <c r="B35">
        <f>análisis!D35</f>
        <v>8.9100000000000013E-2</v>
      </c>
      <c r="C35">
        <f>análisis!E35</f>
        <v>5.0000000000000004E-6</v>
      </c>
      <c r="D35">
        <f>análisis!F35</f>
        <v>1E-4</v>
      </c>
    </row>
    <row r="36" spans="1:4" x14ac:dyDescent="0.25">
      <c r="A36" s="1">
        <f>análisis!C36</f>
        <v>2.8E-3</v>
      </c>
      <c r="B36">
        <f>análisis!D36</f>
        <v>8.2900000000000001E-2</v>
      </c>
      <c r="C36">
        <f>análisis!E36</f>
        <v>5.0000000000000004E-6</v>
      </c>
      <c r="D36">
        <f>análisis!F36</f>
        <v>1E-4</v>
      </c>
    </row>
    <row r="37" spans="1:4" x14ac:dyDescent="0.25">
      <c r="A37" s="1">
        <f>análisis!C37</f>
        <v>3.0000000000000001E-3</v>
      </c>
      <c r="B37">
        <f>análisis!D37</f>
        <v>7.6799999999999993E-2</v>
      </c>
      <c r="C37">
        <f>análisis!E37</f>
        <v>5.0000000000000004E-6</v>
      </c>
      <c r="D37">
        <f>análisis!F37</f>
        <v>1E-4</v>
      </c>
    </row>
    <row r="38" spans="1:4" x14ac:dyDescent="0.25">
      <c r="A38" s="1">
        <f>análisis!C38</f>
        <v>3.1999999999999997E-3</v>
      </c>
      <c r="B38">
        <f>análisis!D38</f>
        <v>7.0500000000000007E-2</v>
      </c>
      <c r="C38">
        <f>análisis!E38</f>
        <v>5.0000000000000004E-6</v>
      </c>
      <c r="D38">
        <f>análisis!F38</f>
        <v>1E-4</v>
      </c>
    </row>
    <row r="39" spans="1:4" x14ac:dyDescent="0.25">
      <c r="A39" s="1">
        <f>análisis!C39</f>
        <v>3.3999999999999998E-3</v>
      </c>
      <c r="B39">
        <f>análisis!D39</f>
        <v>6.3299999999999995E-2</v>
      </c>
      <c r="C39">
        <f>análisis!E39</f>
        <v>5.0000000000000004E-6</v>
      </c>
      <c r="D39">
        <f>análisis!F39</f>
        <v>1E-4</v>
      </c>
    </row>
    <row r="40" spans="1:4" x14ac:dyDescent="0.25">
      <c r="A40" s="1">
        <f>análisis!C40</f>
        <v>3.5999999999999999E-3</v>
      </c>
      <c r="B40">
        <f>análisis!D40</f>
        <v>5.45E-2</v>
      </c>
      <c r="C40">
        <f>análisis!E40</f>
        <v>5.0000000000000004E-6</v>
      </c>
      <c r="D40">
        <f>análisis!F40</f>
        <v>1E-4</v>
      </c>
    </row>
    <row r="41" spans="1:4" x14ac:dyDescent="0.25">
      <c r="A41" s="1">
        <f>análisis!C41</f>
        <v>3.8E-3</v>
      </c>
      <c r="B41">
        <f>análisis!D41</f>
        <v>4.3400000000000008E-2</v>
      </c>
      <c r="C41">
        <f>análisis!E41</f>
        <v>5.0000000000000004E-6</v>
      </c>
      <c r="D41">
        <f>análisis!F41</f>
        <v>1E-4</v>
      </c>
    </row>
    <row r="42" spans="1:4" x14ac:dyDescent="0.25">
      <c r="A42" s="1">
        <f>análisis!C42</f>
        <v>4.0000000000000001E-3</v>
      </c>
      <c r="B42">
        <f>análisis!D42</f>
        <v>3.7200000000000004E-2</v>
      </c>
      <c r="C42">
        <f>análisis!E42</f>
        <v>5.0000000000000004E-6</v>
      </c>
      <c r="D42">
        <f>análisis!F42</f>
        <v>1E-4</v>
      </c>
    </row>
    <row r="43" spans="1:4" x14ac:dyDescent="0.25">
      <c r="A43" s="1">
        <f>análisis!C43</f>
        <v>4.1999999999999997E-3</v>
      </c>
      <c r="B43">
        <f>análisis!D43</f>
        <v>3.2299999999999995E-2</v>
      </c>
      <c r="C43">
        <f>análisis!E43</f>
        <v>5.0000000000000004E-6</v>
      </c>
      <c r="D43">
        <f>análisis!F43</f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R33" sqref="R33"/>
    </sheetView>
  </sheetViews>
  <sheetFormatPr defaultColWidth="8.85546875" defaultRowHeight="15" x14ac:dyDescent="0.25"/>
  <cols>
    <col min="3" max="3" width="9.28515625" bestFit="1" customWidth="1"/>
    <col min="4" max="4" width="16" bestFit="1" customWidth="1"/>
    <col min="5" max="5" width="12" bestFit="1" customWidth="1"/>
    <col min="6" max="6" width="10.28515625" bestFit="1" customWidth="1"/>
  </cols>
  <sheetData>
    <row r="1" spans="1:16" x14ac:dyDescent="0.25">
      <c r="A1" t="s">
        <v>8</v>
      </c>
      <c r="B1" t="s">
        <v>0</v>
      </c>
      <c r="C1" t="s">
        <v>7</v>
      </c>
      <c r="D1" t="s">
        <v>5</v>
      </c>
      <c r="E1" t="s">
        <v>9</v>
      </c>
      <c r="F1" t="s">
        <v>6</v>
      </c>
      <c r="J1" t="s">
        <v>1</v>
      </c>
      <c r="K1">
        <v>4000</v>
      </c>
      <c r="L1" t="s">
        <v>2</v>
      </c>
      <c r="N1" t="s">
        <v>3</v>
      </c>
      <c r="O1">
        <v>8.8000000000000007</v>
      </c>
      <c r="P1" t="s">
        <v>4</v>
      </c>
    </row>
    <row r="2" spans="1:16" x14ac:dyDescent="0.25">
      <c r="A2">
        <v>0</v>
      </c>
      <c r="B2">
        <v>41.9</v>
      </c>
      <c r="C2" s="1">
        <f>(A2-$K$1)*10^-6</f>
        <v>-4.0000000000000001E-3</v>
      </c>
      <c r="D2">
        <f>(B2-$O$1)*10^-3</f>
        <v>3.3099999999999997E-2</v>
      </c>
      <c r="E2">
        <f>0.000005</f>
        <v>5.0000000000000004E-6</v>
      </c>
      <c r="F2">
        <f>0.0001</f>
        <v>1E-4</v>
      </c>
    </row>
    <row r="3" spans="1:16" x14ac:dyDescent="0.25">
      <c r="A3">
        <v>200</v>
      </c>
      <c r="B3">
        <v>49.3</v>
      </c>
      <c r="C3" s="1">
        <f t="shared" ref="C3:C43" si="0">(A3-$K$1)*10^-6</f>
        <v>-3.8E-3</v>
      </c>
      <c r="D3">
        <f t="shared" ref="D3:D43" si="1">(B3-$O$1)*10^-3</f>
        <v>4.0500000000000001E-2</v>
      </c>
      <c r="E3">
        <f t="shared" ref="E3:E43" si="2">0.000005</f>
        <v>5.0000000000000004E-6</v>
      </c>
      <c r="F3">
        <f t="shared" ref="F3:F43" si="3">0.0001</f>
        <v>1E-4</v>
      </c>
    </row>
    <row r="4" spans="1:16" x14ac:dyDescent="0.25">
      <c r="A4">
        <v>400</v>
      </c>
      <c r="B4">
        <v>56.3</v>
      </c>
      <c r="C4" s="1">
        <f t="shared" si="0"/>
        <v>-3.5999999999999999E-3</v>
      </c>
      <c r="D4">
        <f t="shared" si="1"/>
        <v>4.7500000000000001E-2</v>
      </c>
      <c r="E4">
        <f t="shared" si="2"/>
        <v>5.0000000000000004E-6</v>
      </c>
      <c r="F4">
        <f t="shared" si="3"/>
        <v>1E-4</v>
      </c>
    </row>
    <row r="5" spans="1:16" x14ac:dyDescent="0.25">
      <c r="A5">
        <v>600</v>
      </c>
      <c r="B5">
        <v>64.099999999999994</v>
      </c>
      <c r="C5" s="1">
        <f t="shared" si="0"/>
        <v>-3.3999999999999998E-3</v>
      </c>
      <c r="D5">
        <f t="shared" si="1"/>
        <v>5.5299999999999995E-2</v>
      </c>
      <c r="E5">
        <f t="shared" si="2"/>
        <v>5.0000000000000004E-6</v>
      </c>
      <c r="F5">
        <f t="shared" si="3"/>
        <v>1E-4</v>
      </c>
    </row>
    <row r="6" spans="1:16" x14ac:dyDescent="0.25">
      <c r="A6">
        <v>800</v>
      </c>
      <c r="B6">
        <v>71.5</v>
      </c>
      <c r="C6" s="1">
        <f t="shared" si="0"/>
        <v>-3.1999999999999997E-3</v>
      </c>
      <c r="D6">
        <f t="shared" si="1"/>
        <v>6.2700000000000006E-2</v>
      </c>
      <c r="E6">
        <f t="shared" si="2"/>
        <v>5.0000000000000004E-6</v>
      </c>
      <c r="F6">
        <f t="shared" si="3"/>
        <v>1E-4</v>
      </c>
    </row>
    <row r="7" spans="1:16" x14ac:dyDescent="0.25">
      <c r="A7">
        <v>1000</v>
      </c>
      <c r="B7">
        <v>78.7</v>
      </c>
      <c r="C7" s="1">
        <f t="shared" si="0"/>
        <v>-3.0000000000000001E-3</v>
      </c>
      <c r="D7">
        <f t="shared" si="1"/>
        <v>6.9900000000000004E-2</v>
      </c>
      <c r="E7">
        <f t="shared" si="2"/>
        <v>5.0000000000000004E-6</v>
      </c>
      <c r="F7">
        <f t="shared" si="3"/>
        <v>1E-4</v>
      </c>
    </row>
    <row r="8" spans="1:16" x14ac:dyDescent="0.25">
      <c r="A8">
        <v>1200</v>
      </c>
      <c r="B8">
        <v>85.5</v>
      </c>
      <c r="C8" s="1">
        <f t="shared" si="0"/>
        <v>-2.8E-3</v>
      </c>
      <c r="D8">
        <f t="shared" si="1"/>
        <v>7.6700000000000004E-2</v>
      </c>
      <c r="E8">
        <f t="shared" si="2"/>
        <v>5.0000000000000004E-6</v>
      </c>
      <c r="F8">
        <f t="shared" si="3"/>
        <v>1E-4</v>
      </c>
    </row>
    <row r="9" spans="1:16" x14ac:dyDescent="0.25">
      <c r="A9">
        <v>1400</v>
      </c>
      <c r="B9">
        <v>91.9</v>
      </c>
      <c r="C9" s="1">
        <f t="shared" si="0"/>
        <v>-2.5999999999999999E-3</v>
      </c>
      <c r="D9">
        <f t="shared" si="1"/>
        <v>8.3100000000000007E-2</v>
      </c>
      <c r="E9">
        <f t="shared" si="2"/>
        <v>5.0000000000000004E-6</v>
      </c>
      <c r="F9">
        <f t="shared" si="3"/>
        <v>1E-4</v>
      </c>
    </row>
    <row r="10" spans="1:16" x14ac:dyDescent="0.25">
      <c r="A10">
        <v>1600</v>
      </c>
      <c r="B10">
        <v>98.5</v>
      </c>
      <c r="C10" s="1">
        <f t="shared" si="0"/>
        <v>-2.3999999999999998E-3</v>
      </c>
      <c r="D10">
        <f t="shared" si="1"/>
        <v>8.9700000000000002E-2</v>
      </c>
      <c r="E10">
        <f t="shared" si="2"/>
        <v>5.0000000000000004E-6</v>
      </c>
      <c r="F10">
        <f t="shared" si="3"/>
        <v>1E-4</v>
      </c>
    </row>
    <row r="11" spans="1:16" x14ac:dyDescent="0.25">
      <c r="A11">
        <v>1800</v>
      </c>
      <c r="B11">
        <v>105.1</v>
      </c>
      <c r="C11" s="1">
        <f t="shared" si="0"/>
        <v>-2.1999999999999997E-3</v>
      </c>
      <c r="D11">
        <f t="shared" si="1"/>
        <v>9.6299999999999997E-2</v>
      </c>
      <c r="E11">
        <f t="shared" si="2"/>
        <v>5.0000000000000004E-6</v>
      </c>
      <c r="F11">
        <f t="shared" si="3"/>
        <v>1E-4</v>
      </c>
    </row>
    <row r="12" spans="1:16" x14ac:dyDescent="0.25">
      <c r="A12">
        <v>2000</v>
      </c>
      <c r="B12">
        <v>110.9</v>
      </c>
      <c r="C12" s="1">
        <f t="shared" si="0"/>
        <v>-2E-3</v>
      </c>
      <c r="D12">
        <f t="shared" si="1"/>
        <v>0.10210000000000001</v>
      </c>
      <c r="E12">
        <f t="shared" si="2"/>
        <v>5.0000000000000004E-6</v>
      </c>
      <c r="F12">
        <f t="shared" si="3"/>
        <v>1E-4</v>
      </c>
    </row>
    <row r="13" spans="1:16" x14ac:dyDescent="0.25">
      <c r="A13">
        <v>2200</v>
      </c>
      <c r="B13">
        <v>117.1</v>
      </c>
      <c r="C13" s="1">
        <f t="shared" si="0"/>
        <v>-1.8E-3</v>
      </c>
      <c r="D13">
        <f t="shared" si="1"/>
        <v>0.10829999999999999</v>
      </c>
      <c r="E13">
        <f t="shared" si="2"/>
        <v>5.0000000000000004E-6</v>
      </c>
      <c r="F13">
        <f t="shared" si="3"/>
        <v>1E-4</v>
      </c>
    </row>
    <row r="14" spans="1:16" x14ac:dyDescent="0.25">
      <c r="A14">
        <v>2400</v>
      </c>
      <c r="B14">
        <v>122.7</v>
      </c>
      <c r="C14" s="1">
        <f t="shared" si="0"/>
        <v>-1.5999999999999999E-3</v>
      </c>
      <c r="D14">
        <f t="shared" si="1"/>
        <v>0.1139</v>
      </c>
      <c r="E14">
        <f t="shared" si="2"/>
        <v>5.0000000000000004E-6</v>
      </c>
      <c r="F14">
        <f t="shared" si="3"/>
        <v>1E-4</v>
      </c>
    </row>
    <row r="15" spans="1:16" x14ac:dyDescent="0.25">
      <c r="A15">
        <v>2600</v>
      </c>
      <c r="B15">
        <v>127.7</v>
      </c>
      <c r="C15" s="1">
        <f t="shared" si="0"/>
        <v>-1.4E-3</v>
      </c>
      <c r="D15">
        <f t="shared" si="1"/>
        <v>0.11890000000000001</v>
      </c>
      <c r="E15">
        <f t="shared" si="2"/>
        <v>5.0000000000000004E-6</v>
      </c>
      <c r="F15">
        <f t="shared" si="3"/>
        <v>1E-4</v>
      </c>
    </row>
    <row r="16" spans="1:16" x14ac:dyDescent="0.25">
      <c r="A16">
        <v>2800</v>
      </c>
      <c r="B16">
        <v>132.19999999999999</v>
      </c>
      <c r="C16" s="1">
        <f t="shared" si="0"/>
        <v>-1.1999999999999999E-3</v>
      </c>
      <c r="D16">
        <f t="shared" si="1"/>
        <v>0.1234</v>
      </c>
      <c r="E16">
        <f t="shared" si="2"/>
        <v>5.0000000000000004E-6</v>
      </c>
      <c r="F16">
        <f t="shared" si="3"/>
        <v>1E-4</v>
      </c>
    </row>
    <row r="17" spans="1:6" x14ac:dyDescent="0.25">
      <c r="A17">
        <v>3000</v>
      </c>
      <c r="B17">
        <v>136</v>
      </c>
      <c r="C17" s="1">
        <f t="shared" si="0"/>
        <v>-1E-3</v>
      </c>
      <c r="D17">
        <f t="shared" si="1"/>
        <v>0.12720000000000001</v>
      </c>
      <c r="E17">
        <f t="shared" si="2"/>
        <v>5.0000000000000004E-6</v>
      </c>
      <c r="F17">
        <f t="shared" si="3"/>
        <v>1E-4</v>
      </c>
    </row>
    <row r="18" spans="1:6" x14ac:dyDescent="0.25">
      <c r="A18">
        <v>3200</v>
      </c>
      <c r="B18">
        <v>139.5</v>
      </c>
      <c r="C18" s="1">
        <f t="shared" si="0"/>
        <v>-7.9999999999999993E-4</v>
      </c>
      <c r="D18">
        <f t="shared" si="1"/>
        <v>0.13069999999999998</v>
      </c>
      <c r="E18">
        <f t="shared" si="2"/>
        <v>5.0000000000000004E-6</v>
      </c>
      <c r="F18">
        <f t="shared" si="3"/>
        <v>1E-4</v>
      </c>
    </row>
    <row r="19" spans="1:6" x14ac:dyDescent="0.25">
      <c r="A19">
        <v>3400</v>
      </c>
      <c r="B19">
        <v>141.9</v>
      </c>
      <c r="C19" s="1">
        <f t="shared" si="0"/>
        <v>-5.9999999999999995E-4</v>
      </c>
      <c r="D19">
        <f t="shared" si="1"/>
        <v>0.1331</v>
      </c>
      <c r="E19">
        <f t="shared" si="2"/>
        <v>5.0000000000000004E-6</v>
      </c>
      <c r="F19">
        <f t="shared" si="3"/>
        <v>1E-4</v>
      </c>
    </row>
    <row r="20" spans="1:6" x14ac:dyDescent="0.25">
      <c r="A20">
        <v>3600</v>
      </c>
      <c r="B20">
        <v>144.19999999999999</v>
      </c>
      <c r="C20" s="1">
        <f t="shared" si="0"/>
        <v>-3.9999999999999996E-4</v>
      </c>
      <c r="D20">
        <f t="shared" si="1"/>
        <v>0.13539999999999999</v>
      </c>
      <c r="E20">
        <f t="shared" si="2"/>
        <v>5.0000000000000004E-6</v>
      </c>
      <c r="F20">
        <f t="shared" si="3"/>
        <v>1E-4</v>
      </c>
    </row>
    <row r="21" spans="1:6" x14ac:dyDescent="0.25">
      <c r="A21">
        <v>3800</v>
      </c>
      <c r="B21">
        <v>145.6</v>
      </c>
      <c r="C21" s="1">
        <f t="shared" si="0"/>
        <v>-1.9999999999999998E-4</v>
      </c>
      <c r="D21">
        <f t="shared" si="1"/>
        <v>0.13679999999999998</v>
      </c>
      <c r="E21">
        <f t="shared" si="2"/>
        <v>5.0000000000000004E-6</v>
      </c>
      <c r="F21">
        <f t="shared" si="3"/>
        <v>1E-4</v>
      </c>
    </row>
    <row r="22" spans="1:6" x14ac:dyDescent="0.25">
      <c r="A22">
        <v>4000</v>
      </c>
      <c r="B22">
        <v>146.19999999999999</v>
      </c>
      <c r="C22" s="1">
        <f t="shared" si="0"/>
        <v>0</v>
      </c>
      <c r="D22">
        <f t="shared" si="1"/>
        <v>0.13739999999999997</v>
      </c>
      <c r="E22">
        <f t="shared" si="2"/>
        <v>5.0000000000000004E-6</v>
      </c>
      <c r="F22">
        <f t="shared" si="3"/>
        <v>1E-4</v>
      </c>
    </row>
    <row r="23" spans="1:6" x14ac:dyDescent="0.25">
      <c r="A23">
        <v>4200</v>
      </c>
      <c r="B23">
        <v>146</v>
      </c>
      <c r="C23" s="1">
        <f t="shared" si="0"/>
        <v>1.9999999999999998E-4</v>
      </c>
      <c r="D23">
        <f t="shared" si="1"/>
        <v>0.13719999999999999</v>
      </c>
      <c r="E23">
        <f t="shared" si="2"/>
        <v>5.0000000000000004E-6</v>
      </c>
      <c r="F23">
        <f t="shared" si="3"/>
        <v>1E-4</v>
      </c>
    </row>
    <row r="24" spans="1:6" x14ac:dyDescent="0.25">
      <c r="A24">
        <v>4400</v>
      </c>
      <c r="B24">
        <v>145.4</v>
      </c>
      <c r="C24" s="1">
        <f t="shared" si="0"/>
        <v>3.9999999999999996E-4</v>
      </c>
      <c r="D24">
        <f t="shared" si="1"/>
        <v>0.1366</v>
      </c>
      <c r="E24">
        <f t="shared" si="2"/>
        <v>5.0000000000000004E-6</v>
      </c>
      <c r="F24">
        <f t="shared" si="3"/>
        <v>1E-4</v>
      </c>
    </row>
    <row r="25" spans="1:6" x14ac:dyDescent="0.25">
      <c r="A25">
        <v>4600</v>
      </c>
      <c r="B25">
        <v>143.80000000000001</v>
      </c>
      <c r="C25" s="1">
        <f t="shared" si="0"/>
        <v>5.9999999999999995E-4</v>
      </c>
      <c r="D25">
        <f t="shared" si="1"/>
        <v>0.13500000000000001</v>
      </c>
      <c r="E25">
        <f t="shared" si="2"/>
        <v>5.0000000000000004E-6</v>
      </c>
      <c r="F25">
        <f t="shared" si="3"/>
        <v>1E-4</v>
      </c>
    </row>
    <row r="26" spans="1:6" x14ac:dyDescent="0.25">
      <c r="A26">
        <v>4800</v>
      </c>
      <c r="B26">
        <v>141.4</v>
      </c>
      <c r="C26" s="1">
        <f t="shared" si="0"/>
        <v>7.9999999999999993E-4</v>
      </c>
      <c r="D26">
        <f t="shared" si="1"/>
        <v>0.1326</v>
      </c>
      <c r="E26">
        <f t="shared" si="2"/>
        <v>5.0000000000000004E-6</v>
      </c>
      <c r="F26">
        <f t="shared" si="3"/>
        <v>1E-4</v>
      </c>
    </row>
    <row r="27" spans="1:6" x14ac:dyDescent="0.25">
      <c r="A27">
        <v>5000</v>
      </c>
      <c r="B27">
        <v>138.5</v>
      </c>
      <c r="C27" s="1">
        <f t="shared" si="0"/>
        <v>1E-3</v>
      </c>
      <c r="D27">
        <f t="shared" si="1"/>
        <v>0.12969999999999998</v>
      </c>
      <c r="E27">
        <f t="shared" si="2"/>
        <v>5.0000000000000004E-6</v>
      </c>
      <c r="F27">
        <f t="shared" si="3"/>
        <v>1E-4</v>
      </c>
    </row>
    <row r="28" spans="1:6" x14ac:dyDescent="0.25">
      <c r="A28">
        <v>5200</v>
      </c>
      <c r="B28">
        <v>134.4</v>
      </c>
      <c r="C28" s="1">
        <f t="shared" si="0"/>
        <v>1.1999999999999999E-3</v>
      </c>
      <c r="D28">
        <f t="shared" si="1"/>
        <v>0.12560000000000002</v>
      </c>
      <c r="E28">
        <f t="shared" si="2"/>
        <v>5.0000000000000004E-6</v>
      </c>
      <c r="F28">
        <f t="shared" si="3"/>
        <v>1E-4</v>
      </c>
    </row>
    <row r="29" spans="1:6" x14ac:dyDescent="0.25">
      <c r="A29">
        <v>5400</v>
      </c>
      <c r="B29">
        <v>130.19999999999999</v>
      </c>
      <c r="C29" s="1">
        <f t="shared" si="0"/>
        <v>1.4E-3</v>
      </c>
      <c r="D29">
        <f t="shared" si="1"/>
        <v>0.12139999999999999</v>
      </c>
      <c r="E29">
        <f t="shared" si="2"/>
        <v>5.0000000000000004E-6</v>
      </c>
      <c r="F29">
        <f t="shared" si="3"/>
        <v>1E-4</v>
      </c>
    </row>
    <row r="30" spans="1:6" x14ac:dyDescent="0.25">
      <c r="A30">
        <v>5600</v>
      </c>
      <c r="B30">
        <v>126.4</v>
      </c>
      <c r="C30" s="1">
        <f t="shared" si="0"/>
        <v>1.5999999999999999E-3</v>
      </c>
      <c r="D30">
        <f t="shared" si="1"/>
        <v>0.11760000000000001</v>
      </c>
      <c r="E30">
        <f t="shared" si="2"/>
        <v>5.0000000000000004E-6</v>
      </c>
      <c r="F30">
        <f t="shared" si="3"/>
        <v>1E-4</v>
      </c>
    </row>
    <row r="31" spans="1:6" x14ac:dyDescent="0.25">
      <c r="A31">
        <v>5800</v>
      </c>
      <c r="B31">
        <v>121.5</v>
      </c>
      <c r="C31" s="1">
        <f t="shared" si="0"/>
        <v>1.8E-3</v>
      </c>
      <c r="D31">
        <f t="shared" si="1"/>
        <v>0.11270000000000001</v>
      </c>
      <c r="E31">
        <f t="shared" si="2"/>
        <v>5.0000000000000004E-6</v>
      </c>
      <c r="F31">
        <f t="shared" si="3"/>
        <v>1E-4</v>
      </c>
    </row>
    <row r="32" spans="1:6" x14ac:dyDescent="0.25">
      <c r="A32">
        <v>6000</v>
      </c>
      <c r="B32">
        <v>116</v>
      </c>
      <c r="C32" s="1">
        <f t="shared" si="0"/>
        <v>2E-3</v>
      </c>
      <c r="D32">
        <f t="shared" si="1"/>
        <v>0.1072</v>
      </c>
      <c r="E32">
        <f t="shared" si="2"/>
        <v>5.0000000000000004E-6</v>
      </c>
      <c r="F32">
        <f t="shared" si="3"/>
        <v>1E-4</v>
      </c>
    </row>
    <row r="33" spans="1:6" x14ac:dyDescent="0.25">
      <c r="A33">
        <v>6200</v>
      </c>
      <c r="B33">
        <v>110.2</v>
      </c>
      <c r="C33" s="1">
        <f t="shared" si="0"/>
        <v>2.1999999999999997E-3</v>
      </c>
      <c r="D33">
        <f t="shared" si="1"/>
        <v>0.1014</v>
      </c>
      <c r="E33">
        <f t="shared" si="2"/>
        <v>5.0000000000000004E-6</v>
      </c>
      <c r="F33">
        <f t="shared" si="3"/>
        <v>1E-4</v>
      </c>
    </row>
    <row r="34" spans="1:6" x14ac:dyDescent="0.25">
      <c r="A34">
        <v>6400</v>
      </c>
      <c r="B34">
        <v>104.3</v>
      </c>
      <c r="C34" s="1">
        <f t="shared" si="0"/>
        <v>2.3999999999999998E-3</v>
      </c>
      <c r="D34">
        <f t="shared" si="1"/>
        <v>9.5500000000000002E-2</v>
      </c>
      <c r="E34">
        <f t="shared" si="2"/>
        <v>5.0000000000000004E-6</v>
      </c>
      <c r="F34">
        <f t="shared" si="3"/>
        <v>1E-4</v>
      </c>
    </row>
    <row r="35" spans="1:6" x14ac:dyDescent="0.25">
      <c r="A35">
        <v>6600</v>
      </c>
      <c r="B35">
        <v>97.9</v>
      </c>
      <c r="C35" s="1">
        <f t="shared" si="0"/>
        <v>2.5999999999999999E-3</v>
      </c>
      <c r="D35">
        <f t="shared" si="1"/>
        <v>8.9100000000000013E-2</v>
      </c>
      <c r="E35">
        <f t="shared" si="2"/>
        <v>5.0000000000000004E-6</v>
      </c>
      <c r="F35">
        <f t="shared" si="3"/>
        <v>1E-4</v>
      </c>
    </row>
    <row r="36" spans="1:6" x14ac:dyDescent="0.25">
      <c r="A36">
        <v>6800</v>
      </c>
      <c r="B36">
        <v>91.7</v>
      </c>
      <c r="C36" s="1">
        <f t="shared" si="0"/>
        <v>2.8E-3</v>
      </c>
      <c r="D36">
        <f t="shared" si="1"/>
        <v>8.2900000000000001E-2</v>
      </c>
      <c r="E36">
        <f t="shared" si="2"/>
        <v>5.0000000000000004E-6</v>
      </c>
      <c r="F36">
        <f t="shared" si="3"/>
        <v>1E-4</v>
      </c>
    </row>
    <row r="37" spans="1:6" x14ac:dyDescent="0.25">
      <c r="A37">
        <v>7000</v>
      </c>
      <c r="B37">
        <v>85.6</v>
      </c>
      <c r="C37" s="1">
        <f t="shared" si="0"/>
        <v>3.0000000000000001E-3</v>
      </c>
      <c r="D37">
        <f t="shared" si="1"/>
        <v>7.6799999999999993E-2</v>
      </c>
      <c r="E37">
        <f t="shared" si="2"/>
        <v>5.0000000000000004E-6</v>
      </c>
      <c r="F37">
        <f t="shared" si="3"/>
        <v>1E-4</v>
      </c>
    </row>
    <row r="38" spans="1:6" x14ac:dyDescent="0.25">
      <c r="A38">
        <v>7200</v>
      </c>
      <c r="B38">
        <v>79.3</v>
      </c>
      <c r="C38" s="1">
        <f t="shared" si="0"/>
        <v>3.1999999999999997E-3</v>
      </c>
      <c r="D38">
        <f t="shared" si="1"/>
        <v>7.0500000000000007E-2</v>
      </c>
      <c r="E38">
        <f t="shared" si="2"/>
        <v>5.0000000000000004E-6</v>
      </c>
      <c r="F38">
        <f t="shared" si="3"/>
        <v>1E-4</v>
      </c>
    </row>
    <row r="39" spans="1:6" x14ac:dyDescent="0.25">
      <c r="A39">
        <v>7400</v>
      </c>
      <c r="B39">
        <v>72.099999999999994</v>
      </c>
      <c r="C39" s="1">
        <f t="shared" si="0"/>
        <v>3.3999999999999998E-3</v>
      </c>
      <c r="D39">
        <f t="shared" si="1"/>
        <v>6.3299999999999995E-2</v>
      </c>
      <c r="E39">
        <f t="shared" si="2"/>
        <v>5.0000000000000004E-6</v>
      </c>
      <c r="F39">
        <f t="shared" si="3"/>
        <v>1E-4</v>
      </c>
    </row>
    <row r="40" spans="1:6" x14ac:dyDescent="0.25">
      <c r="A40">
        <v>7600</v>
      </c>
      <c r="B40">
        <v>63.3</v>
      </c>
      <c r="C40" s="1">
        <f t="shared" si="0"/>
        <v>3.5999999999999999E-3</v>
      </c>
      <c r="D40">
        <f t="shared" si="1"/>
        <v>5.45E-2</v>
      </c>
      <c r="E40">
        <f t="shared" si="2"/>
        <v>5.0000000000000004E-6</v>
      </c>
      <c r="F40">
        <f t="shared" si="3"/>
        <v>1E-4</v>
      </c>
    </row>
    <row r="41" spans="1:6" x14ac:dyDescent="0.25">
      <c r="A41">
        <v>7800</v>
      </c>
      <c r="B41">
        <v>52.2</v>
      </c>
      <c r="C41" s="1">
        <f t="shared" si="0"/>
        <v>3.8E-3</v>
      </c>
      <c r="D41">
        <f t="shared" si="1"/>
        <v>4.3400000000000008E-2</v>
      </c>
      <c r="E41">
        <f t="shared" si="2"/>
        <v>5.0000000000000004E-6</v>
      </c>
      <c r="F41">
        <f t="shared" si="3"/>
        <v>1E-4</v>
      </c>
    </row>
    <row r="42" spans="1:6" x14ac:dyDescent="0.25">
      <c r="A42">
        <v>8000</v>
      </c>
      <c r="B42">
        <v>46</v>
      </c>
      <c r="C42" s="1">
        <f t="shared" si="0"/>
        <v>4.0000000000000001E-3</v>
      </c>
      <c r="D42">
        <f t="shared" si="1"/>
        <v>3.7200000000000004E-2</v>
      </c>
      <c r="E42">
        <f t="shared" si="2"/>
        <v>5.0000000000000004E-6</v>
      </c>
      <c r="F42">
        <f t="shared" si="3"/>
        <v>1E-4</v>
      </c>
    </row>
    <row r="43" spans="1:6" x14ac:dyDescent="0.25">
      <c r="A43">
        <v>8200</v>
      </c>
      <c r="B43">
        <v>41.1</v>
      </c>
      <c r="C43" s="1">
        <f t="shared" si="0"/>
        <v>4.1999999999999997E-3</v>
      </c>
      <c r="D43">
        <f t="shared" si="1"/>
        <v>3.2299999999999995E-2</v>
      </c>
      <c r="E43">
        <f t="shared" si="2"/>
        <v>5.0000000000000004E-6</v>
      </c>
      <c r="F43">
        <f t="shared" si="3"/>
        <v>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2024-08-24T21:47:02Z</dcterms:modified>
</cp:coreProperties>
</file>