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landlee/Library/CloudStorage/Box-Box/Investment Team/Galaxy Digital Ventures - Main/Deal Graveyard/Flashbots/MEV Supply Chain/"/>
    </mc:Choice>
  </mc:AlternateContent>
  <xr:revisionPtr revIDLastSave="0" documentId="13_ncr:1_{E56B8514-B3B6-964F-9599-A17C00E8FA77}" xr6:coauthVersionLast="47" xr6:coauthVersionMax="47" xr10:uidLastSave="{00000000-0000-0000-0000-000000000000}"/>
  <bookViews>
    <workbookView xWindow="0" yWindow="760" windowWidth="25820" windowHeight="18880" xr2:uid="{82AE14D4-1334-424A-A8CA-BCAE63AC16BC}"/>
  </bookViews>
  <sheets>
    <sheet name="MEV Distributed" sheetId="3" r:id="rId1"/>
    <sheet name="MEV revenue split" sheetId="2" r:id="rId2"/>
    <sheet name="raw - eigenphi" sheetId="1" r:id="rId3"/>
    <sheet name="raw - dun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3" l="1" a="1"/>
  <c r="E5" i="3" s="1"/>
  <c r="I5" i="3" s="1"/>
  <c r="F5" i="3" a="1"/>
  <c r="F5" i="3" s="1"/>
  <c r="J5" i="3" s="1"/>
  <c r="E6" i="3" a="1"/>
  <c r="E6" i="3" s="1"/>
  <c r="I6" i="3" s="1"/>
  <c r="F6" i="3" a="1"/>
  <c r="F6" i="3" s="1"/>
  <c r="J6" i="3" s="1"/>
  <c r="E7" i="3" a="1"/>
  <c r="E7" i="3" s="1"/>
  <c r="I7" i="3" s="1"/>
  <c r="F7" i="3" a="1"/>
  <c r="F7" i="3" s="1"/>
  <c r="J7" i="3" s="1"/>
  <c r="E8" i="3" a="1"/>
  <c r="E8" i="3" s="1"/>
  <c r="I8" i="3" s="1"/>
  <c r="F8" i="3" a="1"/>
  <c r="F8" i="3" s="1"/>
  <c r="J8" i="3" s="1"/>
  <c r="E9" i="3" a="1"/>
  <c r="E9" i="3" s="1"/>
  <c r="I9" i="3" s="1"/>
  <c r="F9" i="3" a="1"/>
  <c r="F9" i="3" s="1"/>
  <c r="J9" i="3" s="1"/>
  <c r="E10" i="3" a="1"/>
  <c r="E10" i="3" s="1"/>
  <c r="I10" i="3" s="1"/>
  <c r="F10" i="3" a="1"/>
  <c r="F10" i="3" s="1"/>
  <c r="J10" i="3" s="1"/>
  <c r="E11" i="3" a="1"/>
  <c r="E11" i="3" s="1"/>
  <c r="I11" i="3" s="1"/>
  <c r="F11" i="3" a="1"/>
  <c r="F11" i="3" s="1"/>
  <c r="J11" i="3" s="1"/>
  <c r="E12" i="3" a="1"/>
  <c r="E12" i="3" s="1"/>
  <c r="I12" i="3" s="1"/>
  <c r="F12" i="3" a="1"/>
  <c r="F12" i="3" s="1"/>
  <c r="J12" i="3" s="1"/>
  <c r="E13" i="3" a="1"/>
  <c r="E13" i="3" s="1"/>
  <c r="I13" i="3" s="1"/>
  <c r="F13" i="3" a="1"/>
  <c r="F13" i="3" s="1"/>
  <c r="J13" i="3" s="1"/>
  <c r="E14" i="3" a="1"/>
  <c r="E14" i="3" s="1"/>
  <c r="I14" i="3" s="1"/>
  <c r="F14" i="3" a="1"/>
  <c r="F14" i="3" s="1"/>
  <c r="J14" i="3" s="1"/>
  <c r="E15" i="3" a="1"/>
  <c r="E15" i="3" s="1"/>
  <c r="I15" i="3" s="1"/>
  <c r="F15" i="3" a="1"/>
  <c r="F15" i="3" s="1"/>
  <c r="J15" i="3" s="1"/>
  <c r="E16" i="3" a="1"/>
  <c r="E16" i="3" s="1"/>
  <c r="I16" i="3" s="1"/>
  <c r="F16" i="3" a="1"/>
  <c r="F16" i="3" s="1"/>
  <c r="J16" i="3" s="1"/>
  <c r="E17" i="3" a="1"/>
  <c r="E17" i="3" s="1"/>
  <c r="I17" i="3" s="1"/>
  <c r="F17" i="3" a="1"/>
  <c r="F17" i="3" s="1"/>
  <c r="J17" i="3" s="1"/>
  <c r="E18" i="3" a="1"/>
  <c r="E18" i="3" s="1"/>
  <c r="I18" i="3" s="1"/>
  <c r="F18" i="3" a="1"/>
  <c r="F18" i="3" s="1"/>
  <c r="J18" i="3" s="1"/>
  <c r="E19" i="3" a="1"/>
  <c r="E19" i="3" s="1"/>
  <c r="I19" i="3" s="1"/>
  <c r="F19" i="3" a="1"/>
  <c r="F19" i="3" s="1"/>
  <c r="J19" i="3" s="1"/>
  <c r="E20" i="3" a="1"/>
  <c r="E20" i="3" s="1"/>
  <c r="I20" i="3" s="1"/>
  <c r="F20" i="3" a="1"/>
  <c r="F20" i="3" s="1"/>
  <c r="J20" i="3" s="1"/>
  <c r="E21" i="3" a="1"/>
  <c r="E21" i="3" s="1"/>
  <c r="I21" i="3" s="1"/>
  <c r="F21" i="3" a="1"/>
  <c r="F21" i="3" s="1"/>
  <c r="J21" i="3" s="1"/>
  <c r="E22" i="3" a="1"/>
  <c r="E22" i="3" s="1"/>
  <c r="I22" i="3" s="1"/>
  <c r="F22" i="3" a="1"/>
  <c r="F22" i="3" s="1"/>
  <c r="J22" i="3" s="1"/>
  <c r="E23" i="3" a="1"/>
  <c r="E23" i="3" s="1"/>
  <c r="I23" i="3" s="1"/>
  <c r="F23" i="3" a="1"/>
  <c r="F23" i="3" s="1"/>
  <c r="J23" i="3" s="1"/>
  <c r="E24" i="3" a="1"/>
  <c r="E24" i="3" s="1"/>
  <c r="I24" i="3" s="1"/>
  <c r="F24" i="3" a="1"/>
  <c r="F24" i="3" s="1"/>
  <c r="J24" i="3" s="1"/>
  <c r="E25" i="3" a="1"/>
  <c r="E25" i="3" s="1"/>
  <c r="I25" i="3" s="1"/>
  <c r="F25" i="3" a="1"/>
  <c r="F25" i="3" s="1"/>
  <c r="J25" i="3" s="1"/>
  <c r="E26" i="3" a="1"/>
  <c r="E26" i="3" s="1"/>
  <c r="I26" i="3" s="1"/>
  <c r="F26" i="3" a="1"/>
  <c r="F26" i="3" s="1"/>
  <c r="J26" i="3" s="1"/>
  <c r="E27" i="3" a="1"/>
  <c r="E27" i="3" s="1"/>
  <c r="I27" i="3" s="1"/>
  <c r="F27" i="3" a="1"/>
  <c r="F27" i="3" s="1"/>
  <c r="J27" i="3" s="1"/>
  <c r="E28" i="3" a="1"/>
  <c r="E28" i="3" s="1"/>
  <c r="I28" i="3" s="1"/>
  <c r="F28" i="3" a="1"/>
  <c r="F28" i="3" s="1"/>
  <c r="J28" i="3" s="1"/>
  <c r="E29" i="3" a="1"/>
  <c r="E29" i="3" s="1"/>
  <c r="I29" i="3" s="1"/>
  <c r="F29" i="3" a="1"/>
  <c r="F29" i="3" s="1"/>
  <c r="J29" i="3" s="1"/>
  <c r="E30" i="3" a="1"/>
  <c r="E30" i="3" s="1"/>
  <c r="I30" i="3" s="1"/>
  <c r="F30" i="3" a="1"/>
  <c r="F30" i="3" s="1"/>
  <c r="J30" i="3" s="1"/>
  <c r="E31" i="3" a="1"/>
  <c r="E31" i="3" s="1"/>
  <c r="I31" i="3" s="1"/>
  <c r="F31" i="3" a="1"/>
  <c r="F31" i="3" s="1"/>
  <c r="J31" i="3" s="1"/>
  <c r="E32" i="3" a="1"/>
  <c r="E32" i="3" s="1"/>
  <c r="I32" i="3" s="1"/>
  <c r="F32" i="3" a="1"/>
  <c r="F32" i="3" s="1"/>
  <c r="J32" i="3" s="1"/>
  <c r="E33" i="3" a="1"/>
  <c r="E33" i="3" s="1"/>
  <c r="I33" i="3" s="1"/>
  <c r="F33" i="3" a="1"/>
  <c r="F33" i="3" s="1"/>
  <c r="J33" i="3" s="1"/>
  <c r="E34" i="3" a="1"/>
  <c r="E34" i="3" s="1"/>
  <c r="I34" i="3" s="1"/>
  <c r="F34" i="3" a="1"/>
  <c r="F34" i="3" s="1"/>
  <c r="J34" i="3" s="1"/>
  <c r="E35" i="3" a="1"/>
  <c r="E35" i="3" s="1"/>
  <c r="I35" i="3" s="1"/>
  <c r="F35" i="3" a="1"/>
  <c r="F35" i="3" s="1"/>
  <c r="J35" i="3" s="1"/>
  <c r="E36" i="3" a="1"/>
  <c r="E36" i="3" s="1"/>
  <c r="I36" i="3" s="1"/>
  <c r="F36" i="3" a="1"/>
  <c r="F36" i="3" s="1"/>
  <c r="J36" i="3" s="1"/>
  <c r="E37" i="3" a="1"/>
  <c r="E37" i="3" s="1"/>
  <c r="I37" i="3" s="1"/>
  <c r="F37" i="3" a="1"/>
  <c r="F37" i="3" s="1"/>
  <c r="J37" i="3" s="1"/>
  <c r="E38" i="3" a="1"/>
  <c r="E38" i="3" s="1"/>
  <c r="I38" i="3" s="1"/>
  <c r="F38" i="3" a="1"/>
  <c r="F38" i="3" s="1"/>
  <c r="J38" i="3" s="1"/>
  <c r="E39" i="3" a="1"/>
  <c r="E39" i="3" s="1"/>
  <c r="I39" i="3" s="1"/>
  <c r="F39" i="3" a="1"/>
  <c r="F39" i="3" s="1"/>
  <c r="J39" i="3" s="1"/>
  <c r="E40" i="3" a="1"/>
  <c r="E40" i="3" s="1"/>
  <c r="I40" i="3" s="1"/>
  <c r="F40" i="3" a="1"/>
  <c r="F40" i="3" s="1"/>
  <c r="J40" i="3" s="1"/>
  <c r="E41" i="3" a="1"/>
  <c r="E41" i="3" s="1"/>
  <c r="I41" i="3" s="1"/>
  <c r="F41" i="3" a="1"/>
  <c r="F41" i="3" s="1"/>
  <c r="J41" i="3" s="1"/>
  <c r="E42" i="3" a="1"/>
  <c r="E42" i="3" s="1"/>
  <c r="I42" i="3" s="1"/>
  <c r="F42" i="3" a="1"/>
  <c r="F42" i="3" s="1"/>
  <c r="J42" i="3" s="1"/>
  <c r="E43" i="3" a="1"/>
  <c r="E43" i="3" s="1"/>
  <c r="I43" i="3" s="1"/>
  <c r="F43" i="3" a="1"/>
  <c r="F43" i="3" s="1"/>
  <c r="J43" i="3" s="1"/>
  <c r="E44" i="3" a="1"/>
  <c r="E44" i="3" s="1"/>
  <c r="I44" i="3" s="1"/>
  <c r="F44" i="3" a="1"/>
  <c r="F44" i="3" s="1"/>
  <c r="J44" i="3" s="1"/>
  <c r="E45" i="3" a="1"/>
  <c r="E45" i="3" s="1"/>
  <c r="I45" i="3" s="1"/>
  <c r="F45" i="3" a="1"/>
  <c r="F45" i="3" s="1"/>
  <c r="J45" i="3" s="1"/>
  <c r="E46" i="3" a="1"/>
  <c r="E46" i="3" s="1"/>
  <c r="I46" i="3" s="1"/>
  <c r="F46" i="3" a="1"/>
  <c r="F46" i="3" s="1"/>
  <c r="J46" i="3" s="1"/>
  <c r="E47" i="3" a="1"/>
  <c r="E47" i="3" s="1"/>
  <c r="I47" i="3" s="1"/>
  <c r="F47" i="3" a="1"/>
  <c r="F47" i="3" s="1"/>
  <c r="J47" i="3" s="1"/>
  <c r="E48" i="3" a="1"/>
  <c r="E48" i="3" s="1"/>
  <c r="I48" i="3" s="1"/>
  <c r="F48" i="3" a="1"/>
  <c r="F48" i="3" s="1"/>
  <c r="J48" i="3" s="1"/>
  <c r="E49" i="3" a="1"/>
  <c r="E49" i="3" s="1"/>
  <c r="I49" i="3" s="1"/>
  <c r="F49" i="3" a="1"/>
  <c r="F49" i="3" s="1"/>
  <c r="J49" i="3" s="1"/>
  <c r="E50" i="3" a="1"/>
  <c r="E50" i="3" s="1"/>
  <c r="I50" i="3" s="1"/>
  <c r="F50" i="3" a="1"/>
  <c r="F50" i="3" s="1"/>
  <c r="J50" i="3" s="1"/>
  <c r="E51" i="3" a="1"/>
  <c r="E51" i="3" s="1"/>
  <c r="I51" i="3" s="1"/>
  <c r="F51" i="3" a="1"/>
  <c r="F51" i="3" s="1"/>
  <c r="J51" i="3" s="1"/>
  <c r="E52" i="3" a="1"/>
  <c r="E52" i="3" s="1"/>
  <c r="I52" i="3" s="1"/>
  <c r="F52" i="3" a="1"/>
  <c r="F52" i="3" s="1"/>
  <c r="J52" i="3" s="1"/>
  <c r="E53" i="3" a="1"/>
  <c r="E53" i="3" s="1"/>
  <c r="I53" i="3" s="1"/>
  <c r="F53" i="3" a="1"/>
  <c r="F53" i="3" s="1"/>
  <c r="J53" i="3" s="1"/>
  <c r="E54" i="3" a="1"/>
  <c r="E54" i="3" s="1"/>
  <c r="I54" i="3" s="1"/>
  <c r="F54" i="3" a="1"/>
  <c r="F54" i="3" s="1"/>
  <c r="J54" i="3" s="1"/>
  <c r="E55" i="3" a="1"/>
  <c r="E55" i="3" s="1"/>
  <c r="I55" i="3" s="1"/>
  <c r="F55" i="3" a="1"/>
  <c r="F55" i="3" s="1"/>
  <c r="J55" i="3" s="1"/>
  <c r="E56" i="3" a="1"/>
  <c r="E56" i="3" s="1"/>
  <c r="I56" i="3" s="1"/>
  <c r="F56" i="3" a="1"/>
  <c r="F56" i="3" s="1"/>
  <c r="J56" i="3" s="1"/>
  <c r="E57" i="3" a="1"/>
  <c r="E57" i="3" s="1"/>
  <c r="I57" i="3" s="1"/>
  <c r="F57" i="3" a="1"/>
  <c r="F57" i="3" s="1"/>
  <c r="J57" i="3" s="1"/>
  <c r="E58" i="3" a="1"/>
  <c r="E58" i="3" s="1"/>
  <c r="I58" i="3" s="1"/>
  <c r="F58" i="3" a="1"/>
  <c r="F58" i="3" s="1"/>
  <c r="J58" i="3" s="1"/>
  <c r="E59" i="3" a="1"/>
  <c r="E59" i="3" s="1"/>
  <c r="I59" i="3" s="1"/>
  <c r="F59" i="3" a="1"/>
  <c r="F59" i="3" s="1"/>
  <c r="J59" i="3" s="1"/>
  <c r="E60" i="3" a="1"/>
  <c r="E60" i="3" s="1"/>
  <c r="I60" i="3" s="1"/>
  <c r="F60" i="3" a="1"/>
  <c r="F60" i="3" s="1"/>
  <c r="J60" i="3" s="1"/>
  <c r="E61" i="3" a="1"/>
  <c r="E61" i="3" s="1"/>
  <c r="I61" i="3" s="1"/>
  <c r="F61" i="3" a="1"/>
  <c r="F61" i="3" s="1"/>
  <c r="J61" i="3" s="1"/>
  <c r="E62" i="3" a="1"/>
  <c r="E62" i="3" s="1"/>
  <c r="I62" i="3" s="1"/>
  <c r="F62" i="3" a="1"/>
  <c r="F62" i="3" s="1"/>
  <c r="J62" i="3" s="1"/>
  <c r="E63" i="3" a="1"/>
  <c r="E63" i="3" s="1"/>
  <c r="I63" i="3" s="1"/>
  <c r="F63" i="3" a="1"/>
  <c r="F63" i="3" s="1"/>
  <c r="J63" i="3" s="1"/>
  <c r="E64" i="3" a="1"/>
  <c r="E64" i="3" s="1"/>
  <c r="I64" i="3" s="1"/>
  <c r="F64" i="3" a="1"/>
  <c r="F64" i="3" s="1"/>
  <c r="J64" i="3" s="1"/>
  <c r="E65" i="3" a="1"/>
  <c r="E65" i="3" s="1"/>
  <c r="I65" i="3" s="1"/>
  <c r="F65" i="3" a="1"/>
  <c r="F65" i="3" s="1"/>
  <c r="J65" i="3" s="1"/>
  <c r="E66" i="3" a="1"/>
  <c r="E66" i="3" s="1"/>
  <c r="I66" i="3" s="1"/>
  <c r="F66" i="3" a="1"/>
  <c r="F66" i="3" s="1"/>
  <c r="J66" i="3" s="1"/>
  <c r="E67" i="3" a="1"/>
  <c r="E67" i="3" s="1"/>
  <c r="I67" i="3" s="1"/>
  <c r="F67" i="3" a="1"/>
  <c r="F67" i="3" s="1"/>
  <c r="J67" i="3" s="1"/>
  <c r="E68" i="3" a="1"/>
  <c r="E68" i="3" s="1"/>
  <c r="I68" i="3" s="1"/>
  <c r="F68" i="3" a="1"/>
  <c r="F68" i="3" s="1"/>
  <c r="J68" i="3" s="1"/>
  <c r="E69" i="3" a="1"/>
  <c r="E69" i="3" s="1"/>
  <c r="I69" i="3" s="1"/>
  <c r="F69" i="3" a="1"/>
  <c r="F69" i="3" s="1"/>
  <c r="J69" i="3" s="1"/>
  <c r="E70" i="3" a="1"/>
  <c r="E70" i="3" s="1"/>
  <c r="I70" i="3" s="1"/>
  <c r="F70" i="3" a="1"/>
  <c r="F70" i="3" s="1"/>
  <c r="J70" i="3" s="1"/>
  <c r="E71" i="3" a="1"/>
  <c r="E71" i="3" s="1"/>
  <c r="I71" i="3" s="1"/>
  <c r="F71" i="3" a="1"/>
  <c r="F71" i="3" s="1"/>
  <c r="J71" i="3" s="1"/>
  <c r="E72" i="3" a="1"/>
  <c r="E72" i="3" s="1"/>
  <c r="I72" i="3" s="1"/>
  <c r="F72" i="3" a="1"/>
  <c r="F72" i="3" s="1"/>
  <c r="J72" i="3" s="1"/>
  <c r="E73" i="3" a="1"/>
  <c r="E73" i="3" s="1"/>
  <c r="I73" i="3" s="1"/>
  <c r="F73" i="3" a="1"/>
  <c r="F73" i="3" s="1"/>
  <c r="J73" i="3" s="1"/>
  <c r="E74" i="3" a="1"/>
  <c r="E74" i="3" s="1"/>
  <c r="I74" i="3" s="1"/>
  <c r="F74" i="3" a="1"/>
  <c r="F74" i="3" s="1"/>
  <c r="J74" i="3" s="1"/>
  <c r="E75" i="3" a="1"/>
  <c r="E75" i="3" s="1"/>
  <c r="I75" i="3" s="1"/>
  <c r="F75" i="3" a="1"/>
  <c r="F75" i="3" s="1"/>
  <c r="J75" i="3" s="1"/>
  <c r="E76" i="3" a="1"/>
  <c r="E76" i="3" s="1"/>
  <c r="I76" i="3" s="1"/>
  <c r="F76" i="3" a="1"/>
  <c r="F76" i="3" s="1"/>
  <c r="J76" i="3" s="1"/>
  <c r="E77" i="3" a="1"/>
  <c r="E77" i="3" s="1"/>
  <c r="I77" i="3" s="1"/>
  <c r="F77" i="3" a="1"/>
  <c r="F77" i="3" s="1"/>
  <c r="J77" i="3" s="1"/>
  <c r="E78" i="3" a="1"/>
  <c r="E78" i="3" s="1"/>
  <c r="I78" i="3" s="1"/>
  <c r="F78" i="3" a="1"/>
  <c r="F78" i="3" s="1"/>
  <c r="J78" i="3" s="1"/>
  <c r="E79" i="3" a="1"/>
  <c r="E79" i="3" s="1"/>
  <c r="I79" i="3" s="1"/>
  <c r="F79" i="3" a="1"/>
  <c r="F79" i="3" s="1"/>
  <c r="J79" i="3" s="1"/>
  <c r="E80" i="3" a="1"/>
  <c r="E80" i="3" s="1"/>
  <c r="I80" i="3" s="1"/>
  <c r="F80" i="3" a="1"/>
  <c r="F80" i="3" s="1"/>
  <c r="J80" i="3" s="1"/>
  <c r="E81" i="3" a="1"/>
  <c r="E81" i="3" s="1"/>
  <c r="I81" i="3" s="1"/>
  <c r="F81" i="3" a="1"/>
  <c r="F81" i="3" s="1"/>
  <c r="J81" i="3" s="1"/>
  <c r="E82" i="3" a="1"/>
  <c r="E82" i="3" s="1"/>
  <c r="I82" i="3" s="1"/>
  <c r="F82" i="3" a="1"/>
  <c r="F82" i="3" s="1"/>
  <c r="J82" i="3" s="1"/>
  <c r="E83" i="3" a="1"/>
  <c r="E83" i="3" s="1"/>
  <c r="I83" i="3" s="1"/>
  <c r="F83" i="3" a="1"/>
  <c r="F83" i="3" s="1"/>
  <c r="J83" i="3" s="1"/>
  <c r="E84" i="3" a="1"/>
  <c r="E84" i="3" s="1"/>
  <c r="I84" i="3" s="1"/>
  <c r="F84" i="3" a="1"/>
  <c r="F84" i="3" s="1"/>
  <c r="J84" i="3" s="1"/>
  <c r="E85" i="3" a="1"/>
  <c r="E85" i="3" s="1"/>
  <c r="I85" i="3" s="1"/>
  <c r="F85" i="3" a="1"/>
  <c r="F85" i="3" s="1"/>
  <c r="J85" i="3" s="1"/>
  <c r="E86" i="3" a="1"/>
  <c r="E86" i="3" s="1"/>
  <c r="I86" i="3" s="1"/>
  <c r="F86" i="3" a="1"/>
  <c r="F86" i="3" s="1"/>
  <c r="J86" i="3" s="1"/>
  <c r="E87" i="3" a="1"/>
  <c r="E87" i="3" s="1"/>
  <c r="I87" i="3" s="1"/>
  <c r="F87" i="3" a="1"/>
  <c r="F87" i="3" s="1"/>
  <c r="J87" i="3" s="1"/>
  <c r="E88" i="3" a="1"/>
  <c r="E88" i="3" s="1"/>
  <c r="I88" i="3" s="1"/>
  <c r="F88" i="3" a="1"/>
  <c r="F88" i="3" s="1"/>
  <c r="J88" i="3" s="1"/>
  <c r="E89" i="3" a="1"/>
  <c r="E89" i="3" s="1"/>
  <c r="I89" i="3" s="1"/>
  <c r="F89" i="3" a="1"/>
  <c r="F89" i="3" s="1"/>
  <c r="J89" i="3" s="1"/>
  <c r="E90" i="3" a="1"/>
  <c r="E90" i="3" s="1"/>
  <c r="I90" i="3" s="1"/>
  <c r="F90" i="3" a="1"/>
  <c r="F90" i="3" s="1"/>
  <c r="J90" i="3" s="1"/>
  <c r="E91" i="3" a="1"/>
  <c r="E91" i="3" s="1"/>
  <c r="I91" i="3" s="1"/>
  <c r="F91" i="3" a="1"/>
  <c r="F91" i="3" s="1"/>
  <c r="J91" i="3" s="1"/>
  <c r="E92" i="3" a="1"/>
  <c r="E92" i="3" s="1"/>
  <c r="I92" i="3" s="1"/>
  <c r="F92" i="3" a="1"/>
  <c r="F92" i="3" s="1"/>
  <c r="J92" i="3" s="1"/>
  <c r="E93" i="3" a="1"/>
  <c r="E93" i="3" s="1"/>
  <c r="I93" i="3" s="1"/>
  <c r="F93" i="3" a="1"/>
  <c r="F93" i="3" s="1"/>
  <c r="J93" i="3" s="1"/>
  <c r="E94" i="3" a="1"/>
  <c r="E94" i="3" s="1"/>
  <c r="I94" i="3" s="1"/>
  <c r="F94" i="3" a="1"/>
  <c r="F94" i="3" s="1"/>
  <c r="J94" i="3" s="1"/>
  <c r="E95" i="3" a="1"/>
  <c r="E95" i="3" s="1"/>
  <c r="I95" i="3" s="1"/>
  <c r="F95" i="3" a="1"/>
  <c r="F95" i="3" s="1"/>
  <c r="J95" i="3" s="1"/>
  <c r="E96" i="3" a="1"/>
  <c r="E96" i="3" s="1"/>
  <c r="I96" i="3" s="1"/>
  <c r="F96" i="3" a="1"/>
  <c r="F96" i="3" s="1"/>
  <c r="J96" i="3" s="1"/>
  <c r="E97" i="3" a="1"/>
  <c r="E97" i="3" s="1"/>
  <c r="I97" i="3" s="1"/>
  <c r="F97" i="3" a="1"/>
  <c r="F97" i="3" s="1"/>
  <c r="J97" i="3" s="1"/>
  <c r="E98" i="3" a="1"/>
  <c r="E98" i="3" s="1"/>
  <c r="I98" i="3" s="1"/>
  <c r="F98" i="3" a="1"/>
  <c r="F98" i="3" s="1"/>
  <c r="J98" i="3" s="1"/>
  <c r="E99" i="3" a="1"/>
  <c r="E99" i="3" s="1"/>
  <c r="I99" i="3" s="1"/>
  <c r="F99" i="3" a="1"/>
  <c r="F99" i="3" s="1"/>
  <c r="J99" i="3" s="1"/>
  <c r="E100" i="3" a="1"/>
  <c r="E100" i="3" s="1"/>
  <c r="I100" i="3" s="1"/>
  <c r="F100" i="3" a="1"/>
  <c r="F100" i="3" s="1"/>
  <c r="J100" i="3" s="1"/>
  <c r="E101" i="3" a="1"/>
  <c r="E101" i="3" s="1"/>
  <c r="I101" i="3" s="1"/>
  <c r="F101" i="3" a="1"/>
  <c r="F101" i="3" s="1"/>
  <c r="J101" i="3" s="1"/>
  <c r="E102" i="3" a="1"/>
  <c r="E102" i="3" s="1"/>
  <c r="I102" i="3" s="1"/>
  <c r="F102" i="3" a="1"/>
  <c r="F102" i="3" s="1"/>
  <c r="J102" i="3" s="1"/>
  <c r="E103" i="3" a="1"/>
  <c r="E103" i="3" s="1"/>
  <c r="I103" i="3" s="1"/>
  <c r="F103" i="3" a="1"/>
  <c r="F103" i="3" s="1"/>
  <c r="J103" i="3" s="1"/>
  <c r="E104" i="3" a="1"/>
  <c r="E104" i="3" s="1"/>
  <c r="I104" i="3" s="1"/>
  <c r="F104" i="3" a="1"/>
  <c r="F104" i="3" s="1"/>
  <c r="J104" i="3" s="1"/>
  <c r="E105" i="3" a="1"/>
  <c r="E105" i="3" s="1"/>
  <c r="I105" i="3" s="1"/>
  <c r="F105" i="3" a="1"/>
  <c r="F105" i="3" s="1"/>
  <c r="J105" i="3" s="1"/>
  <c r="E106" i="3" a="1"/>
  <c r="E106" i="3" s="1"/>
  <c r="I106" i="3" s="1"/>
  <c r="F106" i="3" a="1"/>
  <c r="F106" i="3" s="1"/>
  <c r="J106" i="3" s="1"/>
  <c r="E107" i="3" a="1"/>
  <c r="E107" i="3" s="1"/>
  <c r="I107" i="3" s="1"/>
  <c r="F107" i="3" a="1"/>
  <c r="F107" i="3" s="1"/>
  <c r="J107" i="3" s="1"/>
  <c r="E108" i="3" a="1"/>
  <c r="E108" i="3" s="1"/>
  <c r="I108" i="3" s="1"/>
  <c r="F108" i="3" a="1"/>
  <c r="F108" i="3" s="1"/>
  <c r="J108" i="3" s="1"/>
  <c r="E109" i="3" a="1"/>
  <c r="E109" i="3" s="1"/>
  <c r="I109" i="3" s="1"/>
  <c r="F109" i="3" a="1"/>
  <c r="F109" i="3" s="1"/>
  <c r="J109" i="3" s="1"/>
  <c r="E110" i="3" a="1"/>
  <c r="E110" i="3" s="1"/>
  <c r="I110" i="3" s="1"/>
  <c r="F110" i="3" a="1"/>
  <c r="F110" i="3" s="1"/>
  <c r="J110" i="3" s="1"/>
  <c r="E111" i="3" a="1"/>
  <c r="E111" i="3" s="1"/>
  <c r="I111" i="3" s="1"/>
  <c r="F111" i="3" a="1"/>
  <c r="F111" i="3" s="1"/>
  <c r="J111" i="3" s="1"/>
  <c r="E112" i="3" a="1"/>
  <c r="E112" i="3" s="1"/>
  <c r="I112" i="3" s="1"/>
  <c r="F112" i="3" a="1"/>
  <c r="F112" i="3" s="1"/>
  <c r="J112" i="3" s="1"/>
  <c r="E113" i="3" a="1"/>
  <c r="E113" i="3" s="1"/>
  <c r="I113" i="3" s="1"/>
  <c r="F113" i="3" a="1"/>
  <c r="F113" i="3" s="1"/>
  <c r="J113" i="3" s="1"/>
  <c r="E114" i="3" a="1"/>
  <c r="E114" i="3" s="1"/>
  <c r="I114" i="3" s="1"/>
  <c r="F114" i="3" a="1"/>
  <c r="F114" i="3" s="1"/>
  <c r="J114" i="3" s="1"/>
  <c r="E115" i="3" a="1"/>
  <c r="E115" i="3" s="1"/>
  <c r="I115" i="3" s="1"/>
  <c r="F115" i="3" a="1"/>
  <c r="F115" i="3" s="1"/>
  <c r="J115" i="3" s="1"/>
  <c r="E116" i="3" a="1"/>
  <c r="E116" i="3" s="1"/>
  <c r="I116" i="3" s="1"/>
  <c r="F116" i="3" a="1"/>
  <c r="F116" i="3" s="1"/>
  <c r="J116" i="3" s="1"/>
  <c r="E117" i="3" a="1"/>
  <c r="E117" i="3" s="1"/>
  <c r="I117" i="3" s="1"/>
  <c r="F117" i="3" a="1"/>
  <c r="F117" i="3" s="1"/>
  <c r="J117" i="3" s="1"/>
  <c r="E118" i="3" a="1"/>
  <c r="E118" i="3" s="1"/>
  <c r="I118" i="3" s="1"/>
  <c r="F118" i="3" a="1"/>
  <c r="F118" i="3" s="1"/>
  <c r="J118" i="3" s="1"/>
  <c r="E119" i="3" a="1"/>
  <c r="E119" i="3" s="1"/>
  <c r="I119" i="3" s="1"/>
  <c r="F119" i="3" a="1"/>
  <c r="F119" i="3" s="1"/>
  <c r="J119" i="3" s="1"/>
  <c r="E120" i="3" a="1"/>
  <c r="E120" i="3" s="1"/>
  <c r="I120" i="3" s="1"/>
  <c r="F120" i="3" a="1"/>
  <c r="F120" i="3" s="1"/>
  <c r="J120" i="3" s="1"/>
  <c r="E121" i="3" a="1"/>
  <c r="E121" i="3" s="1"/>
  <c r="I121" i="3" s="1"/>
  <c r="F121" i="3" a="1"/>
  <c r="F121" i="3" s="1"/>
  <c r="J121" i="3" s="1"/>
  <c r="E122" i="3" a="1"/>
  <c r="E122" i="3" s="1"/>
  <c r="I122" i="3" s="1"/>
  <c r="F122" i="3" a="1"/>
  <c r="F122" i="3" s="1"/>
  <c r="J122" i="3" s="1"/>
  <c r="E123" i="3" a="1"/>
  <c r="E123" i="3" s="1"/>
  <c r="I123" i="3" s="1"/>
  <c r="F123" i="3" a="1"/>
  <c r="F123" i="3" s="1"/>
  <c r="J123" i="3" s="1"/>
  <c r="E124" i="3" a="1"/>
  <c r="E124" i="3" s="1"/>
  <c r="I124" i="3" s="1"/>
  <c r="F124" i="3" a="1"/>
  <c r="F124" i="3" s="1"/>
  <c r="J124" i="3" s="1"/>
  <c r="E125" i="3" a="1"/>
  <c r="E125" i="3" s="1"/>
  <c r="I125" i="3" s="1"/>
  <c r="F125" i="3" a="1"/>
  <c r="F125" i="3" s="1"/>
  <c r="J125" i="3" s="1"/>
  <c r="E126" i="3" a="1"/>
  <c r="E126" i="3" s="1"/>
  <c r="I126" i="3" s="1"/>
  <c r="F126" i="3" a="1"/>
  <c r="F126" i="3" s="1"/>
  <c r="J126" i="3" s="1"/>
  <c r="E127" i="3" a="1"/>
  <c r="E127" i="3" s="1"/>
  <c r="I127" i="3" s="1"/>
  <c r="F127" i="3" a="1"/>
  <c r="F127" i="3" s="1"/>
  <c r="J127" i="3" s="1"/>
  <c r="E128" i="3" a="1"/>
  <c r="E128" i="3" s="1"/>
  <c r="I128" i="3" s="1"/>
  <c r="F128" i="3" a="1"/>
  <c r="F128" i="3" s="1"/>
  <c r="J128" i="3" s="1"/>
  <c r="E129" i="3" a="1"/>
  <c r="E129" i="3" s="1"/>
  <c r="I129" i="3" s="1"/>
  <c r="F129" i="3" a="1"/>
  <c r="F129" i="3" s="1"/>
  <c r="J129" i="3" s="1"/>
  <c r="E130" i="3" a="1"/>
  <c r="E130" i="3" s="1"/>
  <c r="I130" i="3" s="1"/>
  <c r="F130" i="3" a="1"/>
  <c r="F130" i="3" s="1"/>
  <c r="J130" i="3" s="1"/>
  <c r="E131" i="3" a="1"/>
  <c r="E131" i="3" s="1"/>
  <c r="I131" i="3" s="1"/>
  <c r="F131" i="3" a="1"/>
  <c r="F131" i="3" s="1"/>
  <c r="J131" i="3" s="1"/>
  <c r="E132" i="3" a="1"/>
  <c r="E132" i="3" s="1"/>
  <c r="I132" i="3" s="1"/>
  <c r="F132" i="3" a="1"/>
  <c r="F132" i="3" s="1"/>
  <c r="J132" i="3" s="1"/>
  <c r="E133" i="3" a="1"/>
  <c r="E133" i="3" s="1"/>
  <c r="I133" i="3" s="1"/>
  <c r="F133" i="3" a="1"/>
  <c r="F133" i="3" s="1"/>
  <c r="J133" i="3" s="1"/>
  <c r="E134" i="3" a="1"/>
  <c r="E134" i="3" s="1"/>
  <c r="I134" i="3" s="1"/>
  <c r="F134" i="3" a="1"/>
  <c r="F134" i="3" s="1"/>
  <c r="J134" i="3" s="1"/>
  <c r="E135" i="3" a="1"/>
  <c r="E135" i="3" s="1"/>
  <c r="I135" i="3" s="1"/>
  <c r="F135" i="3" a="1"/>
  <c r="F135" i="3" s="1"/>
  <c r="J135" i="3" s="1"/>
  <c r="E136" i="3" a="1"/>
  <c r="E136" i="3" s="1"/>
  <c r="I136" i="3" s="1"/>
  <c r="F136" i="3" a="1"/>
  <c r="F136" i="3" s="1"/>
  <c r="J136" i="3" s="1"/>
  <c r="E137" i="3" a="1"/>
  <c r="E137" i="3" s="1"/>
  <c r="I137" i="3" s="1"/>
  <c r="F137" i="3" a="1"/>
  <c r="F137" i="3" s="1"/>
  <c r="J137" i="3" s="1"/>
  <c r="E138" i="3" a="1"/>
  <c r="E138" i="3" s="1"/>
  <c r="I138" i="3" s="1"/>
  <c r="F138" i="3" a="1"/>
  <c r="F138" i="3" s="1"/>
  <c r="J138" i="3" s="1"/>
  <c r="E139" i="3" a="1"/>
  <c r="E139" i="3" s="1"/>
  <c r="I139" i="3" s="1"/>
  <c r="F139" i="3" a="1"/>
  <c r="F139" i="3" s="1"/>
  <c r="J139" i="3" s="1"/>
  <c r="E140" i="3" a="1"/>
  <c r="E140" i="3" s="1"/>
  <c r="I140" i="3" s="1"/>
  <c r="F140" i="3" a="1"/>
  <c r="F140" i="3" s="1"/>
  <c r="J140" i="3" s="1"/>
  <c r="E141" i="3" a="1"/>
  <c r="E141" i="3" s="1"/>
  <c r="I141" i="3" s="1"/>
  <c r="F141" i="3" a="1"/>
  <c r="F141" i="3" s="1"/>
  <c r="J141" i="3" s="1"/>
  <c r="E142" i="3" a="1"/>
  <c r="E142" i="3" s="1"/>
  <c r="I142" i="3" s="1"/>
  <c r="F142" i="3" a="1"/>
  <c r="F142" i="3" s="1"/>
  <c r="J142" i="3" s="1"/>
  <c r="E143" i="3" a="1"/>
  <c r="E143" i="3" s="1"/>
  <c r="I143" i="3" s="1"/>
  <c r="F143" i="3" a="1"/>
  <c r="F143" i="3" s="1"/>
  <c r="J143" i="3" s="1"/>
  <c r="E144" i="3" a="1"/>
  <c r="E144" i="3" s="1"/>
  <c r="I144" i="3" s="1"/>
  <c r="F144" i="3" a="1"/>
  <c r="F144" i="3" s="1"/>
  <c r="J144" i="3" s="1"/>
  <c r="E145" i="3" a="1"/>
  <c r="E145" i="3" s="1"/>
  <c r="I145" i="3" s="1"/>
  <c r="F145" i="3" a="1"/>
  <c r="F145" i="3" s="1"/>
  <c r="J145" i="3" s="1"/>
  <c r="E146" i="3" a="1"/>
  <c r="E146" i="3" s="1"/>
  <c r="I146" i="3" s="1"/>
  <c r="F146" i="3" a="1"/>
  <c r="F146" i="3" s="1"/>
  <c r="J146" i="3" s="1"/>
  <c r="E147" i="3" a="1"/>
  <c r="E147" i="3" s="1"/>
  <c r="I147" i="3" s="1"/>
  <c r="F147" i="3" a="1"/>
  <c r="F147" i="3" s="1"/>
  <c r="J147" i="3" s="1"/>
  <c r="E148" i="3" a="1"/>
  <c r="E148" i="3" s="1"/>
  <c r="I148" i="3" s="1"/>
  <c r="F148" i="3" a="1"/>
  <c r="F148" i="3" s="1"/>
  <c r="J148" i="3" s="1"/>
  <c r="E149" i="3" a="1"/>
  <c r="E149" i="3" s="1"/>
  <c r="I149" i="3" s="1"/>
  <c r="F149" i="3" a="1"/>
  <c r="F149" i="3" s="1"/>
  <c r="J149" i="3" s="1"/>
  <c r="E150" i="3" a="1"/>
  <c r="E150" i="3" s="1"/>
  <c r="I150" i="3" s="1"/>
  <c r="F150" i="3" a="1"/>
  <c r="F150" i="3" s="1"/>
  <c r="J150" i="3" s="1"/>
  <c r="E151" i="3" a="1"/>
  <c r="E151" i="3" s="1"/>
  <c r="I151" i="3" s="1"/>
  <c r="F151" i="3" a="1"/>
  <c r="F151" i="3" s="1"/>
  <c r="J151" i="3" s="1"/>
  <c r="E152" i="3" a="1"/>
  <c r="E152" i="3" s="1"/>
  <c r="I152" i="3" s="1"/>
  <c r="F152" i="3" a="1"/>
  <c r="F152" i="3" s="1"/>
  <c r="J152" i="3" s="1"/>
  <c r="E153" i="3" a="1"/>
  <c r="E153" i="3" s="1"/>
  <c r="I153" i="3" s="1"/>
  <c r="F153" i="3" a="1"/>
  <c r="F153" i="3" s="1"/>
  <c r="J153" i="3" s="1"/>
  <c r="E154" i="3" a="1"/>
  <c r="E154" i="3" s="1"/>
  <c r="I154" i="3" s="1"/>
  <c r="F154" i="3" a="1"/>
  <c r="F154" i="3" s="1"/>
  <c r="J154" i="3" s="1"/>
  <c r="E155" i="3" a="1"/>
  <c r="E155" i="3" s="1"/>
  <c r="I155" i="3" s="1"/>
  <c r="F155" i="3" a="1"/>
  <c r="F155" i="3" s="1"/>
  <c r="J155" i="3" s="1"/>
  <c r="E156" i="3" a="1"/>
  <c r="E156" i="3" s="1"/>
  <c r="I156" i="3" s="1"/>
  <c r="F156" i="3" a="1"/>
  <c r="F156" i="3" s="1"/>
  <c r="J156" i="3" s="1"/>
  <c r="E157" i="3" a="1"/>
  <c r="E157" i="3" s="1"/>
  <c r="I157" i="3" s="1"/>
  <c r="F157" i="3" a="1"/>
  <c r="F157" i="3" s="1"/>
  <c r="J157" i="3" s="1"/>
  <c r="E158" i="3" a="1"/>
  <c r="E158" i="3" s="1"/>
  <c r="I158" i="3" s="1"/>
  <c r="F158" i="3" a="1"/>
  <c r="F158" i="3" s="1"/>
  <c r="J158" i="3" s="1"/>
  <c r="E159" i="3" a="1"/>
  <c r="E159" i="3" s="1"/>
  <c r="I159" i="3" s="1"/>
  <c r="F159" i="3" a="1"/>
  <c r="F159" i="3" s="1"/>
  <c r="J159" i="3" s="1"/>
  <c r="E160" i="3" a="1"/>
  <c r="E160" i="3" s="1"/>
  <c r="I160" i="3" s="1"/>
  <c r="F160" i="3" a="1"/>
  <c r="F160" i="3" s="1"/>
  <c r="J160" i="3" s="1"/>
  <c r="E161" i="3" a="1"/>
  <c r="E161" i="3" s="1"/>
  <c r="I161" i="3" s="1"/>
  <c r="F161" i="3" a="1"/>
  <c r="F161" i="3" s="1"/>
  <c r="J161" i="3" s="1"/>
  <c r="E162" i="3" a="1"/>
  <c r="E162" i="3" s="1"/>
  <c r="I162" i="3" s="1"/>
  <c r="F162" i="3" a="1"/>
  <c r="F162" i="3" s="1"/>
  <c r="J162" i="3" s="1"/>
  <c r="E163" i="3" a="1"/>
  <c r="E163" i="3" s="1"/>
  <c r="I163" i="3" s="1"/>
  <c r="F163" i="3" a="1"/>
  <c r="F163" i="3" s="1"/>
  <c r="J163" i="3" s="1"/>
  <c r="E164" i="3" a="1"/>
  <c r="E164" i="3" s="1"/>
  <c r="I164" i="3" s="1"/>
  <c r="F164" i="3" a="1"/>
  <c r="F164" i="3" s="1"/>
  <c r="J164" i="3" s="1"/>
  <c r="E165" i="3" a="1"/>
  <c r="E165" i="3" s="1"/>
  <c r="I165" i="3" s="1"/>
  <c r="F165" i="3" a="1"/>
  <c r="F165" i="3" s="1"/>
  <c r="J165" i="3" s="1"/>
  <c r="E166" i="3" a="1"/>
  <c r="E166" i="3" s="1"/>
  <c r="I166" i="3" s="1"/>
  <c r="F166" i="3" a="1"/>
  <c r="F166" i="3" s="1"/>
  <c r="J166" i="3" s="1"/>
  <c r="E167" i="3" a="1"/>
  <c r="E167" i="3" s="1"/>
  <c r="I167" i="3" s="1"/>
  <c r="F167" i="3" a="1"/>
  <c r="F167" i="3" s="1"/>
  <c r="J167" i="3" s="1"/>
  <c r="E168" i="3" a="1"/>
  <c r="E168" i="3" s="1"/>
  <c r="I168" i="3" s="1"/>
  <c r="F168" i="3" a="1"/>
  <c r="F168" i="3" s="1"/>
  <c r="J168" i="3" s="1"/>
  <c r="E169" i="3" a="1"/>
  <c r="E169" i="3" s="1"/>
  <c r="I169" i="3" s="1"/>
  <c r="F169" i="3" a="1"/>
  <c r="F169" i="3" s="1"/>
  <c r="J169" i="3" s="1"/>
  <c r="E170" i="3" a="1"/>
  <c r="E170" i="3" s="1"/>
  <c r="I170" i="3" s="1"/>
  <c r="F170" i="3" a="1"/>
  <c r="F170" i="3" s="1"/>
  <c r="J170" i="3" s="1"/>
  <c r="E171" i="3" a="1"/>
  <c r="E171" i="3" s="1"/>
  <c r="I171" i="3" s="1"/>
  <c r="F171" i="3" a="1"/>
  <c r="F171" i="3" s="1"/>
  <c r="J171" i="3" s="1"/>
  <c r="E172" i="3" a="1"/>
  <c r="E172" i="3" s="1"/>
  <c r="I172" i="3" s="1"/>
  <c r="F172" i="3" a="1"/>
  <c r="F172" i="3" s="1"/>
  <c r="J172" i="3" s="1"/>
  <c r="E173" i="3" a="1"/>
  <c r="E173" i="3" s="1"/>
  <c r="I173" i="3" s="1"/>
  <c r="F173" i="3" a="1"/>
  <c r="F173" i="3" s="1"/>
  <c r="J173" i="3" s="1"/>
  <c r="E174" i="3" a="1"/>
  <c r="E174" i="3" s="1"/>
  <c r="I174" i="3" s="1"/>
  <c r="F174" i="3" a="1"/>
  <c r="F174" i="3" s="1"/>
  <c r="J174" i="3" s="1"/>
  <c r="E175" i="3" a="1"/>
  <c r="E175" i="3" s="1"/>
  <c r="I175" i="3" s="1"/>
  <c r="F175" i="3" a="1"/>
  <c r="F175" i="3" s="1"/>
  <c r="J175" i="3" s="1"/>
  <c r="E176" i="3" a="1"/>
  <c r="E176" i="3" s="1"/>
  <c r="I176" i="3" s="1"/>
  <c r="F176" i="3" a="1"/>
  <c r="F176" i="3" s="1"/>
  <c r="J176" i="3" s="1"/>
  <c r="E177" i="3" a="1"/>
  <c r="E177" i="3" s="1"/>
  <c r="I177" i="3" s="1"/>
  <c r="F177" i="3" a="1"/>
  <c r="F177" i="3" s="1"/>
  <c r="J177" i="3" s="1"/>
  <c r="E178" i="3" a="1"/>
  <c r="E178" i="3" s="1"/>
  <c r="I178" i="3" s="1"/>
  <c r="F178" i="3" a="1"/>
  <c r="F178" i="3" s="1"/>
  <c r="J178" i="3" s="1"/>
  <c r="E179" i="3" a="1"/>
  <c r="E179" i="3" s="1"/>
  <c r="I179" i="3" s="1"/>
  <c r="F179" i="3" a="1"/>
  <c r="F179" i="3" s="1"/>
  <c r="J179" i="3" s="1"/>
  <c r="E180" i="3" a="1"/>
  <c r="E180" i="3" s="1"/>
  <c r="I180" i="3" s="1"/>
  <c r="F180" i="3" a="1"/>
  <c r="F180" i="3" s="1"/>
  <c r="J180" i="3" s="1"/>
  <c r="E181" i="3" a="1"/>
  <c r="E181" i="3" s="1"/>
  <c r="I181" i="3" s="1"/>
  <c r="F181" i="3" a="1"/>
  <c r="F181" i="3" s="1"/>
  <c r="J181" i="3" s="1"/>
  <c r="E182" i="3" a="1"/>
  <c r="E182" i="3" s="1"/>
  <c r="I182" i="3" s="1"/>
  <c r="F182" i="3" a="1"/>
  <c r="F182" i="3" s="1"/>
  <c r="J182" i="3" s="1"/>
  <c r="E183" i="3" a="1"/>
  <c r="E183" i="3" s="1"/>
  <c r="I183" i="3" s="1"/>
  <c r="F183" i="3" a="1"/>
  <c r="F183" i="3" s="1"/>
  <c r="J183" i="3" s="1"/>
  <c r="E184" i="3" a="1"/>
  <c r="E184" i="3" s="1"/>
  <c r="I184" i="3" s="1"/>
  <c r="F184" i="3" a="1"/>
  <c r="F184" i="3" s="1"/>
  <c r="J184" i="3" s="1"/>
  <c r="E185" i="3" a="1"/>
  <c r="E185" i="3" s="1"/>
  <c r="I185" i="3" s="1"/>
  <c r="F185" i="3" a="1"/>
  <c r="F185" i="3" s="1"/>
  <c r="J185" i="3" s="1"/>
  <c r="E186" i="3" a="1"/>
  <c r="E186" i="3" s="1"/>
  <c r="I186" i="3" s="1"/>
  <c r="F186" i="3" a="1"/>
  <c r="F186" i="3" s="1"/>
  <c r="J186" i="3" s="1"/>
  <c r="E187" i="3" a="1"/>
  <c r="E187" i="3" s="1"/>
  <c r="I187" i="3" s="1"/>
  <c r="F187" i="3" a="1"/>
  <c r="F187" i="3" s="1"/>
  <c r="J187" i="3" s="1"/>
  <c r="E188" i="3" a="1"/>
  <c r="E188" i="3" s="1"/>
  <c r="I188" i="3" s="1"/>
  <c r="F188" i="3" a="1"/>
  <c r="F188" i="3" s="1"/>
  <c r="J188" i="3" s="1"/>
  <c r="E189" i="3" a="1"/>
  <c r="E189" i="3" s="1"/>
  <c r="I189" i="3" s="1"/>
  <c r="F189" i="3" a="1"/>
  <c r="F189" i="3" s="1"/>
  <c r="J189" i="3" s="1"/>
  <c r="E190" i="3" a="1"/>
  <c r="E190" i="3" s="1"/>
  <c r="I190" i="3" s="1"/>
  <c r="F190" i="3" a="1"/>
  <c r="F190" i="3" s="1"/>
  <c r="J190" i="3" s="1"/>
  <c r="E191" i="3" a="1"/>
  <c r="E191" i="3" s="1"/>
  <c r="I191" i="3" s="1"/>
  <c r="F191" i="3" a="1"/>
  <c r="F191" i="3" s="1"/>
  <c r="J191" i="3" s="1"/>
  <c r="E192" i="3" a="1"/>
  <c r="E192" i="3" s="1"/>
  <c r="I192" i="3" s="1"/>
  <c r="F192" i="3" a="1"/>
  <c r="F192" i="3" s="1"/>
  <c r="J192" i="3" s="1"/>
  <c r="E193" i="3" a="1"/>
  <c r="E193" i="3" s="1"/>
  <c r="I193" i="3" s="1"/>
  <c r="F193" i="3" a="1"/>
  <c r="F193" i="3" s="1"/>
  <c r="J193" i="3" s="1"/>
  <c r="E194" i="3" a="1"/>
  <c r="E194" i="3" s="1"/>
  <c r="I194" i="3" s="1"/>
  <c r="F194" i="3" a="1"/>
  <c r="F194" i="3" s="1"/>
  <c r="J194" i="3" s="1"/>
  <c r="E195" i="3" a="1"/>
  <c r="E195" i="3" s="1"/>
  <c r="I195" i="3" s="1"/>
  <c r="F195" i="3" a="1"/>
  <c r="F195" i="3" s="1"/>
  <c r="J195" i="3" s="1"/>
  <c r="E196" i="3" a="1"/>
  <c r="E196" i="3" s="1"/>
  <c r="I196" i="3" s="1"/>
  <c r="F196" i="3" a="1"/>
  <c r="F196" i="3" s="1"/>
  <c r="J196" i="3" s="1"/>
  <c r="E197" i="3" a="1"/>
  <c r="E197" i="3" s="1"/>
  <c r="I197" i="3" s="1"/>
  <c r="F197" i="3" a="1"/>
  <c r="F197" i="3" s="1"/>
  <c r="J197" i="3" s="1"/>
  <c r="E198" i="3" a="1"/>
  <c r="E198" i="3" s="1"/>
  <c r="I198" i="3" s="1"/>
  <c r="F198" i="3" a="1"/>
  <c r="F198" i="3" s="1"/>
  <c r="J198" i="3" s="1"/>
  <c r="E199" i="3" a="1"/>
  <c r="E199" i="3" s="1"/>
  <c r="I199" i="3" s="1"/>
  <c r="F199" i="3" a="1"/>
  <c r="F199" i="3" s="1"/>
  <c r="J199" i="3" s="1"/>
  <c r="E200" i="3" a="1"/>
  <c r="E200" i="3" s="1"/>
  <c r="I200" i="3" s="1"/>
  <c r="F200" i="3" a="1"/>
  <c r="F200" i="3" s="1"/>
  <c r="J200" i="3" s="1"/>
  <c r="E201" i="3" a="1"/>
  <c r="E201" i="3" s="1"/>
  <c r="I201" i="3" s="1"/>
  <c r="F201" i="3" a="1"/>
  <c r="F201" i="3" s="1"/>
  <c r="J201" i="3" s="1"/>
  <c r="E202" i="3" a="1"/>
  <c r="E202" i="3" s="1"/>
  <c r="I202" i="3" s="1"/>
  <c r="F202" i="3" a="1"/>
  <c r="F202" i="3" s="1"/>
  <c r="J202" i="3" s="1"/>
  <c r="E203" i="3" a="1"/>
  <c r="E203" i="3" s="1"/>
  <c r="I203" i="3" s="1"/>
  <c r="F203" i="3" a="1"/>
  <c r="F203" i="3" s="1"/>
  <c r="J203" i="3" s="1"/>
  <c r="E204" i="3" a="1"/>
  <c r="E204" i="3" s="1"/>
  <c r="I204" i="3" s="1"/>
  <c r="F204" i="3" a="1"/>
  <c r="F204" i="3" s="1"/>
  <c r="J204" i="3" s="1"/>
  <c r="E205" i="3" a="1"/>
  <c r="E205" i="3" s="1"/>
  <c r="I205" i="3" s="1"/>
  <c r="F205" i="3" a="1"/>
  <c r="F205" i="3" s="1"/>
  <c r="J205" i="3" s="1"/>
  <c r="E206" i="3" a="1"/>
  <c r="E206" i="3" s="1"/>
  <c r="I206" i="3" s="1"/>
  <c r="F206" i="3" a="1"/>
  <c r="F206" i="3" s="1"/>
  <c r="J206" i="3" s="1"/>
  <c r="E207" i="3" a="1"/>
  <c r="E207" i="3" s="1"/>
  <c r="I207" i="3" s="1"/>
  <c r="F207" i="3" a="1"/>
  <c r="F207" i="3" s="1"/>
  <c r="J207" i="3" s="1"/>
  <c r="E208" i="3" a="1"/>
  <c r="E208" i="3" s="1"/>
  <c r="I208" i="3" s="1"/>
  <c r="F208" i="3" a="1"/>
  <c r="F208" i="3" s="1"/>
  <c r="J208" i="3" s="1"/>
  <c r="E209" i="3" a="1"/>
  <c r="E209" i="3" s="1"/>
  <c r="I209" i="3" s="1"/>
  <c r="F209" i="3" a="1"/>
  <c r="F209" i="3" s="1"/>
  <c r="J209" i="3" s="1"/>
  <c r="E210" i="3" a="1"/>
  <c r="E210" i="3" s="1"/>
  <c r="I210" i="3" s="1"/>
  <c r="F210" i="3" a="1"/>
  <c r="F210" i="3" s="1"/>
  <c r="J210" i="3" s="1"/>
  <c r="E211" i="3" a="1"/>
  <c r="E211" i="3" s="1"/>
  <c r="I211" i="3" s="1"/>
  <c r="F211" i="3" a="1"/>
  <c r="F211" i="3" s="1"/>
  <c r="J211" i="3" s="1"/>
  <c r="E212" i="3" a="1"/>
  <c r="E212" i="3" s="1"/>
  <c r="I212" i="3" s="1"/>
  <c r="F212" i="3" a="1"/>
  <c r="F212" i="3" s="1"/>
  <c r="J212" i="3" s="1"/>
  <c r="E213" i="3" a="1"/>
  <c r="E213" i="3" s="1"/>
  <c r="I213" i="3" s="1"/>
  <c r="F213" i="3" a="1"/>
  <c r="F213" i="3" s="1"/>
  <c r="J213" i="3" s="1"/>
  <c r="E214" i="3" a="1"/>
  <c r="E214" i="3" s="1"/>
  <c r="I214" i="3" s="1"/>
  <c r="F214" i="3" a="1"/>
  <c r="F214" i="3" s="1"/>
  <c r="J214" i="3" s="1"/>
  <c r="E215" i="3" a="1"/>
  <c r="E215" i="3" s="1"/>
  <c r="I215" i="3" s="1"/>
  <c r="F215" i="3" a="1"/>
  <c r="F215" i="3" s="1"/>
  <c r="J215" i="3" s="1"/>
  <c r="E216" i="3" a="1"/>
  <c r="E216" i="3" s="1"/>
  <c r="I216" i="3" s="1"/>
  <c r="F216" i="3" a="1"/>
  <c r="F216" i="3" s="1"/>
  <c r="J216" i="3" s="1"/>
  <c r="E217" i="3" a="1"/>
  <c r="E217" i="3" s="1"/>
  <c r="I217" i="3" s="1"/>
  <c r="F217" i="3" a="1"/>
  <c r="F217" i="3" s="1"/>
  <c r="J217" i="3" s="1"/>
  <c r="E218" i="3" a="1"/>
  <c r="E218" i="3" s="1"/>
  <c r="I218" i="3" s="1"/>
  <c r="F218" i="3" a="1"/>
  <c r="F218" i="3" s="1"/>
  <c r="J218" i="3" s="1"/>
  <c r="E219" i="3" a="1"/>
  <c r="E219" i="3" s="1"/>
  <c r="I219" i="3" s="1"/>
  <c r="F219" i="3" a="1"/>
  <c r="F219" i="3" s="1"/>
  <c r="J219" i="3" s="1"/>
  <c r="E220" i="3" a="1"/>
  <c r="E220" i="3" s="1"/>
  <c r="I220" i="3" s="1"/>
  <c r="F220" i="3" a="1"/>
  <c r="F220" i="3" s="1"/>
  <c r="J220" i="3" s="1"/>
  <c r="E221" i="3" a="1"/>
  <c r="E221" i="3" s="1"/>
  <c r="I221" i="3" s="1"/>
  <c r="F221" i="3" a="1"/>
  <c r="F221" i="3" s="1"/>
  <c r="J221" i="3" s="1"/>
  <c r="E222" i="3" a="1"/>
  <c r="E222" i="3" s="1"/>
  <c r="I222" i="3" s="1"/>
  <c r="F222" i="3" a="1"/>
  <c r="F222" i="3" s="1"/>
  <c r="J222" i="3" s="1"/>
  <c r="E223" i="3" a="1"/>
  <c r="E223" i="3" s="1"/>
  <c r="I223" i="3" s="1"/>
  <c r="F223" i="3" a="1"/>
  <c r="F223" i="3" s="1"/>
  <c r="J223" i="3" s="1"/>
  <c r="E224" i="3" a="1"/>
  <c r="E224" i="3" s="1"/>
  <c r="I224" i="3" s="1"/>
  <c r="F224" i="3" a="1"/>
  <c r="F224" i="3" s="1"/>
  <c r="J224" i="3" s="1"/>
  <c r="E225" i="3" a="1"/>
  <c r="E225" i="3" s="1"/>
  <c r="I225" i="3" s="1"/>
  <c r="F225" i="3" a="1"/>
  <c r="F225" i="3" s="1"/>
  <c r="J225" i="3" s="1"/>
  <c r="E226" i="3" a="1"/>
  <c r="E226" i="3" s="1"/>
  <c r="I226" i="3" s="1"/>
  <c r="F226" i="3" a="1"/>
  <c r="F226" i="3" s="1"/>
  <c r="J226" i="3" s="1"/>
  <c r="E227" i="3" a="1"/>
  <c r="E227" i="3" s="1"/>
  <c r="I227" i="3" s="1"/>
  <c r="F227" i="3" a="1"/>
  <c r="F227" i="3" s="1"/>
  <c r="J227" i="3" s="1"/>
  <c r="E228" i="3" a="1"/>
  <c r="E228" i="3" s="1"/>
  <c r="I228" i="3" s="1"/>
  <c r="F228" i="3" a="1"/>
  <c r="F228" i="3" s="1"/>
  <c r="J228" i="3" s="1"/>
  <c r="E229" i="3" a="1"/>
  <c r="E229" i="3" s="1"/>
  <c r="I229" i="3" s="1"/>
  <c r="F229" i="3" a="1"/>
  <c r="F229" i="3" s="1"/>
  <c r="J229" i="3" s="1"/>
  <c r="E230" i="3" a="1"/>
  <c r="E230" i="3" s="1"/>
  <c r="I230" i="3" s="1"/>
  <c r="F230" i="3" a="1"/>
  <c r="F230" i="3" s="1"/>
  <c r="J230" i="3" s="1"/>
  <c r="E231" i="3" a="1"/>
  <c r="E231" i="3" s="1"/>
  <c r="I231" i="3" s="1"/>
  <c r="F231" i="3" a="1"/>
  <c r="F231" i="3" s="1"/>
  <c r="J231" i="3" s="1"/>
  <c r="F4" i="3" a="1"/>
  <c r="F4" i="3" s="1"/>
  <c r="J4" i="3" s="1"/>
  <c r="E4" i="3" a="1"/>
  <c r="E4" i="3" s="1"/>
  <c r="I4" i="3" s="1"/>
  <c r="D4" i="3" a="1"/>
  <c r="D4" i="3" s="1"/>
  <c r="H4" i="3" s="1"/>
  <c r="D5" i="3" a="1"/>
  <c r="D5" i="3" s="1"/>
  <c r="H5" i="3" s="1"/>
  <c r="K5" i="3" s="1"/>
  <c r="D6" i="3" a="1"/>
  <c r="D6" i="3" s="1"/>
  <c r="H6" i="3" s="1"/>
  <c r="K6" i="3" s="1"/>
  <c r="D7" i="3" a="1"/>
  <c r="D7" i="3" s="1"/>
  <c r="H7" i="3" s="1"/>
  <c r="K7" i="3" s="1"/>
  <c r="D8" i="3" a="1"/>
  <c r="D8" i="3" s="1"/>
  <c r="H8" i="3" s="1"/>
  <c r="K8" i="3" s="1"/>
  <c r="D9" i="3" a="1"/>
  <c r="D9" i="3" s="1"/>
  <c r="H9" i="3" s="1"/>
  <c r="K9" i="3" s="1"/>
  <c r="D10" i="3" a="1"/>
  <c r="D10" i="3" s="1"/>
  <c r="H10" i="3" s="1"/>
  <c r="K10" i="3" s="1"/>
  <c r="D11" i="3" a="1"/>
  <c r="D11" i="3" s="1"/>
  <c r="H11" i="3" s="1"/>
  <c r="K11" i="3" s="1"/>
  <c r="D12" i="3" a="1"/>
  <c r="D12" i="3" s="1"/>
  <c r="H12" i="3" s="1"/>
  <c r="K12" i="3" s="1"/>
  <c r="D13" i="3" a="1"/>
  <c r="D13" i="3" s="1"/>
  <c r="H13" i="3" s="1"/>
  <c r="K13" i="3" s="1"/>
  <c r="D14" i="3" a="1"/>
  <c r="D14" i="3" s="1"/>
  <c r="H14" i="3" s="1"/>
  <c r="K14" i="3" s="1"/>
  <c r="D15" i="3" a="1"/>
  <c r="D15" i="3" s="1"/>
  <c r="H15" i="3" s="1"/>
  <c r="K15" i="3" s="1"/>
  <c r="D16" i="3" a="1"/>
  <c r="D16" i="3" s="1"/>
  <c r="H16" i="3" s="1"/>
  <c r="K16" i="3" s="1"/>
  <c r="D17" i="3" a="1"/>
  <c r="D17" i="3" s="1"/>
  <c r="H17" i="3" s="1"/>
  <c r="K17" i="3" s="1"/>
  <c r="D18" i="3" a="1"/>
  <c r="D18" i="3" s="1"/>
  <c r="H18" i="3" s="1"/>
  <c r="K18" i="3" s="1"/>
  <c r="D19" i="3" a="1"/>
  <c r="D19" i="3" s="1"/>
  <c r="H19" i="3" s="1"/>
  <c r="K19" i="3" s="1"/>
  <c r="D20" i="3" a="1"/>
  <c r="D20" i="3" s="1"/>
  <c r="H20" i="3" s="1"/>
  <c r="K20" i="3" s="1"/>
  <c r="D21" i="3" a="1"/>
  <c r="D21" i="3" s="1"/>
  <c r="H21" i="3" s="1"/>
  <c r="K21" i="3" s="1"/>
  <c r="D22" i="3" a="1"/>
  <c r="D22" i="3" s="1"/>
  <c r="H22" i="3" s="1"/>
  <c r="K22" i="3" s="1"/>
  <c r="D23" i="3" a="1"/>
  <c r="D23" i="3" s="1"/>
  <c r="H23" i="3" s="1"/>
  <c r="K23" i="3" s="1"/>
  <c r="D24" i="3" a="1"/>
  <c r="D24" i="3" s="1"/>
  <c r="H24" i="3" s="1"/>
  <c r="K24" i="3" s="1"/>
  <c r="D25" i="3" a="1"/>
  <c r="D25" i="3" s="1"/>
  <c r="H25" i="3" s="1"/>
  <c r="K25" i="3" s="1"/>
  <c r="D26" i="3" a="1"/>
  <c r="D26" i="3" s="1"/>
  <c r="H26" i="3" s="1"/>
  <c r="K26" i="3" s="1"/>
  <c r="D27" i="3" a="1"/>
  <c r="D27" i="3" s="1"/>
  <c r="H27" i="3" s="1"/>
  <c r="K27" i="3" s="1"/>
  <c r="D28" i="3" a="1"/>
  <c r="D28" i="3" s="1"/>
  <c r="H28" i="3" s="1"/>
  <c r="K28" i="3" s="1"/>
  <c r="D29" i="3" a="1"/>
  <c r="D29" i="3" s="1"/>
  <c r="H29" i="3" s="1"/>
  <c r="K29" i="3" s="1"/>
  <c r="D30" i="3" a="1"/>
  <c r="D30" i="3" s="1"/>
  <c r="H30" i="3" s="1"/>
  <c r="K30" i="3" s="1"/>
  <c r="D31" i="3" a="1"/>
  <c r="D31" i="3" s="1"/>
  <c r="H31" i="3" s="1"/>
  <c r="K31" i="3" s="1"/>
  <c r="D32" i="3" a="1"/>
  <c r="D32" i="3" s="1"/>
  <c r="H32" i="3" s="1"/>
  <c r="K32" i="3" s="1"/>
  <c r="D33" i="3" a="1"/>
  <c r="D33" i="3" s="1"/>
  <c r="H33" i="3" s="1"/>
  <c r="K33" i="3" s="1"/>
  <c r="D34" i="3" a="1"/>
  <c r="D34" i="3" s="1"/>
  <c r="H34" i="3" s="1"/>
  <c r="K34" i="3" s="1"/>
  <c r="D35" i="3" a="1"/>
  <c r="D35" i="3" s="1"/>
  <c r="H35" i="3" s="1"/>
  <c r="K35" i="3" s="1"/>
  <c r="D36" i="3" a="1"/>
  <c r="D36" i="3" s="1"/>
  <c r="H36" i="3" s="1"/>
  <c r="K36" i="3" s="1"/>
  <c r="D37" i="3" a="1"/>
  <c r="D37" i="3" s="1"/>
  <c r="H37" i="3" s="1"/>
  <c r="K37" i="3" s="1"/>
  <c r="D38" i="3" a="1"/>
  <c r="D38" i="3" s="1"/>
  <c r="H38" i="3" s="1"/>
  <c r="K38" i="3" s="1"/>
  <c r="D39" i="3" a="1"/>
  <c r="D39" i="3" s="1"/>
  <c r="H39" i="3" s="1"/>
  <c r="K39" i="3" s="1"/>
  <c r="D40" i="3" a="1"/>
  <c r="D40" i="3" s="1"/>
  <c r="H40" i="3" s="1"/>
  <c r="K40" i="3" s="1"/>
  <c r="D41" i="3" a="1"/>
  <c r="D41" i="3" s="1"/>
  <c r="H41" i="3" s="1"/>
  <c r="K41" i="3" s="1"/>
  <c r="D42" i="3" a="1"/>
  <c r="D42" i="3" s="1"/>
  <c r="H42" i="3" s="1"/>
  <c r="K42" i="3" s="1"/>
  <c r="D43" i="3" a="1"/>
  <c r="D43" i="3" s="1"/>
  <c r="H43" i="3" s="1"/>
  <c r="K43" i="3" s="1"/>
  <c r="D44" i="3" a="1"/>
  <c r="D44" i="3" s="1"/>
  <c r="H44" i="3" s="1"/>
  <c r="K44" i="3" s="1"/>
  <c r="D45" i="3" a="1"/>
  <c r="D45" i="3" s="1"/>
  <c r="H45" i="3" s="1"/>
  <c r="K45" i="3" s="1"/>
  <c r="D46" i="3" a="1"/>
  <c r="D46" i="3" s="1"/>
  <c r="H46" i="3" s="1"/>
  <c r="K46" i="3" s="1"/>
  <c r="D47" i="3" a="1"/>
  <c r="D47" i="3" s="1"/>
  <c r="H47" i="3" s="1"/>
  <c r="K47" i="3" s="1"/>
  <c r="D48" i="3" a="1"/>
  <c r="D48" i="3" s="1"/>
  <c r="H48" i="3" s="1"/>
  <c r="K48" i="3" s="1"/>
  <c r="D49" i="3" a="1"/>
  <c r="D49" i="3" s="1"/>
  <c r="H49" i="3" s="1"/>
  <c r="K49" i="3" s="1"/>
  <c r="D50" i="3" a="1"/>
  <c r="D50" i="3" s="1"/>
  <c r="H50" i="3" s="1"/>
  <c r="K50" i="3" s="1"/>
  <c r="D51" i="3" a="1"/>
  <c r="D51" i="3" s="1"/>
  <c r="H51" i="3" s="1"/>
  <c r="K51" i="3" s="1"/>
  <c r="D52" i="3" a="1"/>
  <c r="D52" i="3" s="1"/>
  <c r="H52" i="3" s="1"/>
  <c r="K52" i="3" s="1"/>
  <c r="D53" i="3" a="1"/>
  <c r="D53" i="3" s="1"/>
  <c r="H53" i="3" s="1"/>
  <c r="K53" i="3" s="1"/>
  <c r="D54" i="3" a="1"/>
  <c r="D54" i="3" s="1"/>
  <c r="H54" i="3" s="1"/>
  <c r="K54" i="3" s="1"/>
  <c r="D55" i="3" a="1"/>
  <c r="D55" i="3" s="1"/>
  <c r="H55" i="3" s="1"/>
  <c r="K55" i="3" s="1"/>
  <c r="D56" i="3" a="1"/>
  <c r="D56" i="3" s="1"/>
  <c r="H56" i="3" s="1"/>
  <c r="K56" i="3" s="1"/>
  <c r="D57" i="3" a="1"/>
  <c r="D57" i="3" s="1"/>
  <c r="H57" i="3" s="1"/>
  <c r="K57" i="3" s="1"/>
  <c r="D58" i="3" a="1"/>
  <c r="D58" i="3" s="1"/>
  <c r="H58" i="3" s="1"/>
  <c r="K58" i="3" s="1"/>
  <c r="D59" i="3" a="1"/>
  <c r="D59" i="3" s="1"/>
  <c r="H59" i="3" s="1"/>
  <c r="K59" i="3" s="1"/>
  <c r="D60" i="3" a="1"/>
  <c r="D60" i="3" s="1"/>
  <c r="H60" i="3" s="1"/>
  <c r="K60" i="3" s="1"/>
  <c r="D61" i="3" a="1"/>
  <c r="D61" i="3" s="1"/>
  <c r="H61" i="3" s="1"/>
  <c r="K61" i="3" s="1"/>
  <c r="D62" i="3" a="1"/>
  <c r="D62" i="3" s="1"/>
  <c r="H62" i="3" s="1"/>
  <c r="K62" i="3" s="1"/>
  <c r="D63" i="3" a="1"/>
  <c r="D63" i="3" s="1"/>
  <c r="H63" i="3" s="1"/>
  <c r="K63" i="3" s="1"/>
  <c r="D64" i="3" a="1"/>
  <c r="D64" i="3" s="1"/>
  <c r="H64" i="3" s="1"/>
  <c r="K64" i="3" s="1"/>
  <c r="D65" i="3" a="1"/>
  <c r="D65" i="3" s="1"/>
  <c r="H65" i="3" s="1"/>
  <c r="K65" i="3" s="1"/>
  <c r="D66" i="3" a="1"/>
  <c r="D66" i="3" s="1"/>
  <c r="H66" i="3" s="1"/>
  <c r="K66" i="3" s="1"/>
  <c r="D67" i="3" a="1"/>
  <c r="D67" i="3" s="1"/>
  <c r="H67" i="3" s="1"/>
  <c r="K67" i="3" s="1"/>
  <c r="D68" i="3" a="1"/>
  <c r="D68" i="3" s="1"/>
  <c r="H68" i="3" s="1"/>
  <c r="K68" i="3" s="1"/>
  <c r="D69" i="3" a="1"/>
  <c r="D69" i="3" s="1"/>
  <c r="H69" i="3" s="1"/>
  <c r="K69" i="3" s="1"/>
  <c r="D70" i="3" a="1"/>
  <c r="D70" i="3" s="1"/>
  <c r="H70" i="3" s="1"/>
  <c r="K70" i="3" s="1"/>
  <c r="D71" i="3" a="1"/>
  <c r="D71" i="3" s="1"/>
  <c r="H71" i="3" s="1"/>
  <c r="K71" i="3" s="1"/>
  <c r="D72" i="3" a="1"/>
  <c r="D72" i="3" s="1"/>
  <c r="H72" i="3" s="1"/>
  <c r="K72" i="3" s="1"/>
  <c r="D73" i="3" a="1"/>
  <c r="D73" i="3" s="1"/>
  <c r="H73" i="3" s="1"/>
  <c r="K73" i="3" s="1"/>
  <c r="D74" i="3" a="1"/>
  <c r="D74" i="3" s="1"/>
  <c r="H74" i="3" s="1"/>
  <c r="K74" i="3" s="1"/>
  <c r="D75" i="3" a="1"/>
  <c r="D75" i="3" s="1"/>
  <c r="H75" i="3" s="1"/>
  <c r="K75" i="3" s="1"/>
  <c r="D76" i="3" a="1"/>
  <c r="D76" i="3" s="1"/>
  <c r="H76" i="3" s="1"/>
  <c r="K76" i="3" s="1"/>
  <c r="D77" i="3" a="1"/>
  <c r="D77" i="3" s="1"/>
  <c r="H77" i="3" s="1"/>
  <c r="K77" i="3" s="1"/>
  <c r="D78" i="3" a="1"/>
  <c r="D78" i="3" s="1"/>
  <c r="H78" i="3" s="1"/>
  <c r="K78" i="3" s="1"/>
  <c r="D79" i="3" a="1"/>
  <c r="D79" i="3" s="1"/>
  <c r="H79" i="3" s="1"/>
  <c r="K79" i="3" s="1"/>
  <c r="D80" i="3" a="1"/>
  <c r="D80" i="3" s="1"/>
  <c r="H80" i="3" s="1"/>
  <c r="K80" i="3" s="1"/>
  <c r="D81" i="3" a="1"/>
  <c r="D81" i="3" s="1"/>
  <c r="H81" i="3" s="1"/>
  <c r="K81" i="3" s="1"/>
  <c r="D82" i="3" a="1"/>
  <c r="D82" i="3" s="1"/>
  <c r="H82" i="3" s="1"/>
  <c r="K82" i="3" s="1"/>
  <c r="D83" i="3" a="1"/>
  <c r="D83" i="3" s="1"/>
  <c r="H83" i="3" s="1"/>
  <c r="K83" i="3" s="1"/>
  <c r="D84" i="3" a="1"/>
  <c r="D84" i="3" s="1"/>
  <c r="H84" i="3" s="1"/>
  <c r="K84" i="3" s="1"/>
  <c r="D85" i="3" a="1"/>
  <c r="D85" i="3" s="1"/>
  <c r="H85" i="3" s="1"/>
  <c r="K85" i="3" s="1"/>
  <c r="D86" i="3" a="1"/>
  <c r="D86" i="3" s="1"/>
  <c r="H86" i="3" s="1"/>
  <c r="K86" i="3" s="1"/>
  <c r="D87" i="3" a="1"/>
  <c r="D87" i="3" s="1"/>
  <c r="H87" i="3" s="1"/>
  <c r="K87" i="3" s="1"/>
  <c r="D88" i="3" a="1"/>
  <c r="D88" i="3" s="1"/>
  <c r="H88" i="3" s="1"/>
  <c r="K88" i="3" s="1"/>
  <c r="D89" i="3" a="1"/>
  <c r="D89" i="3" s="1"/>
  <c r="H89" i="3" s="1"/>
  <c r="K89" i="3" s="1"/>
  <c r="D90" i="3" a="1"/>
  <c r="D90" i="3" s="1"/>
  <c r="H90" i="3" s="1"/>
  <c r="K90" i="3" s="1"/>
  <c r="D91" i="3" a="1"/>
  <c r="D91" i="3" s="1"/>
  <c r="H91" i="3" s="1"/>
  <c r="K91" i="3" s="1"/>
  <c r="D92" i="3" a="1"/>
  <c r="D92" i="3" s="1"/>
  <c r="H92" i="3" s="1"/>
  <c r="K92" i="3" s="1"/>
  <c r="D93" i="3" a="1"/>
  <c r="D93" i="3" s="1"/>
  <c r="H93" i="3" s="1"/>
  <c r="K93" i="3" s="1"/>
  <c r="D94" i="3" a="1"/>
  <c r="D94" i="3" s="1"/>
  <c r="H94" i="3" s="1"/>
  <c r="K94" i="3" s="1"/>
  <c r="D95" i="3" a="1"/>
  <c r="D95" i="3" s="1"/>
  <c r="H95" i="3" s="1"/>
  <c r="K95" i="3" s="1"/>
  <c r="D96" i="3" a="1"/>
  <c r="D96" i="3" s="1"/>
  <c r="H96" i="3" s="1"/>
  <c r="K96" i="3" s="1"/>
  <c r="D97" i="3" a="1"/>
  <c r="D97" i="3" s="1"/>
  <c r="H97" i="3" s="1"/>
  <c r="K97" i="3" s="1"/>
  <c r="D98" i="3" a="1"/>
  <c r="D98" i="3" s="1"/>
  <c r="H98" i="3" s="1"/>
  <c r="K98" i="3" s="1"/>
  <c r="D99" i="3" a="1"/>
  <c r="D99" i="3" s="1"/>
  <c r="H99" i="3" s="1"/>
  <c r="K99" i="3" s="1"/>
  <c r="D100" i="3" a="1"/>
  <c r="D100" i="3" s="1"/>
  <c r="H100" i="3" s="1"/>
  <c r="K100" i="3" s="1"/>
  <c r="D101" i="3" a="1"/>
  <c r="D101" i="3" s="1"/>
  <c r="H101" i="3" s="1"/>
  <c r="K101" i="3" s="1"/>
  <c r="D102" i="3" a="1"/>
  <c r="D102" i="3" s="1"/>
  <c r="H102" i="3" s="1"/>
  <c r="K102" i="3" s="1"/>
  <c r="D103" i="3" a="1"/>
  <c r="D103" i="3" s="1"/>
  <c r="H103" i="3" s="1"/>
  <c r="K103" i="3" s="1"/>
  <c r="D104" i="3" a="1"/>
  <c r="D104" i="3" s="1"/>
  <c r="H104" i="3" s="1"/>
  <c r="K104" i="3" s="1"/>
  <c r="D105" i="3" a="1"/>
  <c r="D105" i="3" s="1"/>
  <c r="H105" i="3" s="1"/>
  <c r="D106" i="3" a="1"/>
  <c r="D106" i="3" s="1"/>
  <c r="H106" i="3" s="1"/>
  <c r="K106" i="3" s="1"/>
  <c r="D107" i="3" a="1"/>
  <c r="D107" i="3" s="1"/>
  <c r="H107" i="3" s="1"/>
  <c r="K107" i="3" s="1"/>
  <c r="D108" i="3" a="1"/>
  <c r="D108" i="3" s="1"/>
  <c r="H108" i="3" s="1"/>
  <c r="K108" i="3" s="1"/>
  <c r="D109" i="3" a="1"/>
  <c r="D109" i="3" s="1"/>
  <c r="H109" i="3" s="1"/>
  <c r="K109" i="3" s="1"/>
  <c r="D110" i="3" a="1"/>
  <c r="D110" i="3" s="1"/>
  <c r="H110" i="3" s="1"/>
  <c r="K110" i="3" s="1"/>
  <c r="D111" i="3" a="1"/>
  <c r="D111" i="3" s="1"/>
  <c r="H111" i="3" s="1"/>
  <c r="K111" i="3" s="1"/>
  <c r="D112" i="3" a="1"/>
  <c r="D112" i="3" s="1"/>
  <c r="H112" i="3" s="1"/>
  <c r="K112" i="3" s="1"/>
  <c r="D113" i="3" a="1"/>
  <c r="D113" i="3" s="1"/>
  <c r="H113" i="3" s="1"/>
  <c r="K113" i="3" s="1"/>
  <c r="D114" i="3" a="1"/>
  <c r="D114" i="3" s="1"/>
  <c r="H114" i="3" s="1"/>
  <c r="K114" i="3" s="1"/>
  <c r="D115" i="3" a="1"/>
  <c r="D115" i="3" s="1"/>
  <c r="H115" i="3" s="1"/>
  <c r="D116" i="3" a="1"/>
  <c r="D116" i="3" s="1"/>
  <c r="H116" i="3" s="1"/>
  <c r="K116" i="3" s="1"/>
  <c r="D117" i="3" a="1"/>
  <c r="D117" i="3" s="1"/>
  <c r="H117" i="3" s="1"/>
  <c r="K117" i="3" s="1"/>
  <c r="D118" i="3" a="1"/>
  <c r="D118" i="3" s="1"/>
  <c r="H118" i="3" s="1"/>
  <c r="K118" i="3" s="1"/>
  <c r="D119" i="3" a="1"/>
  <c r="D119" i="3" s="1"/>
  <c r="H119" i="3" s="1"/>
  <c r="K119" i="3" s="1"/>
  <c r="D120" i="3" a="1"/>
  <c r="D120" i="3" s="1"/>
  <c r="H120" i="3" s="1"/>
  <c r="K120" i="3" s="1"/>
  <c r="D121" i="3" a="1"/>
  <c r="D121" i="3" s="1"/>
  <c r="H121" i="3" s="1"/>
  <c r="K121" i="3" s="1"/>
  <c r="D122" i="3" a="1"/>
  <c r="D122" i="3" s="1"/>
  <c r="H122" i="3" s="1"/>
  <c r="K122" i="3" s="1"/>
  <c r="D123" i="3" a="1"/>
  <c r="D123" i="3" s="1"/>
  <c r="H123" i="3" s="1"/>
  <c r="K123" i="3" s="1"/>
  <c r="D124" i="3" a="1"/>
  <c r="D124" i="3" s="1"/>
  <c r="H124" i="3" s="1"/>
  <c r="K124" i="3" s="1"/>
  <c r="D125" i="3" a="1"/>
  <c r="D125" i="3" s="1"/>
  <c r="H125" i="3" s="1"/>
  <c r="D126" i="3" a="1"/>
  <c r="D126" i="3" s="1"/>
  <c r="H126" i="3" s="1"/>
  <c r="K126" i="3" s="1"/>
  <c r="D127" i="3" a="1"/>
  <c r="D127" i="3" s="1"/>
  <c r="H127" i="3" s="1"/>
  <c r="D128" i="3" a="1"/>
  <c r="D128" i="3" s="1"/>
  <c r="H128" i="3" s="1"/>
  <c r="K128" i="3" s="1"/>
  <c r="D129" i="3" a="1"/>
  <c r="D129" i="3" s="1"/>
  <c r="H129" i="3" s="1"/>
  <c r="D130" i="3" a="1"/>
  <c r="D130" i="3" s="1"/>
  <c r="H130" i="3" s="1"/>
  <c r="K130" i="3" s="1"/>
  <c r="D131" i="3" a="1"/>
  <c r="D131" i="3" s="1"/>
  <c r="H131" i="3" s="1"/>
  <c r="K131" i="3" s="1"/>
  <c r="D132" i="3" a="1"/>
  <c r="D132" i="3" s="1"/>
  <c r="H132" i="3" s="1"/>
  <c r="K132" i="3" s="1"/>
  <c r="D133" i="3" a="1"/>
  <c r="D133" i="3" s="1"/>
  <c r="H133" i="3" s="1"/>
  <c r="K133" i="3" s="1"/>
  <c r="D134" i="3" a="1"/>
  <c r="D134" i="3" s="1"/>
  <c r="H134" i="3" s="1"/>
  <c r="K134" i="3" s="1"/>
  <c r="D135" i="3" a="1"/>
  <c r="D135" i="3" s="1"/>
  <c r="H135" i="3" s="1"/>
  <c r="D136" i="3" a="1"/>
  <c r="D136" i="3" s="1"/>
  <c r="H136" i="3" s="1"/>
  <c r="K136" i="3" s="1"/>
  <c r="D137" i="3" a="1"/>
  <c r="D137" i="3" s="1"/>
  <c r="H137" i="3" s="1"/>
  <c r="D138" i="3" a="1"/>
  <c r="D138" i="3" s="1"/>
  <c r="H138" i="3" s="1"/>
  <c r="K138" i="3" s="1"/>
  <c r="D139" i="3" a="1"/>
  <c r="D139" i="3" s="1"/>
  <c r="H139" i="3" s="1"/>
  <c r="D140" i="3" a="1"/>
  <c r="D140" i="3" s="1"/>
  <c r="H140" i="3" s="1"/>
  <c r="K140" i="3" s="1"/>
  <c r="D141" i="3" a="1"/>
  <c r="D141" i="3" s="1"/>
  <c r="H141" i="3" s="1"/>
  <c r="K141" i="3" s="1"/>
  <c r="D142" i="3" a="1"/>
  <c r="D142" i="3" s="1"/>
  <c r="H142" i="3" s="1"/>
  <c r="K142" i="3" s="1"/>
  <c r="D143" i="3" a="1"/>
  <c r="D143" i="3" s="1"/>
  <c r="H143" i="3" s="1"/>
  <c r="K143" i="3" s="1"/>
  <c r="D144" i="3" a="1"/>
  <c r="D144" i="3" s="1"/>
  <c r="H144" i="3" s="1"/>
  <c r="K144" i="3" s="1"/>
  <c r="D145" i="3" a="1"/>
  <c r="D145" i="3" s="1"/>
  <c r="H145" i="3" s="1"/>
  <c r="D146" i="3" a="1"/>
  <c r="D146" i="3" s="1"/>
  <c r="H146" i="3" s="1"/>
  <c r="K146" i="3" s="1"/>
  <c r="D147" i="3" a="1"/>
  <c r="D147" i="3" s="1"/>
  <c r="H147" i="3" s="1"/>
  <c r="D148" i="3" a="1"/>
  <c r="D148" i="3" s="1"/>
  <c r="H148" i="3" s="1"/>
  <c r="K148" i="3" s="1"/>
  <c r="D149" i="3" a="1"/>
  <c r="D149" i="3" s="1"/>
  <c r="H149" i="3" s="1"/>
  <c r="D150" i="3" a="1"/>
  <c r="D150" i="3" s="1"/>
  <c r="H150" i="3" s="1"/>
  <c r="K150" i="3" s="1"/>
  <c r="D151" i="3" a="1"/>
  <c r="D151" i="3" s="1"/>
  <c r="H151" i="3" s="1"/>
  <c r="K151" i="3" s="1"/>
  <c r="D152" i="3" a="1"/>
  <c r="D152" i="3" s="1"/>
  <c r="H152" i="3" s="1"/>
  <c r="K152" i="3" s="1"/>
  <c r="D153" i="3" a="1"/>
  <c r="D153" i="3" s="1"/>
  <c r="H153" i="3" s="1"/>
  <c r="K153" i="3" s="1"/>
  <c r="D154" i="3" a="1"/>
  <c r="D154" i="3" s="1"/>
  <c r="H154" i="3" s="1"/>
  <c r="K154" i="3" s="1"/>
  <c r="D155" i="3" a="1"/>
  <c r="D155" i="3" s="1"/>
  <c r="H155" i="3" s="1"/>
  <c r="D156" i="3" a="1"/>
  <c r="D156" i="3" s="1"/>
  <c r="H156" i="3" s="1"/>
  <c r="K156" i="3" s="1"/>
  <c r="D157" i="3" a="1"/>
  <c r="D157" i="3" s="1"/>
  <c r="H157" i="3" s="1"/>
  <c r="D158" i="3" a="1"/>
  <c r="D158" i="3" s="1"/>
  <c r="H158" i="3" s="1"/>
  <c r="K158" i="3" s="1"/>
  <c r="D159" i="3" a="1"/>
  <c r="D159" i="3" s="1"/>
  <c r="H159" i="3" s="1"/>
  <c r="D160" i="3" a="1"/>
  <c r="D160" i="3" s="1"/>
  <c r="H160" i="3" s="1"/>
  <c r="K160" i="3" s="1"/>
  <c r="D161" i="3" a="1"/>
  <c r="D161" i="3" s="1"/>
  <c r="H161" i="3" s="1"/>
  <c r="K161" i="3" s="1"/>
  <c r="D162" i="3" a="1"/>
  <c r="D162" i="3" s="1"/>
  <c r="H162" i="3" s="1"/>
  <c r="D163" i="3" a="1"/>
  <c r="D163" i="3" s="1"/>
  <c r="H163" i="3" s="1"/>
  <c r="K163" i="3" s="1"/>
  <c r="D164" i="3" a="1"/>
  <c r="D164" i="3" s="1"/>
  <c r="H164" i="3" s="1"/>
  <c r="K164" i="3" s="1"/>
  <c r="D165" i="3" a="1"/>
  <c r="D165" i="3" s="1"/>
  <c r="H165" i="3" s="1"/>
  <c r="D166" i="3" a="1"/>
  <c r="D166" i="3" s="1"/>
  <c r="H166" i="3" s="1"/>
  <c r="K166" i="3" s="1"/>
  <c r="D167" i="3" a="1"/>
  <c r="D167" i="3" s="1"/>
  <c r="H167" i="3" s="1"/>
  <c r="D168" i="3" a="1"/>
  <c r="D168" i="3" s="1"/>
  <c r="H168" i="3" s="1"/>
  <c r="K168" i="3" s="1"/>
  <c r="D169" i="3" a="1"/>
  <c r="D169" i="3" s="1"/>
  <c r="H169" i="3" s="1"/>
  <c r="D170" i="3" a="1"/>
  <c r="D170" i="3" s="1"/>
  <c r="H170" i="3" s="1"/>
  <c r="K170" i="3" s="1"/>
  <c r="D171" i="3" a="1"/>
  <c r="D171" i="3" s="1"/>
  <c r="H171" i="3" s="1"/>
  <c r="K171" i="3" s="1"/>
  <c r="D172" i="3" a="1"/>
  <c r="D172" i="3" s="1"/>
  <c r="H172" i="3" s="1"/>
  <c r="D173" i="3" a="1"/>
  <c r="D173" i="3" s="1"/>
  <c r="H173" i="3" s="1"/>
  <c r="K173" i="3" s="1"/>
  <c r="D174" i="3" a="1"/>
  <c r="D174" i="3" s="1"/>
  <c r="H174" i="3" s="1"/>
  <c r="K174" i="3" s="1"/>
  <c r="D175" i="3" a="1"/>
  <c r="D175" i="3" s="1"/>
  <c r="H175" i="3" s="1"/>
  <c r="D176" i="3" a="1"/>
  <c r="D176" i="3" s="1"/>
  <c r="H176" i="3" s="1"/>
  <c r="K176" i="3" s="1"/>
  <c r="D177" i="3" a="1"/>
  <c r="D177" i="3" s="1"/>
  <c r="H177" i="3" s="1"/>
  <c r="D178" i="3" a="1"/>
  <c r="D178" i="3" s="1"/>
  <c r="H178" i="3" s="1"/>
  <c r="K178" i="3" s="1"/>
  <c r="D179" i="3" a="1"/>
  <c r="D179" i="3" s="1"/>
  <c r="H179" i="3" s="1"/>
  <c r="D180" i="3" a="1"/>
  <c r="D180" i="3" s="1"/>
  <c r="H180" i="3" s="1"/>
  <c r="K180" i="3" s="1"/>
  <c r="D181" i="3" a="1"/>
  <c r="D181" i="3" s="1"/>
  <c r="H181" i="3" s="1"/>
  <c r="K181" i="3" s="1"/>
  <c r="D182" i="3" a="1"/>
  <c r="D182" i="3" s="1"/>
  <c r="H182" i="3" s="1"/>
  <c r="D183" i="3" a="1"/>
  <c r="D183" i="3" s="1"/>
  <c r="H183" i="3" s="1"/>
  <c r="K183" i="3" s="1"/>
  <c r="D184" i="3" a="1"/>
  <c r="D184" i="3" s="1"/>
  <c r="H184" i="3" s="1"/>
  <c r="K184" i="3" s="1"/>
  <c r="D185" i="3" a="1"/>
  <c r="D185" i="3" s="1"/>
  <c r="H185" i="3" s="1"/>
  <c r="D186" i="3" a="1"/>
  <c r="D186" i="3" s="1"/>
  <c r="H186" i="3" s="1"/>
  <c r="K186" i="3" s="1"/>
  <c r="D187" i="3" a="1"/>
  <c r="D187" i="3" s="1"/>
  <c r="H187" i="3" s="1"/>
  <c r="D188" i="3" a="1"/>
  <c r="D188" i="3" s="1"/>
  <c r="H188" i="3" s="1"/>
  <c r="K188" i="3" s="1"/>
  <c r="D189" i="3" a="1"/>
  <c r="D189" i="3" s="1"/>
  <c r="H189" i="3" s="1"/>
  <c r="D190" i="3" a="1"/>
  <c r="D190" i="3" s="1"/>
  <c r="H190" i="3" s="1"/>
  <c r="K190" i="3" s="1"/>
  <c r="D191" i="3" a="1"/>
  <c r="D191" i="3" s="1"/>
  <c r="H191" i="3" s="1"/>
  <c r="K191" i="3" s="1"/>
  <c r="D192" i="3" a="1"/>
  <c r="D192" i="3" s="1"/>
  <c r="H192" i="3" s="1"/>
  <c r="D193" i="3" a="1"/>
  <c r="D193" i="3" s="1"/>
  <c r="H193" i="3" s="1"/>
  <c r="K193" i="3" s="1"/>
  <c r="D194" i="3" a="1"/>
  <c r="D194" i="3" s="1"/>
  <c r="H194" i="3" s="1"/>
  <c r="K194" i="3" s="1"/>
  <c r="D195" i="3" a="1"/>
  <c r="D195" i="3" s="1"/>
  <c r="H195" i="3" s="1"/>
  <c r="D196" i="3" a="1"/>
  <c r="D196" i="3" s="1"/>
  <c r="H196" i="3" s="1"/>
  <c r="K196" i="3" s="1"/>
  <c r="D197" i="3" a="1"/>
  <c r="D197" i="3" s="1"/>
  <c r="H197" i="3" s="1"/>
  <c r="D198" i="3" a="1"/>
  <c r="D198" i="3" s="1"/>
  <c r="H198" i="3" s="1"/>
  <c r="K198" i="3" s="1"/>
  <c r="D199" i="3" a="1"/>
  <c r="D199" i="3" s="1"/>
  <c r="H199" i="3" s="1"/>
  <c r="D200" i="3" a="1"/>
  <c r="D200" i="3" s="1"/>
  <c r="H200" i="3" s="1"/>
  <c r="K200" i="3" s="1"/>
  <c r="D201" i="3" a="1"/>
  <c r="D201" i="3" s="1"/>
  <c r="H201" i="3" s="1"/>
  <c r="K201" i="3" s="1"/>
  <c r="D202" i="3" a="1"/>
  <c r="D202" i="3" s="1"/>
  <c r="H202" i="3" s="1"/>
  <c r="D203" i="3" a="1"/>
  <c r="D203" i="3" s="1"/>
  <c r="H203" i="3" s="1"/>
  <c r="K203" i="3" s="1"/>
  <c r="D204" i="3" a="1"/>
  <c r="D204" i="3" s="1"/>
  <c r="H204" i="3" s="1"/>
  <c r="K204" i="3" s="1"/>
  <c r="D205" i="3" a="1"/>
  <c r="D205" i="3" s="1"/>
  <c r="H205" i="3" s="1"/>
  <c r="D206" i="3" a="1"/>
  <c r="D206" i="3" s="1"/>
  <c r="H206" i="3" s="1"/>
  <c r="D207" i="3" a="1"/>
  <c r="D207" i="3" s="1"/>
  <c r="H207" i="3" s="1"/>
  <c r="D208" i="3" a="1"/>
  <c r="D208" i="3" s="1"/>
  <c r="H208" i="3" s="1"/>
  <c r="K208" i="3" s="1"/>
  <c r="D209" i="3" a="1"/>
  <c r="D209" i="3" s="1"/>
  <c r="H209" i="3" s="1"/>
  <c r="D210" i="3" a="1"/>
  <c r="D210" i="3" s="1"/>
  <c r="H210" i="3" s="1"/>
  <c r="K210" i="3" s="1"/>
  <c r="D211" i="3" a="1"/>
  <c r="D211" i="3" s="1"/>
  <c r="H211" i="3" s="1"/>
  <c r="K211" i="3" s="1"/>
  <c r="D212" i="3" a="1"/>
  <c r="D212" i="3" s="1"/>
  <c r="H212" i="3" s="1"/>
  <c r="D213" i="3" a="1"/>
  <c r="D213" i="3" s="1"/>
  <c r="H213" i="3" s="1"/>
  <c r="K213" i="3" s="1"/>
  <c r="D214" i="3" a="1"/>
  <c r="D214" i="3" s="1"/>
  <c r="H214" i="3" s="1"/>
  <c r="K214" i="3" s="1"/>
  <c r="D215" i="3" a="1"/>
  <c r="D215" i="3" s="1"/>
  <c r="H215" i="3" s="1"/>
  <c r="D216" i="3" a="1"/>
  <c r="D216" i="3" s="1"/>
  <c r="H216" i="3" s="1"/>
  <c r="D217" i="3" a="1"/>
  <c r="D217" i="3" s="1"/>
  <c r="H217" i="3" s="1"/>
  <c r="D218" i="3" a="1"/>
  <c r="D218" i="3" s="1"/>
  <c r="H218" i="3" s="1"/>
  <c r="K218" i="3" s="1"/>
  <c r="D219" i="3" a="1"/>
  <c r="D219" i="3" s="1"/>
  <c r="H219" i="3" s="1"/>
  <c r="D220" i="3" a="1"/>
  <c r="D220" i="3" s="1"/>
  <c r="H220" i="3" s="1"/>
  <c r="K220" i="3" s="1"/>
  <c r="D221" i="3" a="1"/>
  <c r="D221" i="3" s="1"/>
  <c r="H221" i="3" s="1"/>
  <c r="K221" i="3" s="1"/>
  <c r="D222" i="3" a="1"/>
  <c r="D222" i="3" s="1"/>
  <c r="H222" i="3" s="1"/>
  <c r="D223" i="3" a="1"/>
  <c r="D223" i="3" s="1"/>
  <c r="H223" i="3" s="1"/>
  <c r="D224" i="3" a="1"/>
  <c r="D224" i="3" s="1"/>
  <c r="H224" i="3" s="1"/>
  <c r="K224" i="3" s="1"/>
  <c r="D225" i="3" a="1"/>
  <c r="D225" i="3" s="1"/>
  <c r="H225" i="3" s="1"/>
  <c r="D226" i="3" a="1"/>
  <c r="D226" i="3" s="1"/>
  <c r="H226" i="3" s="1"/>
  <c r="D227" i="3" a="1"/>
  <c r="D227" i="3" s="1"/>
  <c r="H227" i="3" s="1"/>
  <c r="D228" i="3" a="1"/>
  <c r="D228" i="3" s="1"/>
  <c r="H228" i="3" s="1"/>
  <c r="D229" i="3" a="1"/>
  <c r="D229" i="3" s="1"/>
  <c r="H229" i="3" s="1"/>
  <c r="D230" i="3" a="1"/>
  <c r="D230" i="3" s="1"/>
  <c r="H230" i="3" s="1"/>
  <c r="K230" i="3" s="1"/>
  <c r="D231" i="3" a="1"/>
  <c r="D231" i="3" s="1"/>
  <c r="H231" i="3" s="1"/>
  <c r="K231" i="3" s="1"/>
  <c r="G3" i="2"/>
  <c r="G4" i="2" s="1"/>
  <c r="G5" i="2" s="1"/>
  <c r="G6" i="2" s="1"/>
  <c r="G7" i="2" s="1"/>
  <c r="G8" i="2" s="1"/>
  <c r="G9" i="2" s="1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G32" i="2" s="1"/>
  <c r="G33" i="2" s="1"/>
  <c r="G34" i="2" s="1"/>
  <c r="G35" i="2" s="1"/>
  <c r="G36" i="2" s="1"/>
  <c r="G37" i="2" s="1"/>
  <c r="G38" i="2" s="1"/>
  <c r="G39" i="2" s="1"/>
  <c r="G40" i="2" s="1"/>
  <c r="G41" i="2" s="1"/>
  <c r="G42" i="2" s="1"/>
  <c r="G43" i="2" s="1"/>
  <c r="G44" i="2" s="1"/>
  <c r="G45" i="2" s="1"/>
  <c r="G46" i="2" s="1"/>
  <c r="G47" i="2" s="1"/>
  <c r="G48" i="2" s="1"/>
  <c r="G49" i="2" s="1"/>
  <c r="G50" i="2" s="1"/>
  <c r="G51" i="2" s="1"/>
  <c r="G52" i="2" s="1"/>
  <c r="G53" i="2" s="1"/>
  <c r="G54" i="2" s="1"/>
  <c r="G55" i="2" s="1"/>
  <c r="G56" i="2" s="1"/>
  <c r="G57" i="2" s="1"/>
  <c r="G58" i="2" s="1"/>
  <c r="G59" i="2" s="1"/>
  <c r="G60" i="2" s="1"/>
  <c r="G61" i="2" s="1"/>
  <c r="G62" i="2" s="1"/>
  <c r="G63" i="2" s="1"/>
  <c r="G64" i="2" s="1"/>
  <c r="G65" i="2" s="1"/>
  <c r="G66" i="2" s="1"/>
  <c r="G67" i="2" s="1"/>
  <c r="G68" i="2" s="1"/>
  <c r="G69" i="2" s="1"/>
  <c r="G70" i="2" s="1"/>
  <c r="G71" i="2" s="1"/>
  <c r="G72" i="2" s="1"/>
  <c r="G73" i="2" s="1"/>
  <c r="G74" i="2" s="1"/>
  <c r="G75" i="2" s="1"/>
  <c r="G76" i="2" s="1"/>
  <c r="G77" i="2" s="1"/>
  <c r="G78" i="2" s="1"/>
  <c r="G79" i="2" s="1"/>
  <c r="G80" i="2" s="1"/>
  <c r="G81" i="2" s="1"/>
  <c r="G82" i="2" s="1"/>
  <c r="G83" i="2" s="1"/>
  <c r="G84" i="2" s="1"/>
  <c r="G85" i="2" s="1"/>
  <c r="G86" i="2" s="1"/>
  <c r="G87" i="2" s="1"/>
  <c r="G88" i="2" s="1"/>
  <c r="G89" i="2" s="1"/>
  <c r="G90" i="2" s="1"/>
  <c r="G91" i="2" s="1"/>
  <c r="G92" i="2" s="1"/>
  <c r="G93" i="2" s="1"/>
  <c r="G94" i="2" s="1"/>
  <c r="G95" i="2" s="1"/>
  <c r="G96" i="2" s="1"/>
  <c r="G97" i="2" s="1"/>
  <c r="G98" i="2" s="1"/>
  <c r="G99" i="2" s="1"/>
  <c r="G100" i="2" s="1"/>
  <c r="G101" i="2" s="1"/>
  <c r="G102" i="2" s="1"/>
  <c r="G103" i="2" s="1"/>
  <c r="G104" i="2" s="1"/>
  <c r="G105" i="2" s="1"/>
  <c r="G106" i="2" s="1"/>
  <c r="G107" i="2" s="1"/>
  <c r="G108" i="2" s="1"/>
  <c r="G109" i="2" s="1"/>
  <c r="G110" i="2" s="1"/>
  <c r="G111" i="2" s="1"/>
  <c r="G112" i="2" s="1"/>
  <c r="G113" i="2" s="1"/>
  <c r="G114" i="2" s="1"/>
  <c r="G115" i="2" s="1"/>
  <c r="G116" i="2" s="1"/>
  <c r="G117" i="2" s="1"/>
  <c r="G118" i="2" s="1"/>
  <c r="G119" i="2" s="1"/>
  <c r="G120" i="2" s="1"/>
  <c r="G121" i="2" s="1"/>
  <c r="G122" i="2" s="1"/>
  <c r="G123" i="2" s="1"/>
  <c r="G124" i="2" s="1"/>
  <c r="G125" i="2" s="1"/>
  <c r="G126" i="2" s="1"/>
  <c r="G127" i="2" s="1"/>
  <c r="G128" i="2" s="1"/>
  <c r="G129" i="2" s="1"/>
  <c r="G130" i="2" s="1"/>
  <c r="G131" i="2" s="1"/>
  <c r="G132" i="2" s="1"/>
  <c r="G133" i="2" s="1"/>
  <c r="G134" i="2" s="1"/>
  <c r="G135" i="2" s="1"/>
  <c r="G136" i="2" s="1"/>
  <c r="G137" i="2" s="1"/>
  <c r="G138" i="2" s="1"/>
  <c r="G139" i="2" s="1"/>
  <c r="G140" i="2" s="1"/>
  <c r="G141" i="2" s="1"/>
  <c r="G142" i="2" s="1"/>
  <c r="G143" i="2" s="1"/>
  <c r="G144" i="2" s="1"/>
  <c r="G145" i="2" s="1"/>
  <c r="G146" i="2" s="1"/>
  <c r="G147" i="2" s="1"/>
  <c r="G148" i="2" s="1"/>
  <c r="G149" i="2" s="1"/>
  <c r="G150" i="2" s="1"/>
  <c r="G151" i="2" s="1"/>
  <c r="G152" i="2" s="1"/>
  <c r="G153" i="2" s="1"/>
  <c r="G154" i="2" s="1"/>
  <c r="G155" i="2" s="1"/>
  <c r="G156" i="2" s="1"/>
  <c r="G157" i="2" s="1"/>
  <c r="G158" i="2" s="1"/>
  <c r="G159" i="2" s="1"/>
  <c r="G160" i="2" s="1"/>
  <c r="G161" i="2" s="1"/>
  <c r="G162" i="2" s="1"/>
  <c r="G163" i="2" s="1"/>
  <c r="G164" i="2" s="1"/>
  <c r="G165" i="2" s="1"/>
  <c r="G166" i="2" s="1"/>
  <c r="G167" i="2" s="1"/>
  <c r="G168" i="2" s="1"/>
  <c r="G169" i="2" s="1"/>
  <c r="G170" i="2" s="1"/>
  <c r="G171" i="2" s="1"/>
  <c r="G172" i="2" s="1"/>
  <c r="G173" i="2" s="1"/>
  <c r="G174" i="2" s="1"/>
  <c r="G175" i="2" s="1"/>
  <c r="G176" i="2" s="1"/>
  <c r="G177" i="2" s="1"/>
  <c r="G178" i="2" s="1"/>
  <c r="G179" i="2" s="1"/>
  <c r="G180" i="2" s="1"/>
  <c r="G181" i="2" s="1"/>
  <c r="G182" i="2" s="1"/>
  <c r="G183" i="2" s="1"/>
  <c r="G184" i="2" s="1"/>
  <c r="G185" i="2" s="1"/>
  <c r="G186" i="2" s="1"/>
  <c r="G187" i="2" s="1"/>
  <c r="G188" i="2" s="1"/>
  <c r="G189" i="2" s="1"/>
  <c r="G190" i="2" s="1"/>
  <c r="G191" i="2" s="1"/>
  <c r="G192" i="2" s="1"/>
  <c r="G193" i="2" s="1"/>
  <c r="G194" i="2" s="1"/>
  <c r="G195" i="2" s="1"/>
  <c r="G196" i="2" s="1"/>
  <c r="G197" i="2" s="1"/>
  <c r="G198" i="2" s="1"/>
  <c r="G199" i="2" s="1"/>
  <c r="G200" i="2" s="1"/>
  <c r="G201" i="2" s="1"/>
  <c r="G202" i="2" s="1"/>
  <c r="G203" i="2" s="1"/>
  <c r="G204" i="2" s="1"/>
  <c r="G205" i="2" s="1"/>
  <c r="G206" i="2" s="1"/>
  <c r="G207" i="2" s="1"/>
  <c r="G208" i="2" s="1"/>
  <c r="G209" i="2" s="1"/>
  <c r="G210" i="2" s="1"/>
  <c r="G211" i="2" s="1"/>
  <c r="G212" i="2" s="1"/>
  <c r="G213" i="2" s="1"/>
  <c r="G214" i="2" s="1"/>
  <c r="G215" i="2" s="1"/>
  <c r="G216" i="2" s="1"/>
  <c r="G217" i="2" s="1"/>
  <c r="G218" i="2" s="1"/>
  <c r="G219" i="2" s="1"/>
  <c r="G220" i="2" s="1"/>
  <c r="G221" i="2" s="1"/>
  <c r="G222" i="2" s="1"/>
  <c r="G223" i="2" s="1"/>
  <c r="G224" i="2" s="1"/>
  <c r="G225" i="2" s="1"/>
  <c r="G226" i="2" s="1"/>
  <c r="G227" i="2" s="1"/>
  <c r="G228" i="2" s="1"/>
  <c r="G229" i="2" s="1"/>
  <c r="G230" i="2" s="1"/>
  <c r="G231" i="2" s="1"/>
  <c r="G232" i="2" s="1"/>
  <c r="G233" i="2" s="1"/>
  <c r="G234" i="2" s="1"/>
  <c r="G235" i="2" s="1"/>
  <c r="G236" i="2" s="1"/>
  <c r="G237" i="2" s="1"/>
  <c r="G238" i="2" s="1"/>
  <c r="G239" i="2" s="1"/>
  <c r="G240" i="2" s="1"/>
  <c r="G241" i="2" s="1"/>
  <c r="G242" i="2" s="1"/>
  <c r="G243" i="2" s="1"/>
  <c r="G244" i="2" s="1"/>
  <c r="G245" i="2" s="1"/>
  <c r="G246" i="2" s="1"/>
  <c r="G247" i="2" s="1"/>
  <c r="G248" i="2" s="1"/>
  <c r="G249" i="2" s="1"/>
  <c r="G250" i="2" s="1"/>
  <c r="G251" i="2" s="1"/>
  <c r="G252" i="2" s="1"/>
  <c r="G253" i="2" s="1"/>
  <c r="G254" i="2" s="1"/>
  <c r="G255" i="2" s="1"/>
  <c r="G256" i="2" s="1"/>
  <c r="G257" i="2" s="1"/>
  <c r="G258" i="2" s="1"/>
  <c r="G259" i="2" s="1"/>
  <c r="G260" i="2" s="1"/>
  <c r="G261" i="2" s="1"/>
  <c r="G262" i="2" s="1"/>
  <c r="G263" i="2" s="1"/>
  <c r="G264" i="2" s="1"/>
  <c r="G265" i="2" s="1"/>
  <c r="G266" i="2" s="1"/>
  <c r="G267" i="2" s="1"/>
  <c r="G268" i="2" s="1"/>
  <c r="G269" i="2" s="1"/>
  <c r="G270" i="2" s="1"/>
  <c r="G271" i="2" s="1"/>
  <c r="G272" i="2" s="1"/>
  <c r="G273" i="2" s="1"/>
  <c r="G274" i="2" s="1"/>
  <c r="G275" i="2" s="1"/>
  <c r="G276" i="2" s="1"/>
  <c r="G277" i="2" s="1"/>
  <c r="G278" i="2" s="1"/>
  <c r="G279" i="2" s="1"/>
  <c r="G280" i="2" s="1"/>
  <c r="G281" i="2" s="1"/>
  <c r="G282" i="2" s="1"/>
  <c r="G283" i="2" s="1"/>
  <c r="G284" i="2" s="1"/>
  <c r="G285" i="2" s="1"/>
  <c r="G286" i="2" s="1"/>
  <c r="G287" i="2" s="1"/>
  <c r="G288" i="2" s="1"/>
  <c r="G289" i="2" s="1"/>
  <c r="G290" i="2" s="1"/>
  <c r="G291" i="2" s="1"/>
  <c r="G292" i="2" s="1"/>
  <c r="G293" i="2" s="1"/>
  <c r="G294" i="2" s="1"/>
  <c r="G295" i="2" s="1"/>
  <c r="G296" i="2" s="1"/>
  <c r="G297" i="2" s="1"/>
  <c r="G298" i="2" s="1"/>
  <c r="G299" i="2" s="1"/>
  <c r="G300" i="2" s="1"/>
  <c r="G301" i="2" s="1"/>
  <c r="G302" i="2" s="1"/>
  <c r="G303" i="2" s="1"/>
  <c r="G304" i="2" s="1"/>
  <c r="G305" i="2" s="1"/>
  <c r="G306" i="2" s="1"/>
  <c r="G307" i="2" s="1"/>
  <c r="G308" i="2" s="1"/>
  <c r="G309" i="2" s="1"/>
  <c r="G310" i="2" s="1"/>
  <c r="G311" i="2" s="1"/>
  <c r="G312" i="2" s="1"/>
  <c r="G313" i="2" s="1"/>
  <c r="G314" i="2" s="1"/>
  <c r="G315" i="2" s="1"/>
  <c r="G316" i="2" s="1"/>
  <c r="G317" i="2" s="1"/>
  <c r="G318" i="2" s="1"/>
  <c r="G319" i="2" s="1"/>
  <c r="G320" i="2" s="1"/>
  <c r="G321" i="2" s="1"/>
  <c r="G322" i="2" s="1"/>
  <c r="G323" i="2" s="1"/>
  <c r="G324" i="2" s="1"/>
  <c r="G325" i="2" s="1"/>
  <c r="G326" i="2" s="1"/>
  <c r="G327" i="2" s="1"/>
  <c r="G328" i="2" s="1"/>
  <c r="G329" i="2" s="1"/>
  <c r="G330" i="2" s="1"/>
  <c r="G331" i="2" s="1"/>
  <c r="G332" i="2" s="1"/>
  <c r="G333" i="2" s="1"/>
  <c r="G334" i="2" s="1"/>
  <c r="G335" i="2" s="1"/>
  <c r="G336" i="2" s="1"/>
  <c r="G337" i="2" s="1"/>
  <c r="G338" i="2" s="1"/>
  <c r="G339" i="2" s="1"/>
  <c r="G340" i="2" s="1"/>
  <c r="G341" i="2" s="1"/>
  <c r="G342" i="2" s="1"/>
  <c r="G343" i="2" s="1"/>
  <c r="G344" i="2" s="1"/>
  <c r="G345" i="2" s="1"/>
  <c r="G346" i="2" s="1"/>
  <c r="G347" i="2" s="1"/>
  <c r="G348" i="2" s="1"/>
  <c r="G349" i="2" s="1"/>
  <c r="G350" i="2" s="1"/>
  <c r="G351" i="2" s="1"/>
  <c r="G352" i="2" s="1"/>
  <c r="G353" i="2" s="1"/>
  <c r="G354" i="2" s="1"/>
  <c r="G355" i="2" s="1"/>
  <c r="G356" i="2" s="1"/>
  <c r="G357" i="2" s="1"/>
  <c r="G358" i="2" s="1"/>
  <c r="G359" i="2" s="1"/>
  <c r="G360" i="2" s="1"/>
  <c r="G361" i="2" s="1"/>
  <c r="G362" i="2" s="1"/>
  <c r="G363" i="2" s="1"/>
  <c r="G364" i="2" s="1"/>
  <c r="G365" i="2" s="1"/>
  <c r="G366" i="2" s="1"/>
  <c r="G367" i="2" s="1"/>
  <c r="G368" i="2" s="1"/>
  <c r="G369" i="2" s="1"/>
  <c r="G370" i="2" s="1"/>
  <c r="G371" i="2" s="1"/>
  <c r="G372" i="2" s="1"/>
  <c r="G373" i="2" s="1"/>
  <c r="G374" i="2" s="1"/>
  <c r="G375" i="2" s="1"/>
  <c r="G376" i="2" s="1"/>
  <c r="G377" i="2" s="1"/>
  <c r="G378" i="2" s="1"/>
  <c r="G379" i="2" s="1"/>
  <c r="G380" i="2" s="1"/>
  <c r="G381" i="2" s="1"/>
  <c r="G382" i="2" s="1"/>
  <c r="G383" i="2" s="1"/>
  <c r="G384" i="2" s="1"/>
  <c r="G385" i="2" s="1"/>
  <c r="G386" i="2" s="1"/>
  <c r="G387" i="2" s="1"/>
  <c r="G388" i="2" s="1"/>
  <c r="G389" i="2" s="1"/>
  <c r="G390" i="2" s="1"/>
  <c r="G391" i="2" s="1"/>
  <c r="G392" i="2" s="1"/>
  <c r="G393" i="2" s="1"/>
  <c r="G394" i="2" s="1"/>
  <c r="G395" i="2" s="1"/>
  <c r="G396" i="2" s="1"/>
  <c r="G397" i="2" s="1"/>
  <c r="G398" i="2" s="1"/>
  <c r="G399" i="2" s="1"/>
  <c r="G400" i="2" s="1"/>
  <c r="G401" i="2" s="1"/>
  <c r="G402" i="2" s="1"/>
  <c r="G403" i="2" s="1"/>
  <c r="G404" i="2" s="1"/>
  <c r="G405" i="2" s="1"/>
  <c r="G406" i="2" s="1"/>
  <c r="G407" i="2" s="1"/>
  <c r="G408" i="2" s="1"/>
  <c r="G409" i="2" s="1"/>
  <c r="G410" i="2" s="1"/>
  <c r="G411" i="2" s="1"/>
  <c r="G412" i="2" s="1"/>
  <c r="G413" i="2" s="1"/>
  <c r="G414" i="2" s="1"/>
  <c r="G415" i="2" s="1"/>
  <c r="G416" i="2" s="1"/>
  <c r="G417" i="2" s="1"/>
  <c r="G418" i="2" s="1"/>
  <c r="G419" i="2" s="1"/>
  <c r="G420" i="2" s="1"/>
  <c r="G421" i="2" s="1"/>
  <c r="G422" i="2" s="1"/>
  <c r="G423" i="2" s="1"/>
  <c r="G424" i="2" s="1"/>
  <c r="G425" i="2" s="1"/>
  <c r="G426" i="2" s="1"/>
  <c r="G427" i="2" s="1"/>
  <c r="G428" i="2" s="1"/>
  <c r="G429" i="2" s="1"/>
  <c r="G430" i="2" s="1"/>
  <c r="G431" i="2" s="1"/>
  <c r="G432" i="2" s="1"/>
  <c r="G433" i="2" s="1"/>
  <c r="G434" i="2" s="1"/>
  <c r="G435" i="2" s="1"/>
  <c r="G436" i="2" s="1"/>
  <c r="G437" i="2" s="1"/>
  <c r="G438" i="2" s="1"/>
  <c r="G439" i="2" s="1"/>
  <c r="G440" i="2" s="1"/>
  <c r="G441" i="2" s="1"/>
  <c r="G442" i="2" s="1"/>
  <c r="G443" i="2" s="1"/>
  <c r="G444" i="2" s="1"/>
  <c r="G445" i="2" s="1"/>
  <c r="G446" i="2" s="1"/>
  <c r="G447" i="2" s="1"/>
  <c r="G448" i="2" s="1"/>
  <c r="G449" i="2" s="1"/>
  <c r="G450" i="2" s="1"/>
  <c r="G451" i="2" s="1"/>
  <c r="G452" i="2" s="1"/>
  <c r="G453" i="2" s="1"/>
  <c r="G454" i="2" s="1"/>
  <c r="G455" i="2" s="1"/>
  <c r="G456" i="2" s="1"/>
  <c r="G457" i="2" s="1"/>
  <c r="G458" i="2" s="1"/>
  <c r="G459" i="2" s="1"/>
  <c r="G460" i="2" s="1"/>
  <c r="G461" i="2" s="1"/>
  <c r="G462" i="2" s="1"/>
  <c r="G463" i="2" s="1"/>
  <c r="G464" i="2" s="1"/>
  <c r="G465" i="2" s="1"/>
  <c r="G466" i="2" s="1"/>
  <c r="G467" i="2" s="1"/>
  <c r="G468" i="2" s="1"/>
  <c r="G469" i="2" s="1"/>
  <c r="G470" i="2" s="1"/>
  <c r="G471" i="2" s="1"/>
  <c r="G472" i="2" s="1"/>
  <c r="G473" i="2" s="1"/>
  <c r="G474" i="2" s="1"/>
  <c r="G475" i="2" s="1"/>
  <c r="G476" i="2" s="1"/>
  <c r="G477" i="2" s="1"/>
  <c r="G478" i="2" s="1"/>
  <c r="G479" i="2" s="1"/>
  <c r="G480" i="2" s="1"/>
  <c r="G481" i="2" s="1"/>
  <c r="G482" i="2" s="1"/>
  <c r="G483" i="2" s="1"/>
  <c r="G484" i="2" s="1"/>
  <c r="G485" i="2" s="1"/>
  <c r="G486" i="2" s="1"/>
  <c r="G487" i="2" s="1"/>
  <c r="F3" i="2"/>
  <c r="F4" i="2" s="1"/>
  <c r="F5" i="2" s="1"/>
  <c r="F6" i="2" s="1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F44" i="2" s="1"/>
  <c r="F45" i="2" s="1"/>
  <c r="F46" i="2" s="1"/>
  <c r="F47" i="2" s="1"/>
  <c r="F48" i="2" s="1"/>
  <c r="F49" i="2" s="1"/>
  <c r="F50" i="2" s="1"/>
  <c r="F51" i="2" s="1"/>
  <c r="F52" i="2" s="1"/>
  <c r="F53" i="2" s="1"/>
  <c r="F54" i="2" s="1"/>
  <c r="F55" i="2" s="1"/>
  <c r="F56" i="2" s="1"/>
  <c r="F57" i="2" s="1"/>
  <c r="F58" i="2" s="1"/>
  <c r="F59" i="2" s="1"/>
  <c r="F60" i="2" s="1"/>
  <c r="F61" i="2" s="1"/>
  <c r="F62" i="2" s="1"/>
  <c r="F63" i="2" s="1"/>
  <c r="F64" i="2" s="1"/>
  <c r="F65" i="2" s="1"/>
  <c r="F66" i="2" s="1"/>
  <c r="F67" i="2" s="1"/>
  <c r="F68" i="2" s="1"/>
  <c r="F69" i="2" s="1"/>
  <c r="F70" i="2" s="1"/>
  <c r="F71" i="2" s="1"/>
  <c r="F72" i="2" s="1"/>
  <c r="F73" i="2" s="1"/>
  <c r="F74" i="2" s="1"/>
  <c r="F75" i="2" s="1"/>
  <c r="F76" i="2" s="1"/>
  <c r="F77" i="2" s="1"/>
  <c r="F78" i="2" s="1"/>
  <c r="F79" i="2" s="1"/>
  <c r="F80" i="2" s="1"/>
  <c r="F81" i="2" s="1"/>
  <c r="F82" i="2" s="1"/>
  <c r="F83" i="2" s="1"/>
  <c r="F84" i="2" s="1"/>
  <c r="F85" i="2" s="1"/>
  <c r="F86" i="2" s="1"/>
  <c r="F87" i="2" s="1"/>
  <c r="F88" i="2" s="1"/>
  <c r="F89" i="2" s="1"/>
  <c r="F90" i="2" s="1"/>
  <c r="F91" i="2" s="1"/>
  <c r="F92" i="2" s="1"/>
  <c r="F93" i="2" s="1"/>
  <c r="F94" i="2" s="1"/>
  <c r="F95" i="2" s="1"/>
  <c r="F96" i="2" s="1"/>
  <c r="F97" i="2" s="1"/>
  <c r="F98" i="2" s="1"/>
  <c r="F99" i="2" s="1"/>
  <c r="F100" i="2" s="1"/>
  <c r="F101" i="2" s="1"/>
  <c r="F102" i="2" s="1"/>
  <c r="F103" i="2" s="1"/>
  <c r="F104" i="2" s="1"/>
  <c r="F105" i="2" s="1"/>
  <c r="F106" i="2" s="1"/>
  <c r="F107" i="2" s="1"/>
  <c r="F108" i="2" s="1"/>
  <c r="F109" i="2" s="1"/>
  <c r="F110" i="2" s="1"/>
  <c r="F111" i="2" s="1"/>
  <c r="F112" i="2" s="1"/>
  <c r="F113" i="2" s="1"/>
  <c r="F114" i="2" s="1"/>
  <c r="F115" i="2" s="1"/>
  <c r="F116" i="2" s="1"/>
  <c r="F117" i="2" s="1"/>
  <c r="F118" i="2" s="1"/>
  <c r="F119" i="2" s="1"/>
  <c r="F120" i="2" s="1"/>
  <c r="F121" i="2" s="1"/>
  <c r="F122" i="2" s="1"/>
  <c r="F123" i="2" s="1"/>
  <c r="F124" i="2" s="1"/>
  <c r="F125" i="2" s="1"/>
  <c r="F126" i="2" s="1"/>
  <c r="F127" i="2" s="1"/>
  <c r="F128" i="2" s="1"/>
  <c r="F129" i="2" s="1"/>
  <c r="F130" i="2" s="1"/>
  <c r="F131" i="2" s="1"/>
  <c r="F132" i="2" s="1"/>
  <c r="F133" i="2" s="1"/>
  <c r="F134" i="2" s="1"/>
  <c r="F135" i="2" s="1"/>
  <c r="F136" i="2" s="1"/>
  <c r="F137" i="2" s="1"/>
  <c r="F138" i="2" s="1"/>
  <c r="F139" i="2" s="1"/>
  <c r="F140" i="2" s="1"/>
  <c r="F141" i="2" s="1"/>
  <c r="F142" i="2" s="1"/>
  <c r="F143" i="2" s="1"/>
  <c r="F144" i="2" s="1"/>
  <c r="F145" i="2" s="1"/>
  <c r="F146" i="2" s="1"/>
  <c r="F147" i="2" s="1"/>
  <c r="F148" i="2" s="1"/>
  <c r="F149" i="2" s="1"/>
  <c r="F150" i="2" s="1"/>
  <c r="F151" i="2" s="1"/>
  <c r="F152" i="2" s="1"/>
  <c r="F153" i="2" s="1"/>
  <c r="F154" i="2" s="1"/>
  <c r="F155" i="2" s="1"/>
  <c r="F156" i="2" s="1"/>
  <c r="F157" i="2" s="1"/>
  <c r="F158" i="2" s="1"/>
  <c r="F159" i="2" s="1"/>
  <c r="F160" i="2" s="1"/>
  <c r="F161" i="2" s="1"/>
  <c r="F162" i="2" s="1"/>
  <c r="F163" i="2" s="1"/>
  <c r="F164" i="2" s="1"/>
  <c r="F165" i="2" s="1"/>
  <c r="F166" i="2" s="1"/>
  <c r="F167" i="2" s="1"/>
  <c r="F168" i="2" s="1"/>
  <c r="F169" i="2" s="1"/>
  <c r="F170" i="2" s="1"/>
  <c r="F171" i="2" s="1"/>
  <c r="F172" i="2" s="1"/>
  <c r="F173" i="2" s="1"/>
  <c r="F174" i="2" s="1"/>
  <c r="F175" i="2" s="1"/>
  <c r="F176" i="2" s="1"/>
  <c r="F177" i="2" s="1"/>
  <c r="F178" i="2" s="1"/>
  <c r="F179" i="2" s="1"/>
  <c r="F180" i="2" s="1"/>
  <c r="F181" i="2" s="1"/>
  <c r="F182" i="2" s="1"/>
  <c r="F183" i="2" s="1"/>
  <c r="F184" i="2" s="1"/>
  <c r="F185" i="2" s="1"/>
  <c r="F186" i="2" s="1"/>
  <c r="F187" i="2" s="1"/>
  <c r="F188" i="2" s="1"/>
  <c r="F189" i="2" s="1"/>
  <c r="F190" i="2" s="1"/>
  <c r="F191" i="2" s="1"/>
  <c r="F192" i="2" s="1"/>
  <c r="F193" i="2" s="1"/>
  <c r="F194" i="2" s="1"/>
  <c r="F195" i="2" s="1"/>
  <c r="F196" i="2" s="1"/>
  <c r="F197" i="2" s="1"/>
  <c r="F198" i="2" s="1"/>
  <c r="F199" i="2" s="1"/>
  <c r="F200" i="2" s="1"/>
  <c r="F201" i="2" s="1"/>
  <c r="F202" i="2" s="1"/>
  <c r="F203" i="2" s="1"/>
  <c r="F204" i="2" s="1"/>
  <c r="F205" i="2" s="1"/>
  <c r="F206" i="2" s="1"/>
  <c r="F207" i="2" s="1"/>
  <c r="F208" i="2" s="1"/>
  <c r="F209" i="2" s="1"/>
  <c r="F210" i="2" s="1"/>
  <c r="F211" i="2" s="1"/>
  <c r="F212" i="2" s="1"/>
  <c r="F213" i="2" s="1"/>
  <c r="F214" i="2" s="1"/>
  <c r="F215" i="2" s="1"/>
  <c r="F216" i="2" s="1"/>
  <c r="F217" i="2" s="1"/>
  <c r="F218" i="2" s="1"/>
  <c r="F219" i="2" s="1"/>
  <c r="F220" i="2" s="1"/>
  <c r="F221" i="2" s="1"/>
  <c r="F222" i="2" s="1"/>
  <c r="F223" i="2" s="1"/>
  <c r="F224" i="2" s="1"/>
  <c r="F225" i="2" s="1"/>
  <c r="F226" i="2" s="1"/>
  <c r="F227" i="2" s="1"/>
  <c r="F228" i="2" s="1"/>
  <c r="F229" i="2" s="1"/>
  <c r="F230" i="2" s="1"/>
  <c r="F231" i="2" s="1"/>
  <c r="F232" i="2" s="1"/>
  <c r="F233" i="2" s="1"/>
  <c r="F234" i="2" s="1"/>
  <c r="F235" i="2" s="1"/>
  <c r="F236" i="2" s="1"/>
  <c r="F237" i="2" s="1"/>
  <c r="F238" i="2" s="1"/>
  <c r="F239" i="2" s="1"/>
  <c r="F240" i="2" s="1"/>
  <c r="F241" i="2" s="1"/>
  <c r="F242" i="2" s="1"/>
  <c r="F243" i="2" s="1"/>
  <c r="F244" i="2" s="1"/>
  <c r="F245" i="2" s="1"/>
  <c r="F246" i="2" s="1"/>
  <c r="F247" i="2" s="1"/>
  <c r="F248" i="2" s="1"/>
  <c r="F249" i="2" s="1"/>
  <c r="F250" i="2" s="1"/>
  <c r="F251" i="2" s="1"/>
  <c r="F252" i="2" s="1"/>
  <c r="F253" i="2" s="1"/>
  <c r="F254" i="2" s="1"/>
  <c r="F255" i="2" s="1"/>
  <c r="F256" i="2" s="1"/>
  <c r="F257" i="2" s="1"/>
  <c r="F258" i="2" s="1"/>
  <c r="F259" i="2" s="1"/>
  <c r="F260" i="2" s="1"/>
  <c r="F261" i="2" s="1"/>
  <c r="F262" i="2" s="1"/>
  <c r="F263" i="2" s="1"/>
  <c r="F264" i="2" s="1"/>
  <c r="F265" i="2" s="1"/>
  <c r="F266" i="2" s="1"/>
  <c r="F267" i="2" s="1"/>
  <c r="F268" i="2" s="1"/>
  <c r="F269" i="2" s="1"/>
  <c r="F270" i="2" s="1"/>
  <c r="F271" i="2" s="1"/>
  <c r="F272" i="2" s="1"/>
  <c r="F273" i="2" s="1"/>
  <c r="F274" i="2" s="1"/>
  <c r="F275" i="2" s="1"/>
  <c r="F276" i="2" s="1"/>
  <c r="F277" i="2" s="1"/>
  <c r="F278" i="2" s="1"/>
  <c r="F279" i="2" s="1"/>
  <c r="F280" i="2" s="1"/>
  <c r="F281" i="2" s="1"/>
  <c r="F282" i="2" s="1"/>
  <c r="F283" i="2" s="1"/>
  <c r="F284" i="2" s="1"/>
  <c r="F285" i="2" s="1"/>
  <c r="F286" i="2" s="1"/>
  <c r="F287" i="2" s="1"/>
  <c r="F288" i="2" s="1"/>
  <c r="F289" i="2" s="1"/>
  <c r="F290" i="2" s="1"/>
  <c r="F291" i="2" s="1"/>
  <c r="F292" i="2" s="1"/>
  <c r="F293" i="2" s="1"/>
  <c r="F294" i="2" s="1"/>
  <c r="F295" i="2" s="1"/>
  <c r="F296" i="2" s="1"/>
  <c r="F297" i="2" s="1"/>
  <c r="F298" i="2" s="1"/>
  <c r="F299" i="2" s="1"/>
  <c r="F300" i="2" s="1"/>
  <c r="F301" i="2" s="1"/>
  <c r="F302" i="2" s="1"/>
  <c r="F303" i="2" s="1"/>
  <c r="F304" i="2" s="1"/>
  <c r="F305" i="2" s="1"/>
  <c r="F306" i="2" s="1"/>
  <c r="F307" i="2" s="1"/>
  <c r="F308" i="2" s="1"/>
  <c r="F309" i="2" s="1"/>
  <c r="F310" i="2" s="1"/>
  <c r="F311" i="2" s="1"/>
  <c r="F312" i="2" s="1"/>
  <c r="F313" i="2" s="1"/>
  <c r="F314" i="2" s="1"/>
  <c r="F315" i="2" s="1"/>
  <c r="F316" i="2" s="1"/>
  <c r="F317" i="2" s="1"/>
  <c r="F318" i="2" s="1"/>
  <c r="F319" i="2" s="1"/>
  <c r="F320" i="2" s="1"/>
  <c r="F321" i="2" s="1"/>
  <c r="F322" i="2" s="1"/>
  <c r="F323" i="2" s="1"/>
  <c r="F324" i="2" s="1"/>
  <c r="F325" i="2" s="1"/>
  <c r="F326" i="2" s="1"/>
  <c r="F327" i="2" s="1"/>
  <c r="F328" i="2" s="1"/>
  <c r="F329" i="2" s="1"/>
  <c r="F330" i="2" s="1"/>
  <c r="F331" i="2" s="1"/>
  <c r="F332" i="2" s="1"/>
  <c r="F333" i="2" s="1"/>
  <c r="F334" i="2" s="1"/>
  <c r="F335" i="2" s="1"/>
  <c r="F336" i="2" s="1"/>
  <c r="F337" i="2" s="1"/>
  <c r="F338" i="2" s="1"/>
  <c r="F339" i="2" s="1"/>
  <c r="F340" i="2" s="1"/>
  <c r="F341" i="2" s="1"/>
  <c r="F342" i="2" s="1"/>
  <c r="F343" i="2" s="1"/>
  <c r="F344" i="2" s="1"/>
  <c r="F345" i="2" s="1"/>
  <c r="F346" i="2" s="1"/>
  <c r="F347" i="2" s="1"/>
  <c r="F348" i="2" s="1"/>
  <c r="F349" i="2" s="1"/>
  <c r="F350" i="2" s="1"/>
  <c r="F351" i="2" s="1"/>
  <c r="F352" i="2" s="1"/>
  <c r="F353" i="2" s="1"/>
  <c r="F354" i="2" s="1"/>
  <c r="F355" i="2" s="1"/>
  <c r="F356" i="2" s="1"/>
  <c r="F357" i="2" s="1"/>
  <c r="F358" i="2" s="1"/>
  <c r="F359" i="2" s="1"/>
  <c r="F360" i="2" s="1"/>
  <c r="F361" i="2" s="1"/>
  <c r="F362" i="2" s="1"/>
  <c r="F363" i="2" s="1"/>
  <c r="F364" i="2" s="1"/>
  <c r="F365" i="2" s="1"/>
  <c r="F366" i="2" s="1"/>
  <c r="F367" i="2" s="1"/>
  <c r="F368" i="2" s="1"/>
  <c r="F369" i="2" s="1"/>
  <c r="F370" i="2" s="1"/>
  <c r="F371" i="2" s="1"/>
  <c r="F372" i="2" s="1"/>
  <c r="F373" i="2" s="1"/>
  <c r="F374" i="2" s="1"/>
  <c r="F375" i="2" s="1"/>
  <c r="F376" i="2" s="1"/>
  <c r="F377" i="2" s="1"/>
  <c r="F378" i="2" s="1"/>
  <c r="F379" i="2" s="1"/>
  <c r="F380" i="2" s="1"/>
  <c r="F381" i="2" s="1"/>
  <c r="F382" i="2" s="1"/>
  <c r="F383" i="2" s="1"/>
  <c r="F384" i="2" s="1"/>
  <c r="F385" i="2" s="1"/>
  <c r="F386" i="2" s="1"/>
  <c r="F387" i="2" s="1"/>
  <c r="F388" i="2" s="1"/>
  <c r="F389" i="2" s="1"/>
  <c r="F390" i="2" s="1"/>
  <c r="F391" i="2" s="1"/>
  <c r="F392" i="2" s="1"/>
  <c r="F393" i="2" s="1"/>
  <c r="F394" i="2" s="1"/>
  <c r="F395" i="2" s="1"/>
  <c r="F396" i="2" s="1"/>
  <c r="F397" i="2" s="1"/>
  <c r="F398" i="2" s="1"/>
  <c r="F399" i="2" s="1"/>
  <c r="F400" i="2" s="1"/>
  <c r="F401" i="2" s="1"/>
  <c r="F402" i="2" s="1"/>
  <c r="F403" i="2" s="1"/>
  <c r="F404" i="2" s="1"/>
  <c r="F405" i="2" s="1"/>
  <c r="F406" i="2" s="1"/>
  <c r="F407" i="2" s="1"/>
  <c r="F408" i="2" s="1"/>
  <c r="F409" i="2" s="1"/>
  <c r="F410" i="2" s="1"/>
  <c r="F411" i="2" s="1"/>
  <c r="F412" i="2" s="1"/>
  <c r="F413" i="2" s="1"/>
  <c r="F414" i="2" s="1"/>
  <c r="F415" i="2" s="1"/>
  <c r="F416" i="2" s="1"/>
  <c r="F417" i="2" s="1"/>
  <c r="F418" i="2" s="1"/>
  <c r="F419" i="2" s="1"/>
  <c r="F420" i="2" s="1"/>
  <c r="F421" i="2" s="1"/>
  <c r="F422" i="2" s="1"/>
  <c r="F423" i="2" s="1"/>
  <c r="F424" i="2" s="1"/>
  <c r="F425" i="2" s="1"/>
  <c r="F426" i="2" s="1"/>
  <c r="F427" i="2" s="1"/>
  <c r="F428" i="2" s="1"/>
  <c r="F429" i="2" s="1"/>
  <c r="F430" i="2" s="1"/>
  <c r="F431" i="2" s="1"/>
  <c r="F432" i="2" s="1"/>
  <c r="F433" i="2" s="1"/>
  <c r="F434" i="2" s="1"/>
  <c r="F435" i="2" s="1"/>
  <c r="F436" i="2" s="1"/>
  <c r="F437" i="2" s="1"/>
  <c r="F438" i="2" s="1"/>
  <c r="F439" i="2" s="1"/>
  <c r="F440" i="2" s="1"/>
  <c r="F441" i="2" s="1"/>
  <c r="F442" i="2" s="1"/>
  <c r="F443" i="2" s="1"/>
  <c r="F444" i="2" s="1"/>
  <c r="F445" i="2" s="1"/>
  <c r="F446" i="2" s="1"/>
  <c r="F447" i="2" s="1"/>
  <c r="F448" i="2" s="1"/>
  <c r="F449" i="2" s="1"/>
  <c r="F450" i="2" s="1"/>
  <c r="F451" i="2" s="1"/>
  <c r="F452" i="2" s="1"/>
  <c r="F453" i="2" s="1"/>
  <c r="F454" i="2" s="1"/>
  <c r="F455" i="2" s="1"/>
  <c r="F456" i="2" s="1"/>
  <c r="F457" i="2" s="1"/>
  <c r="F458" i="2" s="1"/>
  <c r="F459" i="2" s="1"/>
  <c r="F460" i="2" s="1"/>
  <c r="F461" i="2" s="1"/>
  <c r="F462" i="2" s="1"/>
  <c r="F463" i="2" s="1"/>
  <c r="F464" i="2" s="1"/>
  <c r="F465" i="2" s="1"/>
  <c r="F466" i="2" s="1"/>
  <c r="F467" i="2" s="1"/>
  <c r="F468" i="2" s="1"/>
  <c r="F469" i="2" s="1"/>
  <c r="F470" i="2" s="1"/>
  <c r="F471" i="2" s="1"/>
  <c r="F472" i="2" s="1"/>
  <c r="F473" i="2" s="1"/>
  <c r="F474" i="2" s="1"/>
  <c r="F475" i="2" s="1"/>
  <c r="F476" i="2" s="1"/>
  <c r="F477" i="2" s="1"/>
  <c r="F478" i="2" s="1"/>
  <c r="F479" i="2" s="1"/>
  <c r="F480" i="2" s="1"/>
  <c r="F481" i="2" s="1"/>
  <c r="F482" i="2" s="1"/>
  <c r="F483" i="2" s="1"/>
  <c r="F484" i="2" s="1"/>
  <c r="F485" i="2" s="1"/>
  <c r="F486" i="2" s="1"/>
  <c r="F487" i="2" s="1"/>
  <c r="E3" i="2"/>
  <c r="E4" i="2" s="1"/>
  <c r="E5" i="2" s="1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E58" i="2" s="1"/>
  <c r="E59" i="2" s="1"/>
  <c r="E60" i="2" s="1"/>
  <c r="E61" i="2" s="1"/>
  <c r="E62" i="2" s="1"/>
  <c r="E63" i="2" s="1"/>
  <c r="E64" i="2" s="1"/>
  <c r="E65" i="2" s="1"/>
  <c r="E66" i="2" s="1"/>
  <c r="E67" i="2" s="1"/>
  <c r="E68" i="2" s="1"/>
  <c r="E69" i="2" s="1"/>
  <c r="E70" i="2" s="1"/>
  <c r="E71" i="2" s="1"/>
  <c r="E72" i="2" s="1"/>
  <c r="E73" i="2" s="1"/>
  <c r="E74" i="2" s="1"/>
  <c r="E75" i="2" s="1"/>
  <c r="E76" i="2" s="1"/>
  <c r="E77" i="2" s="1"/>
  <c r="E78" i="2" s="1"/>
  <c r="E79" i="2" s="1"/>
  <c r="E80" i="2" s="1"/>
  <c r="E81" i="2" s="1"/>
  <c r="E82" i="2" s="1"/>
  <c r="E83" i="2" s="1"/>
  <c r="E84" i="2" s="1"/>
  <c r="E85" i="2" s="1"/>
  <c r="E86" i="2" s="1"/>
  <c r="E87" i="2" s="1"/>
  <c r="E88" i="2" s="1"/>
  <c r="E89" i="2" s="1"/>
  <c r="E90" i="2" s="1"/>
  <c r="E91" i="2" s="1"/>
  <c r="E92" i="2" s="1"/>
  <c r="E93" i="2" s="1"/>
  <c r="E94" i="2" s="1"/>
  <c r="E95" i="2" s="1"/>
  <c r="E96" i="2" s="1"/>
  <c r="E97" i="2" s="1"/>
  <c r="E98" i="2" s="1"/>
  <c r="E99" i="2" s="1"/>
  <c r="E100" i="2" s="1"/>
  <c r="E101" i="2" s="1"/>
  <c r="E102" i="2" s="1"/>
  <c r="E103" i="2" s="1"/>
  <c r="E104" i="2" s="1"/>
  <c r="E105" i="2" s="1"/>
  <c r="E106" i="2" s="1"/>
  <c r="E107" i="2" s="1"/>
  <c r="E108" i="2" s="1"/>
  <c r="E109" i="2" s="1"/>
  <c r="E110" i="2" s="1"/>
  <c r="E111" i="2" s="1"/>
  <c r="E112" i="2" s="1"/>
  <c r="E113" i="2" s="1"/>
  <c r="E114" i="2" s="1"/>
  <c r="E115" i="2" s="1"/>
  <c r="E116" i="2" s="1"/>
  <c r="E117" i="2" s="1"/>
  <c r="E118" i="2" s="1"/>
  <c r="E119" i="2" s="1"/>
  <c r="E120" i="2" s="1"/>
  <c r="E121" i="2" s="1"/>
  <c r="E122" i="2" s="1"/>
  <c r="E123" i="2" s="1"/>
  <c r="E124" i="2" s="1"/>
  <c r="E125" i="2" s="1"/>
  <c r="E126" i="2" s="1"/>
  <c r="E127" i="2" s="1"/>
  <c r="E128" i="2" s="1"/>
  <c r="E129" i="2" s="1"/>
  <c r="E130" i="2" s="1"/>
  <c r="E131" i="2" s="1"/>
  <c r="E132" i="2" s="1"/>
  <c r="E133" i="2" s="1"/>
  <c r="E134" i="2" s="1"/>
  <c r="E135" i="2" s="1"/>
  <c r="E136" i="2" s="1"/>
  <c r="E137" i="2" s="1"/>
  <c r="E138" i="2" s="1"/>
  <c r="E139" i="2" s="1"/>
  <c r="E140" i="2" s="1"/>
  <c r="E141" i="2" s="1"/>
  <c r="E142" i="2" s="1"/>
  <c r="E143" i="2" s="1"/>
  <c r="E144" i="2" s="1"/>
  <c r="E145" i="2" s="1"/>
  <c r="E146" i="2" s="1"/>
  <c r="E147" i="2" s="1"/>
  <c r="E148" i="2" s="1"/>
  <c r="E149" i="2" s="1"/>
  <c r="E150" i="2" s="1"/>
  <c r="E151" i="2" s="1"/>
  <c r="E152" i="2" s="1"/>
  <c r="E153" i="2" s="1"/>
  <c r="E154" i="2" s="1"/>
  <c r="E155" i="2" s="1"/>
  <c r="E156" i="2" s="1"/>
  <c r="E157" i="2" s="1"/>
  <c r="E158" i="2" s="1"/>
  <c r="E159" i="2" s="1"/>
  <c r="E160" i="2" s="1"/>
  <c r="E161" i="2" s="1"/>
  <c r="E162" i="2" s="1"/>
  <c r="E163" i="2" s="1"/>
  <c r="E164" i="2" s="1"/>
  <c r="E165" i="2" s="1"/>
  <c r="E166" i="2" s="1"/>
  <c r="E167" i="2" s="1"/>
  <c r="E168" i="2" s="1"/>
  <c r="E169" i="2" s="1"/>
  <c r="E170" i="2" s="1"/>
  <c r="E171" i="2" s="1"/>
  <c r="E172" i="2" s="1"/>
  <c r="E173" i="2" s="1"/>
  <c r="E174" i="2" s="1"/>
  <c r="E175" i="2" s="1"/>
  <c r="E176" i="2" s="1"/>
  <c r="E177" i="2" s="1"/>
  <c r="E178" i="2" s="1"/>
  <c r="E179" i="2" s="1"/>
  <c r="E180" i="2" s="1"/>
  <c r="E181" i="2" s="1"/>
  <c r="E182" i="2" s="1"/>
  <c r="E183" i="2" s="1"/>
  <c r="E184" i="2" s="1"/>
  <c r="E185" i="2" s="1"/>
  <c r="E186" i="2" s="1"/>
  <c r="E187" i="2" s="1"/>
  <c r="E188" i="2" s="1"/>
  <c r="E189" i="2" s="1"/>
  <c r="E190" i="2" s="1"/>
  <c r="E191" i="2" s="1"/>
  <c r="E192" i="2" s="1"/>
  <c r="E193" i="2" s="1"/>
  <c r="E194" i="2" s="1"/>
  <c r="E195" i="2" s="1"/>
  <c r="E196" i="2" s="1"/>
  <c r="E197" i="2" s="1"/>
  <c r="E198" i="2" s="1"/>
  <c r="E199" i="2" s="1"/>
  <c r="E200" i="2" s="1"/>
  <c r="E201" i="2" s="1"/>
  <c r="E202" i="2" s="1"/>
  <c r="E203" i="2" s="1"/>
  <c r="E204" i="2" s="1"/>
  <c r="E205" i="2" s="1"/>
  <c r="E206" i="2" s="1"/>
  <c r="E207" i="2" s="1"/>
  <c r="E208" i="2" s="1"/>
  <c r="E209" i="2" s="1"/>
  <c r="E210" i="2" s="1"/>
  <c r="E211" i="2" s="1"/>
  <c r="E212" i="2" s="1"/>
  <c r="E213" i="2" s="1"/>
  <c r="E214" i="2" s="1"/>
  <c r="E215" i="2" s="1"/>
  <c r="E216" i="2" s="1"/>
  <c r="E217" i="2" s="1"/>
  <c r="E218" i="2" s="1"/>
  <c r="E219" i="2" s="1"/>
  <c r="E220" i="2" s="1"/>
  <c r="E221" i="2" s="1"/>
  <c r="E222" i="2" s="1"/>
  <c r="E223" i="2" s="1"/>
  <c r="E224" i="2" s="1"/>
  <c r="E225" i="2" s="1"/>
  <c r="E226" i="2" s="1"/>
  <c r="E227" i="2" s="1"/>
  <c r="E228" i="2" s="1"/>
  <c r="E229" i="2" s="1"/>
  <c r="E230" i="2" s="1"/>
  <c r="E231" i="2" s="1"/>
  <c r="E232" i="2" s="1"/>
  <c r="E233" i="2" s="1"/>
  <c r="E234" i="2" s="1"/>
  <c r="E235" i="2" s="1"/>
  <c r="E236" i="2" s="1"/>
  <c r="E237" i="2" s="1"/>
  <c r="E238" i="2" s="1"/>
  <c r="E239" i="2" s="1"/>
  <c r="E240" i="2" s="1"/>
  <c r="E241" i="2" s="1"/>
  <c r="E242" i="2" s="1"/>
  <c r="E243" i="2" s="1"/>
  <c r="E244" i="2" s="1"/>
  <c r="E245" i="2" s="1"/>
  <c r="E246" i="2" s="1"/>
  <c r="E247" i="2" s="1"/>
  <c r="E248" i="2" s="1"/>
  <c r="E249" i="2" s="1"/>
  <c r="E250" i="2" s="1"/>
  <c r="E251" i="2" s="1"/>
  <c r="E252" i="2" s="1"/>
  <c r="E253" i="2" s="1"/>
  <c r="E254" i="2" s="1"/>
  <c r="E255" i="2" s="1"/>
  <c r="E256" i="2" s="1"/>
  <c r="E257" i="2" s="1"/>
  <c r="E258" i="2" s="1"/>
  <c r="E259" i="2" s="1"/>
  <c r="E260" i="2" s="1"/>
  <c r="E261" i="2" s="1"/>
  <c r="E262" i="2" s="1"/>
  <c r="E263" i="2" s="1"/>
  <c r="E264" i="2" s="1"/>
  <c r="E265" i="2" s="1"/>
  <c r="E266" i="2" s="1"/>
  <c r="E267" i="2" s="1"/>
  <c r="E268" i="2" s="1"/>
  <c r="E269" i="2" s="1"/>
  <c r="E270" i="2" s="1"/>
  <c r="E271" i="2" s="1"/>
  <c r="E272" i="2" s="1"/>
  <c r="E273" i="2" s="1"/>
  <c r="E274" i="2" s="1"/>
  <c r="E275" i="2" s="1"/>
  <c r="E276" i="2" s="1"/>
  <c r="E277" i="2" s="1"/>
  <c r="E278" i="2" s="1"/>
  <c r="E279" i="2" s="1"/>
  <c r="E280" i="2" s="1"/>
  <c r="E281" i="2" s="1"/>
  <c r="E282" i="2" s="1"/>
  <c r="E283" i="2" s="1"/>
  <c r="E284" i="2" s="1"/>
  <c r="E285" i="2" s="1"/>
  <c r="E286" i="2" s="1"/>
  <c r="E287" i="2" s="1"/>
  <c r="E288" i="2" s="1"/>
  <c r="E289" i="2" s="1"/>
  <c r="E290" i="2" s="1"/>
  <c r="E291" i="2" s="1"/>
  <c r="E292" i="2" s="1"/>
  <c r="E293" i="2" s="1"/>
  <c r="E294" i="2" s="1"/>
  <c r="E295" i="2" s="1"/>
  <c r="E296" i="2" s="1"/>
  <c r="E297" i="2" s="1"/>
  <c r="E298" i="2" s="1"/>
  <c r="E299" i="2" s="1"/>
  <c r="E300" i="2" s="1"/>
  <c r="E301" i="2" s="1"/>
  <c r="E302" i="2" s="1"/>
  <c r="E303" i="2" s="1"/>
  <c r="E304" i="2" s="1"/>
  <c r="E305" i="2" s="1"/>
  <c r="E306" i="2" s="1"/>
  <c r="E307" i="2" s="1"/>
  <c r="E308" i="2" s="1"/>
  <c r="E309" i="2" s="1"/>
  <c r="E310" i="2" s="1"/>
  <c r="E311" i="2" s="1"/>
  <c r="E312" i="2" s="1"/>
  <c r="E313" i="2" s="1"/>
  <c r="E314" i="2" s="1"/>
  <c r="E315" i="2" s="1"/>
  <c r="E316" i="2" s="1"/>
  <c r="E317" i="2" s="1"/>
  <c r="E318" i="2" s="1"/>
  <c r="E319" i="2" s="1"/>
  <c r="E320" i="2" s="1"/>
  <c r="E321" i="2" s="1"/>
  <c r="E322" i="2" s="1"/>
  <c r="E323" i="2" s="1"/>
  <c r="E324" i="2" s="1"/>
  <c r="E325" i="2" s="1"/>
  <c r="E326" i="2" s="1"/>
  <c r="E327" i="2" s="1"/>
  <c r="E328" i="2" s="1"/>
  <c r="E329" i="2" s="1"/>
  <c r="E330" i="2" s="1"/>
  <c r="E331" i="2" s="1"/>
  <c r="E332" i="2" s="1"/>
  <c r="E333" i="2" s="1"/>
  <c r="E334" i="2" s="1"/>
  <c r="E335" i="2" s="1"/>
  <c r="E336" i="2" s="1"/>
  <c r="E337" i="2" s="1"/>
  <c r="E338" i="2" s="1"/>
  <c r="E339" i="2" s="1"/>
  <c r="E340" i="2" s="1"/>
  <c r="E341" i="2" s="1"/>
  <c r="E342" i="2" s="1"/>
  <c r="E343" i="2" s="1"/>
  <c r="E344" i="2" s="1"/>
  <c r="E345" i="2" s="1"/>
  <c r="E346" i="2" s="1"/>
  <c r="E347" i="2" s="1"/>
  <c r="E348" i="2" s="1"/>
  <c r="E349" i="2" s="1"/>
  <c r="E350" i="2" s="1"/>
  <c r="E351" i="2" s="1"/>
  <c r="E352" i="2" s="1"/>
  <c r="E353" i="2" s="1"/>
  <c r="E354" i="2" s="1"/>
  <c r="E355" i="2" s="1"/>
  <c r="E356" i="2" s="1"/>
  <c r="E357" i="2" s="1"/>
  <c r="E358" i="2" s="1"/>
  <c r="E359" i="2" s="1"/>
  <c r="E360" i="2" s="1"/>
  <c r="E361" i="2" s="1"/>
  <c r="E362" i="2" s="1"/>
  <c r="E363" i="2" s="1"/>
  <c r="E364" i="2" s="1"/>
  <c r="E365" i="2" s="1"/>
  <c r="E366" i="2" s="1"/>
  <c r="E367" i="2" s="1"/>
  <c r="E368" i="2" s="1"/>
  <c r="E369" i="2" s="1"/>
  <c r="E370" i="2" s="1"/>
  <c r="E371" i="2" s="1"/>
  <c r="E372" i="2" s="1"/>
  <c r="E373" i="2" s="1"/>
  <c r="E374" i="2" s="1"/>
  <c r="E375" i="2" s="1"/>
  <c r="E376" i="2" s="1"/>
  <c r="E377" i="2" s="1"/>
  <c r="E378" i="2" s="1"/>
  <c r="E379" i="2" s="1"/>
  <c r="E380" i="2" s="1"/>
  <c r="E381" i="2" s="1"/>
  <c r="E382" i="2" s="1"/>
  <c r="E383" i="2" s="1"/>
  <c r="E384" i="2" s="1"/>
  <c r="E385" i="2" s="1"/>
  <c r="E386" i="2" s="1"/>
  <c r="E387" i="2" s="1"/>
  <c r="E388" i="2" s="1"/>
  <c r="E389" i="2" s="1"/>
  <c r="E390" i="2" s="1"/>
  <c r="E391" i="2" s="1"/>
  <c r="E392" i="2" s="1"/>
  <c r="E393" i="2" s="1"/>
  <c r="E394" i="2" s="1"/>
  <c r="E395" i="2" s="1"/>
  <c r="E396" i="2" s="1"/>
  <c r="E397" i="2" s="1"/>
  <c r="E398" i="2" s="1"/>
  <c r="E399" i="2" s="1"/>
  <c r="E400" i="2" s="1"/>
  <c r="E401" i="2" s="1"/>
  <c r="E402" i="2" s="1"/>
  <c r="E403" i="2" s="1"/>
  <c r="E404" i="2" s="1"/>
  <c r="E405" i="2" s="1"/>
  <c r="E406" i="2" s="1"/>
  <c r="E407" i="2" s="1"/>
  <c r="E408" i="2" s="1"/>
  <c r="E409" i="2" s="1"/>
  <c r="E410" i="2" s="1"/>
  <c r="E411" i="2" s="1"/>
  <c r="E412" i="2" s="1"/>
  <c r="E413" i="2" s="1"/>
  <c r="E414" i="2" s="1"/>
  <c r="E415" i="2" s="1"/>
  <c r="E416" i="2" s="1"/>
  <c r="E417" i="2" s="1"/>
  <c r="E418" i="2" s="1"/>
  <c r="E419" i="2" s="1"/>
  <c r="E420" i="2" s="1"/>
  <c r="E421" i="2" s="1"/>
  <c r="E422" i="2" s="1"/>
  <c r="E423" i="2" s="1"/>
  <c r="E424" i="2" s="1"/>
  <c r="E425" i="2" s="1"/>
  <c r="E426" i="2" s="1"/>
  <c r="E427" i="2" s="1"/>
  <c r="E428" i="2" s="1"/>
  <c r="E429" i="2" s="1"/>
  <c r="E430" i="2" s="1"/>
  <c r="E431" i="2" s="1"/>
  <c r="E432" i="2" s="1"/>
  <c r="E433" i="2" s="1"/>
  <c r="E434" i="2" s="1"/>
  <c r="E435" i="2" s="1"/>
  <c r="E436" i="2" s="1"/>
  <c r="E437" i="2" s="1"/>
  <c r="E438" i="2" s="1"/>
  <c r="E439" i="2" s="1"/>
  <c r="E440" i="2" s="1"/>
  <c r="E441" i="2" s="1"/>
  <c r="E442" i="2" s="1"/>
  <c r="E443" i="2" s="1"/>
  <c r="E444" i="2" s="1"/>
  <c r="E445" i="2" s="1"/>
  <c r="E446" i="2" s="1"/>
  <c r="E447" i="2" s="1"/>
  <c r="E448" i="2" s="1"/>
  <c r="E449" i="2" s="1"/>
  <c r="E450" i="2" s="1"/>
  <c r="E451" i="2" s="1"/>
  <c r="E452" i="2" s="1"/>
  <c r="E453" i="2" s="1"/>
  <c r="E454" i="2" s="1"/>
  <c r="E455" i="2" s="1"/>
  <c r="E456" i="2" s="1"/>
  <c r="E457" i="2" s="1"/>
  <c r="E458" i="2" s="1"/>
  <c r="E459" i="2" s="1"/>
  <c r="E460" i="2" s="1"/>
  <c r="E461" i="2" s="1"/>
  <c r="E462" i="2" s="1"/>
  <c r="E463" i="2" s="1"/>
  <c r="E464" i="2" s="1"/>
  <c r="E465" i="2" s="1"/>
  <c r="E466" i="2" s="1"/>
  <c r="E467" i="2" s="1"/>
  <c r="E468" i="2" s="1"/>
  <c r="E469" i="2" s="1"/>
  <c r="E470" i="2" s="1"/>
  <c r="E471" i="2" s="1"/>
  <c r="E472" i="2" s="1"/>
  <c r="E473" i="2" s="1"/>
  <c r="E474" i="2" s="1"/>
  <c r="E475" i="2" s="1"/>
  <c r="E476" i="2" s="1"/>
  <c r="E477" i="2" s="1"/>
  <c r="E478" i="2" s="1"/>
  <c r="E479" i="2" s="1"/>
  <c r="E480" i="2" s="1"/>
  <c r="E481" i="2" s="1"/>
  <c r="E482" i="2" s="1"/>
  <c r="E483" i="2" s="1"/>
  <c r="E484" i="2" s="1"/>
  <c r="E485" i="2" s="1"/>
  <c r="E486" i="2" s="1"/>
  <c r="E487" i="2" s="1"/>
  <c r="B4" i="2"/>
  <c r="C4" i="2"/>
  <c r="D4" i="2"/>
  <c r="B5" i="2"/>
  <c r="C5" i="2"/>
  <c r="D5" i="2"/>
  <c r="B6" i="2"/>
  <c r="C6" i="2"/>
  <c r="D6" i="2"/>
  <c r="B7" i="2"/>
  <c r="C7" i="2"/>
  <c r="D7" i="2"/>
  <c r="B8" i="2"/>
  <c r="C8" i="2"/>
  <c r="D8" i="2"/>
  <c r="B9" i="2"/>
  <c r="C9" i="2"/>
  <c r="D9" i="2"/>
  <c r="B10" i="2"/>
  <c r="C10" i="2"/>
  <c r="D10" i="2"/>
  <c r="B11" i="2"/>
  <c r="C11" i="2"/>
  <c r="D11" i="2"/>
  <c r="B12" i="2"/>
  <c r="C12" i="2"/>
  <c r="D12" i="2"/>
  <c r="B13" i="2"/>
  <c r="C13" i="2"/>
  <c r="D13" i="2"/>
  <c r="B14" i="2"/>
  <c r="C14" i="2"/>
  <c r="D14" i="2"/>
  <c r="B15" i="2"/>
  <c r="C15" i="2"/>
  <c r="D15" i="2"/>
  <c r="B16" i="2"/>
  <c r="C16" i="2"/>
  <c r="D16" i="2"/>
  <c r="B17" i="2"/>
  <c r="C17" i="2"/>
  <c r="D17" i="2"/>
  <c r="B18" i="2"/>
  <c r="C18" i="2"/>
  <c r="D18" i="2"/>
  <c r="B19" i="2"/>
  <c r="C19" i="2"/>
  <c r="D19" i="2"/>
  <c r="B20" i="2"/>
  <c r="C20" i="2"/>
  <c r="D20" i="2"/>
  <c r="B21" i="2"/>
  <c r="C21" i="2"/>
  <c r="D21" i="2"/>
  <c r="B22" i="2"/>
  <c r="C22" i="2"/>
  <c r="D22" i="2"/>
  <c r="B23" i="2"/>
  <c r="C23" i="2"/>
  <c r="D23" i="2"/>
  <c r="B24" i="2"/>
  <c r="C24" i="2"/>
  <c r="D24" i="2"/>
  <c r="B25" i="2"/>
  <c r="C25" i="2"/>
  <c r="D25" i="2"/>
  <c r="B26" i="2"/>
  <c r="C26" i="2"/>
  <c r="D26" i="2"/>
  <c r="B27" i="2"/>
  <c r="C27" i="2"/>
  <c r="D27" i="2"/>
  <c r="B28" i="2"/>
  <c r="C28" i="2"/>
  <c r="D28" i="2"/>
  <c r="B29" i="2"/>
  <c r="C29" i="2"/>
  <c r="D29" i="2"/>
  <c r="B30" i="2"/>
  <c r="C30" i="2"/>
  <c r="D30" i="2"/>
  <c r="B31" i="2"/>
  <c r="C31" i="2"/>
  <c r="D31" i="2"/>
  <c r="B32" i="2"/>
  <c r="C32" i="2"/>
  <c r="D32" i="2"/>
  <c r="B33" i="2"/>
  <c r="C33" i="2"/>
  <c r="D33" i="2"/>
  <c r="B34" i="2"/>
  <c r="C34" i="2"/>
  <c r="D34" i="2"/>
  <c r="B35" i="2"/>
  <c r="C35" i="2"/>
  <c r="D35" i="2"/>
  <c r="B36" i="2"/>
  <c r="C36" i="2"/>
  <c r="D36" i="2"/>
  <c r="B37" i="2"/>
  <c r="C37" i="2"/>
  <c r="D37" i="2"/>
  <c r="B38" i="2"/>
  <c r="C38" i="2"/>
  <c r="D38" i="2"/>
  <c r="B39" i="2"/>
  <c r="C39" i="2"/>
  <c r="D39" i="2"/>
  <c r="B40" i="2"/>
  <c r="C40" i="2"/>
  <c r="D40" i="2"/>
  <c r="B41" i="2"/>
  <c r="C41" i="2"/>
  <c r="D41" i="2"/>
  <c r="B42" i="2"/>
  <c r="C42" i="2"/>
  <c r="D42" i="2"/>
  <c r="B43" i="2"/>
  <c r="C43" i="2"/>
  <c r="D43" i="2"/>
  <c r="B44" i="2"/>
  <c r="C44" i="2"/>
  <c r="D44" i="2"/>
  <c r="B45" i="2"/>
  <c r="C45" i="2"/>
  <c r="D45" i="2"/>
  <c r="B46" i="2"/>
  <c r="C46" i="2"/>
  <c r="D46" i="2"/>
  <c r="B47" i="2"/>
  <c r="C47" i="2"/>
  <c r="D47" i="2"/>
  <c r="B48" i="2"/>
  <c r="C48" i="2"/>
  <c r="D48" i="2"/>
  <c r="B49" i="2"/>
  <c r="C49" i="2"/>
  <c r="D49" i="2"/>
  <c r="B50" i="2"/>
  <c r="C50" i="2"/>
  <c r="D50" i="2"/>
  <c r="B51" i="2"/>
  <c r="C51" i="2"/>
  <c r="D51" i="2"/>
  <c r="B52" i="2"/>
  <c r="C52" i="2"/>
  <c r="D52" i="2"/>
  <c r="B53" i="2"/>
  <c r="C53" i="2"/>
  <c r="D53" i="2"/>
  <c r="B54" i="2"/>
  <c r="C54" i="2"/>
  <c r="D54" i="2"/>
  <c r="B55" i="2"/>
  <c r="C55" i="2"/>
  <c r="D55" i="2"/>
  <c r="B56" i="2"/>
  <c r="C56" i="2"/>
  <c r="D56" i="2"/>
  <c r="B57" i="2"/>
  <c r="C57" i="2"/>
  <c r="D57" i="2"/>
  <c r="B58" i="2"/>
  <c r="C58" i="2"/>
  <c r="D58" i="2"/>
  <c r="B59" i="2"/>
  <c r="C59" i="2"/>
  <c r="D59" i="2"/>
  <c r="B60" i="2"/>
  <c r="C60" i="2"/>
  <c r="D60" i="2"/>
  <c r="B61" i="2"/>
  <c r="C61" i="2"/>
  <c r="D61" i="2"/>
  <c r="B62" i="2"/>
  <c r="C62" i="2"/>
  <c r="D62" i="2"/>
  <c r="B63" i="2"/>
  <c r="C63" i="2"/>
  <c r="D63" i="2"/>
  <c r="B64" i="2"/>
  <c r="C64" i="2"/>
  <c r="D64" i="2"/>
  <c r="B65" i="2"/>
  <c r="C65" i="2"/>
  <c r="D65" i="2"/>
  <c r="B66" i="2"/>
  <c r="C66" i="2"/>
  <c r="D66" i="2"/>
  <c r="B67" i="2"/>
  <c r="C67" i="2"/>
  <c r="D67" i="2"/>
  <c r="B68" i="2"/>
  <c r="C68" i="2"/>
  <c r="D68" i="2"/>
  <c r="B69" i="2"/>
  <c r="C69" i="2"/>
  <c r="D69" i="2"/>
  <c r="B70" i="2"/>
  <c r="C70" i="2"/>
  <c r="D70" i="2"/>
  <c r="B71" i="2"/>
  <c r="C71" i="2"/>
  <c r="D71" i="2"/>
  <c r="B72" i="2"/>
  <c r="C72" i="2"/>
  <c r="D72" i="2"/>
  <c r="B73" i="2"/>
  <c r="C73" i="2"/>
  <c r="D73" i="2"/>
  <c r="B74" i="2"/>
  <c r="C74" i="2"/>
  <c r="D74" i="2"/>
  <c r="B75" i="2"/>
  <c r="C75" i="2"/>
  <c r="D75" i="2"/>
  <c r="B76" i="2"/>
  <c r="C76" i="2"/>
  <c r="D76" i="2"/>
  <c r="B77" i="2"/>
  <c r="C77" i="2"/>
  <c r="D77" i="2"/>
  <c r="B78" i="2"/>
  <c r="C78" i="2"/>
  <c r="D78" i="2"/>
  <c r="B79" i="2"/>
  <c r="C79" i="2"/>
  <c r="D79" i="2"/>
  <c r="B80" i="2"/>
  <c r="C80" i="2"/>
  <c r="D80" i="2"/>
  <c r="B81" i="2"/>
  <c r="C81" i="2"/>
  <c r="D81" i="2"/>
  <c r="B82" i="2"/>
  <c r="C82" i="2"/>
  <c r="D82" i="2"/>
  <c r="B83" i="2"/>
  <c r="C83" i="2"/>
  <c r="D83" i="2"/>
  <c r="B84" i="2"/>
  <c r="C84" i="2"/>
  <c r="D84" i="2"/>
  <c r="B85" i="2"/>
  <c r="C85" i="2"/>
  <c r="D85" i="2"/>
  <c r="B86" i="2"/>
  <c r="C86" i="2"/>
  <c r="D86" i="2"/>
  <c r="B87" i="2"/>
  <c r="C87" i="2"/>
  <c r="D87" i="2"/>
  <c r="B88" i="2"/>
  <c r="C88" i="2"/>
  <c r="D88" i="2"/>
  <c r="B89" i="2"/>
  <c r="C89" i="2"/>
  <c r="D89" i="2"/>
  <c r="B90" i="2"/>
  <c r="C90" i="2"/>
  <c r="D90" i="2"/>
  <c r="B91" i="2"/>
  <c r="C91" i="2"/>
  <c r="D91" i="2"/>
  <c r="B92" i="2"/>
  <c r="C92" i="2"/>
  <c r="D92" i="2"/>
  <c r="B93" i="2"/>
  <c r="C93" i="2"/>
  <c r="D93" i="2"/>
  <c r="B94" i="2"/>
  <c r="C94" i="2"/>
  <c r="D94" i="2"/>
  <c r="B95" i="2"/>
  <c r="C95" i="2"/>
  <c r="D95" i="2"/>
  <c r="B96" i="2"/>
  <c r="C96" i="2"/>
  <c r="D96" i="2"/>
  <c r="B97" i="2"/>
  <c r="C97" i="2"/>
  <c r="D97" i="2"/>
  <c r="B98" i="2"/>
  <c r="C98" i="2"/>
  <c r="D98" i="2"/>
  <c r="B99" i="2"/>
  <c r="C99" i="2"/>
  <c r="D99" i="2"/>
  <c r="B100" i="2"/>
  <c r="C100" i="2"/>
  <c r="D100" i="2"/>
  <c r="B101" i="2"/>
  <c r="C101" i="2"/>
  <c r="D101" i="2"/>
  <c r="B102" i="2"/>
  <c r="C102" i="2"/>
  <c r="D102" i="2"/>
  <c r="B103" i="2"/>
  <c r="C103" i="2"/>
  <c r="D103" i="2"/>
  <c r="B104" i="2"/>
  <c r="C104" i="2"/>
  <c r="D104" i="2"/>
  <c r="B105" i="2"/>
  <c r="C105" i="2"/>
  <c r="D105" i="2"/>
  <c r="B106" i="2"/>
  <c r="C106" i="2"/>
  <c r="D106" i="2"/>
  <c r="B107" i="2"/>
  <c r="C107" i="2"/>
  <c r="D107" i="2"/>
  <c r="B108" i="2"/>
  <c r="C108" i="2"/>
  <c r="D108" i="2"/>
  <c r="B109" i="2"/>
  <c r="C109" i="2"/>
  <c r="D109" i="2"/>
  <c r="B110" i="2"/>
  <c r="C110" i="2"/>
  <c r="D110" i="2"/>
  <c r="B111" i="2"/>
  <c r="C111" i="2"/>
  <c r="D111" i="2"/>
  <c r="B112" i="2"/>
  <c r="C112" i="2"/>
  <c r="D112" i="2"/>
  <c r="B113" i="2"/>
  <c r="C113" i="2"/>
  <c r="D113" i="2"/>
  <c r="B114" i="2"/>
  <c r="C114" i="2"/>
  <c r="D114" i="2"/>
  <c r="B115" i="2"/>
  <c r="C115" i="2"/>
  <c r="D115" i="2"/>
  <c r="B116" i="2"/>
  <c r="C116" i="2"/>
  <c r="D116" i="2"/>
  <c r="B117" i="2"/>
  <c r="C117" i="2"/>
  <c r="D117" i="2"/>
  <c r="B118" i="2"/>
  <c r="C118" i="2"/>
  <c r="D118" i="2"/>
  <c r="B119" i="2"/>
  <c r="C119" i="2"/>
  <c r="D119" i="2"/>
  <c r="B120" i="2"/>
  <c r="C120" i="2"/>
  <c r="D120" i="2"/>
  <c r="B121" i="2"/>
  <c r="C121" i="2"/>
  <c r="D121" i="2"/>
  <c r="B122" i="2"/>
  <c r="C122" i="2"/>
  <c r="D122" i="2"/>
  <c r="B123" i="2"/>
  <c r="C123" i="2"/>
  <c r="D123" i="2"/>
  <c r="B124" i="2"/>
  <c r="C124" i="2"/>
  <c r="D124" i="2"/>
  <c r="B125" i="2"/>
  <c r="C125" i="2"/>
  <c r="D125" i="2"/>
  <c r="B126" i="2"/>
  <c r="C126" i="2"/>
  <c r="D126" i="2"/>
  <c r="B127" i="2"/>
  <c r="C127" i="2"/>
  <c r="D127" i="2"/>
  <c r="B128" i="2"/>
  <c r="C128" i="2"/>
  <c r="D128" i="2"/>
  <c r="B129" i="2"/>
  <c r="C129" i="2"/>
  <c r="D129" i="2"/>
  <c r="B130" i="2"/>
  <c r="C130" i="2"/>
  <c r="D130" i="2"/>
  <c r="B131" i="2"/>
  <c r="C131" i="2"/>
  <c r="D131" i="2"/>
  <c r="B132" i="2"/>
  <c r="C132" i="2"/>
  <c r="D132" i="2"/>
  <c r="B133" i="2"/>
  <c r="C133" i="2"/>
  <c r="D133" i="2"/>
  <c r="B134" i="2"/>
  <c r="C134" i="2"/>
  <c r="D134" i="2"/>
  <c r="B135" i="2"/>
  <c r="C135" i="2"/>
  <c r="D135" i="2"/>
  <c r="B136" i="2"/>
  <c r="C136" i="2"/>
  <c r="D136" i="2"/>
  <c r="B137" i="2"/>
  <c r="C137" i="2"/>
  <c r="D137" i="2"/>
  <c r="B138" i="2"/>
  <c r="C138" i="2"/>
  <c r="D138" i="2"/>
  <c r="B139" i="2"/>
  <c r="C139" i="2"/>
  <c r="D139" i="2"/>
  <c r="B140" i="2"/>
  <c r="C140" i="2"/>
  <c r="D140" i="2"/>
  <c r="B141" i="2"/>
  <c r="C141" i="2"/>
  <c r="D141" i="2"/>
  <c r="B142" i="2"/>
  <c r="C142" i="2"/>
  <c r="D142" i="2"/>
  <c r="B143" i="2"/>
  <c r="C143" i="2"/>
  <c r="D143" i="2"/>
  <c r="B144" i="2"/>
  <c r="C144" i="2"/>
  <c r="D144" i="2"/>
  <c r="B145" i="2"/>
  <c r="C145" i="2"/>
  <c r="D145" i="2"/>
  <c r="B146" i="2"/>
  <c r="C146" i="2"/>
  <c r="D146" i="2"/>
  <c r="B147" i="2"/>
  <c r="C147" i="2"/>
  <c r="D147" i="2"/>
  <c r="B148" i="2"/>
  <c r="C148" i="2"/>
  <c r="D148" i="2"/>
  <c r="B149" i="2"/>
  <c r="C149" i="2"/>
  <c r="D149" i="2"/>
  <c r="B150" i="2"/>
  <c r="C150" i="2"/>
  <c r="D150" i="2"/>
  <c r="B151" i="2"/>
  <c r="C151" i="2"/>
  <c r="D151" i="2"/>
  <c r="B152" i="2"/>
  <c r="C152" i="2"/>
  <c r="D152" i="2"/>
  <c r="B153" i="2"/>
  <c r="C153" i="2"/>
  <c r="D153" i="2"/>
  <c r="B154" i="2"/>
  <c r="C154" i="2"/>
  <c r="D154" i="2"/>
  <c r="B155" i="2"/>
  <c r="C155" i="2"/>
  <c r="D155" i="2"/>
  <c r="B156" i="2"/>
  <c r="C156" i="2"/>
  <c r="D156" i="2"/>
  <c r="B157" i="2"/>
  <c r="C157" i="2"/>
  <c r="D157" i="2"/>
  <c r="B158" i="2"/>
  <c r="C158" i="2"/>
  <c r="D158" i="2"/>
  <c r="B159" i="2"/>
  <c r="C159" i="2"/>
  <c r="D159" i="2"/>
  <c r="B160" i="2"/>
  <c r="C160" i="2"/>
  <c r="D160" i="2"/>
  <c r="B161" i="2"/>
  <c r="C161" i="2"/>
  <c r="D161" i="2"/>
  <c r="B162" i="2"/>
  <c r="C162" i="2"/>
  <c r="D162" i="2"/>
  <c r="B163" i="2"/>
  <c r="C163" i="2"/>
  <c r="D163" i="2"/>
  <c r="B164" i="2"/>
  <c r="C164" i="2"/>
  <c r="D164" i="2"/>
  <c r="B165" i="2"/>
  <c r="C165" i="2"/>
  <c r="D165" i="2"/>
  <c r="B166" i="2"/>
  <c r="C166" i="2"/>
  <c r="D166" i="2"/>
  <c r="B167" i="2"/>
  <c r="C167" i="2"/>
  <c r="D167" i="2"/>
  <c r="B168" i="2"/>
  <c r="C168" i="2"/>
  <c r="D168" i="2"/>
  <c r="B169" i="2"/>
  <c r="C169" i="2"/>
  <c r="D169" i="2"/>
  <c r="B170" i="2"/>
  <c r="C170" i="2"/>
  <c r="D170" i="2"/>
  <c r="B171" i="2"/>
  <c r="C171" i="2"/>
  <c r="D171" i="2"/>
  <c r="B172" i="2"/>
  <c r="C172" i="2"/>
  <c r="D172" i="2"/>
  <c r="B173" i="2"/>
  <c r="C173" i="2"/>
  <c r="D173" i="2"/>
  <c r="B174" i="2"/>
  <c r="C174" i="2"/>
  <c r="D174" i="2"/>
  <c r="B175" i="2"/>
  <c r="C175" i="2"/>
  <c r="D175" i="2"/>
  <c r="B176" i="2"/>
  <c r="C176" i="2"/>
  <c r="D176" i="2"/>
  <c r="B177" i="2"/>
  <c r="C177" i="2"/>
  <c r="D177" i="2"/>
  <c r="B178" i="2"/>
  <c r="C178" i="2"/>
  <c r="D178" i="2"/>
  <c r="B179" i="2"/>
  <c r="C179" i="2"/>
  <c r="D179" i="2"/>
  <c r="B180" i="2"/>
  <c r="C180" i="2"/>
  <c r="D180" i="2"/>
  <c r="B181" i="2"/>
  <c r="C181" i="2"/>
  <c r="D181" i="2"/>
  <c r="B182" i="2"/>
  <c r="C182" i="2"/>
  <c r="D182" i="2"/>
  <c r="B183" i="2"/>
  <c r="C183" i="2"/>
  <c r="D183" i="2"/>
  <c r="B184" i="2"/>
  <c r="C184" i="2"/>
  <c r="D184" i="2"/>
  <c r="B185" i="2"/>
  <c r="C185" i="2"/>
  <c r="D185" i="2"/>
  <c r="B186" i="2"/>
  <c r="C186" i="2"/>
  <c r="D186" i="2"/>
  <c r="B187" i="2"/>
  <c r="C187" i="2"/>
  <c r="D187" i="2"/>
  <c r="B188" i="2"/>
  <c r="C188" i="2"/>
  <c r="D188" i="2"/>
  <c r="B189" i="2"/>
  <c r="C189" i="2"/>
  <c r="D189" i="2"/>
  <c r="B190" i="2"/>
  <c r="C190" i="2"/>
  <c r="D190" i="2"/>
  <c r="B191" i="2"/>
  <c r="C191" i="2"/>
  <c r="D191" i="2"/>
  <c r="B192" i="2"/>
  <c r="C192" i="2"/>
  <c r="D192" i="2"/>
  <c r="B193" i="2"/>
  <c r="C193" i="2"/>
  <c r="D193" i="2"/>
  <c r="B194" i="2"/>
  <c r="C194" i="2"/>
  <c r="D194" i="2"/>
  <c r="B195" i="2"/>
  <c r="C195" i="2"/>
  <c r="D195" i="2"/>
  <c r="B196" i="2"/>
  <c r="C196" i="2"/>
  <c r="D196" i="2"/>
  <c r="B197" i="2"/>
  <c r="C197" i="2"/>
  <c r="D197" i="2"/>
  <c r="B198" i="2"/>
  <c r="C198" i="2"/>
  <c r="D198" i="2"/>
  <c r="B199" i="2"/>
  <c r="C199" i="2"/>
  <c r="D199" i="2"/>
  <c r="B200" i="2"/>
  <c r="C200" i="2"/>
  <c r="D200" i="2"/>
  <c r="B201" i="2"/>
  <c r="C201" i="2"/>
  <c r="D201" i="2"/>
  <c r="B202" i="2"/>
  <c r="C202" i="2"/>
  <c r="D202" i="2"/>
  <c r="B203" i="2"/>
  <c r="C203" i="2"/>
  <c r="D203" i="2"/>
  <c r="B204" i="2"/>
  <c r="C204" i="2"/>
  <c r="D204" i="2"/>
  <c r="B205" i="2"/>
  <c r="C205" i="2"/>
  <c r="D205" i="2"/>
  <c r="B206" i="2"/>
  <c r="C206" i="2"/>
  <c r="D206" i="2"/>
  <c r="B207" i="2"/>
  <c r="C207" i="2"/>
  <c r="D207" i="2"/>
  <c r="B208" i="2"/>
  <c r="C208" i="2"/>
  <c r="D208" i="2"/>
  <c r="B209" i="2"/>
  <c r="C209" i="2"/>
  <c r="D209" i="2"/>
  <c r="B210" i="2"/>
  <c r="C210" i="2"/>
  <c r="D210" i="2"/>
  <c r="B211" i="2"/>
  <c r="C211" i="2"/>
  <c r="D211" i="2"/>
  <c r="B212" i="2"/>
  <c r="C212" i="2"/>
  <c r="D212" i="2"/>
  <c r="B213" i="2"/>
  <c r="C213" i="2"/>
  <c r="D213" i="2"/>
  <c r="B214" i="2"/>
  <c r="C214" i="2"/>
  <c r="D214" i="2"/>
  <c r="B215" i="2"/>
  <c r="C215" i="2"/>
  <c r="D215" i="2"/>
  <c r="B216" i="2"/>
  <c r="C216" i="2"/>
  <c r="D216" i="2"/>
  <c r="B217" i="2"/>
  <c r="C217" i="2"/>
  <c r="D217" i="2"/>
  <c r="B218" i="2"/>
  <c r="C218" i="2"/>
  <c r="D218" i="2"/>
  <c r="B219" i="2"/>
  <c r="C219" i="2"/>
  <c r="D219" i="2"/>
  <c r="B220" i="2"/>
  <c r="C220" i="2"/>
  <c r="D220" i="2"/>
  <c r="B221" i="2"/>
  <c r="C221" i="2"/>
  <c r="D221" i="2"/>
  <c r="B222" i="2"/>
  <c r="C222" i="2"/>
  <c r="D222" i="2"/>
  <c r="B223" i="2"/>
  <c r="C223" i="2"/>
  <c r="D223" i="2"/>
  <c r="B224" i="2"/>
  <c r="C224" i="2"/>
  <c r="D224" i="2"/>
  <c r="B225" i="2"/>
  <c r="C225" i="2"/>
  <c r="D225" i="2"/>
  <c r="B226" i="2"/>
  <c r="C226" i="2"/>
  <c r="D226" i="2"/>
  <c r="B227" i="2"/>
  <c r="C227" i="2"/>
  <c r="D227" i="2"/>
  <c r="B228" i="2"/>
  <c r="C228" i="2"/>
  <c r="D228" i="2"/>
  <c r="B229" i="2"/>
  <c r="C229" i="2"/>
  <c r="D229" i="2"/>
  <c r="B230" i="2"/>
  <c r="C230" i="2"/>
  <c r="D230" i="2"/>
  <c r="B231" i="2"/>
  <c r="C231" i="2"/>
  <c r="D231" i="2"/>
  <c r="B232" i="2"/>
  <c r="C232" i="2"/>
  <c r="D232" i="2"/>
  <c r="B233" i="2"/>
  <c r="C233" i="2"/>
  <c r="D233" i="2"/>
  <c r="B234" i="2"/>
  <c r="C234" i="2"/>
  <c r="D234" i="2"/>
  <c r="B235" i="2"/>
  <c r="C235" i="2"/>
  <c r="D235" i="2"/>
  <c r="B236" i="2"/>
  <c r="C236" i="2"/>
  <c r="D236" i="2"/>
  <c r="B237" i="2"/>
  <c r="C237" i="2"/>
  <c r="D237" i="2"/>
  <c r="B238" i="2"/>
  <c r="C238" i="2"/>
  <c r="D238" i="2"/>
  <c r="B239" i="2"/>
  <c r="C239" i="2"/>
  <c r="D239" i="2"/>
  <c r="B240" i="2"/>
  <c r="C240" i="2"/>
  <c r="D240" i="2"/>
  <c r="B241" i="2"/>
  <c r="C241" i="2"/>
  <c r="D241" i="2"/>
  <c r="B242" i="2"/>
  <c r="C242" i="2"/>
  <c r="D242" i="2"/>
  <c r="B243" i="2"/>
  <c r="C243" i="2"/>
  <c r="D243" i="2"/>
  <c r="B244" i="2"/>
  <c r="C244" i="2"/>
  <c r="D244" i="2"/>
  <c r="B245" i="2"/>
  <c r="C245" i="2"/>
  <c r="D245" i="2"/>
  <c r="B246" i="2"/>
  <c r="C246" i="2"/>
  <c r="D246" i="2"/>
  <c r="B247" i="2"/>
  <c r="C247" i="2"/>
  <c r="D247" i="2"/>
  <c r="B248" i="2"/>
  <c r="C248" i="2"/>
  <c r="D248" i="2"/>
  <c r="B249" i="2"/>
  <c r="C249" i="2"/>
  <c r="D249" i="2"/>
  <c r="B250" i="2"/>
  <c r="C250" i="2"/>
  <c r="D250" i="2"/>
  <c r="B251" i="2"/>
  <c r="C251" i="2"/>
  <c r="D251" i="2"/>
  <c r="B252" i="2"/>
  <c r="C252" i="2"/>
  <c r="D252" i="2"/>
  <c r="B253" i="2"/>
  <c r="C253" i="2"/>
  <c r="D253" i="2"/>
  <c r="B254" i="2"/>
  <c r="C254" i="2"/>
  <c r="D254" i="2"/>
  <c r="B255" i="2"/>
  <c r="C255" i="2"/>
  <c r="D255" i="2"/>
  <c r="B256" i="2"/>
  <c r="C256" i="2"/>
  <c r="D256" i="2"/>
  <c r="B257" i="2"/>
  <c r="C257" i="2"/>
  <c r="D257" i="2"/>
  <c r="B258" i="2"/>
  <c r="C258" i="2"/>
  <c r="D258" i="2"/>
  <c r="B259" i="2"/>
  <c r="C259" i="2"/>
  <c r="D259" i="2"/>
  <c r="B260" i="2"/>
  <c r="C260" i="2"/>
  <c r="D260" i="2"/>
  <c r="B261" i="2"/>
  <c r="C261" i="2"/>
  <c r="D261" i="2"/>
  <c r="B262" i="2"/>
  <c r="C262" i="2"/>
  <c r="D262" i="2"/>
  <c r="B263" i="2"/>
  <c r="C263" i="2"/>
  <c r="D263" i="2"/>
  <c r="B264" i="2"/>
  <c r="C264" i="2"/>
  <c r="D264" i="2"/>
  <c r="B265" i="2"/>
  <c r="C265" i="2"/>
  <c r="D265" i="2"/>
  <c r="B266" i="2"/>
  <c r="C266" i="2"/>
  <c r="D266" i="2"/>
  <c r="B267" i="2"/>
  <c r="C267" i="2"/>
  <c r="D267" i="2"/>
  <c r="B268" i="2"/>
  <c r="C268" i="2"/>
  <c r="D268" i="2"/>
  <c r="B269" i="2"/>
  <c r="C269" i="2"/>
  <c r="D269" i="2"/>
  <c r="B270" i="2"/>
  <c r="C270" i="2"/>
  <c r="D270" i="2"/>
  <c r="B271" i="2"/>
  <c r="C271" i="2"/>
  <c r="D271" i="2"/>
  <c r="B272" i="2"/>
  <c r="C272" i="2"/>
  <c r="D272" i="2"/>
  <c r="B273" i="2"/>
  <c r="C273" i="2"/>
  <c r="D273" i="2"/>
  <c r="B274" i="2"/>
  <c r="C274" i="2"/>
  <c r="D274" i="2"/>
  <c r="B275" i="2"/>
  <c r="C275" i="2"/>
  <c r="D275" i="2"/>
  <c r="B276" i="2"/>
  <c r="C276" i="2"/>
  <c r="D276" i="2"/>
  <c r="B277" i="2"/>
  <c r="C277" i="2"/>
  <c r="D277" i="2"/>
  <c r="B278" i="2"/>
  <c r="C278" i="2"/>
  <c r="D278" i="2"/>
  <c r="B279" i="2"/>
  <c r="C279" i="2"/>
  <c r="D279" i="2"/>
  <c r="B280" i="2"/>
  <c r="C280" i="2"/>
  <c r="D280" i="2"/>
  <c r="B281" i="2"/>
  <c r="C281" i="2"/>
  <c r="D281" i="2"/>
  <c r="B282" i="2"/>
  <c r="C282" i="2"/>
  <c r="D282" i="2"/>
  <c r="B283" i="2"/>
  <c r="C283" i="2"/>
  <c r="D283" i="2"/>
  <c r="B284" i="2"/>
  <c r="C284" i="2"/>
  <c r="D284" i="2"/>
  <c r="B285" i="2"/>
  <c r="C285" i="2"/>
  <c r="D285" i="2"/>
  <c r="B286" i="2"/>
  <c r="C286" i="2"/>
  <c r="D286" i="2"/>
  <c r="B287" i="2"/>
  <c r="C287" i="2"/>
  <c r="D287" i="2"/>
  <c r="B288" i="2"/>
  <c r="C288" i="2"/>
  <c r="D288" i="2"/>
  <c r="B289" i="2"/>
  <c r="C289" i="2"/>
  <c r="D289" i="2"/>
  <c r="B290" i="2"/>
  <c r="C290" i="2"/>
  <c r="D290" i="2"/>
  <c r="B291" i="2"/>
  <c r="C291" i="2"/>
  <c r="D291" i="2"/>
  <c r="B292" i="2"/>
  <c r="C292" i="2"/>
  <c r="D292" i="2"/>
  <c r="B293" i="2"/>
  <c r="C293" i="2"/>
  <c r="D293" i="2"/>
  <c r="B294" i="2"/>
  <c r="C294" i="2"/>
  <c r="D294" i="2"/>
  <c r="B295" i="2"/>
  <c r="C295" i="2"/>
  <c r="D295" i="2"/>
  <c r="B296" i="2"/>
  <c r="C296" i="2"/>
  <c r="D296" i="2"/>
  <c r="B297" i="2"/>
  <c r="C297" i="2"/>
  <c r="D297" i="2"/>
  <c r="B298" i="2"/>
  <c r="C298" i="2"/>
  <c r="D298" i="2"/>
  <c r="B299" i="2"/>
  <c r="C299" i="2"/>
  <c r="D299" i="2"/>
  <c r="B300" i="2"/>
  <c r="C300" i="2"/>
  <c r="D300" i="2"/>
  <c r="B301" i="2"/>
  <c r="C301" i="2"/>
  <c r="D301" i="2"/>
  <c r="B302" i="2"/>
  <c r="C302" i="2"/>
  <c r="D302" i="2"/>
  <c r="B303" i="2"/>
  <c r="C303" i="2"/>
  <c r="D303" i="2"/>
  <c r="B304" i="2"/>
  <c r="C304" i="2"/>
  <c r="D304" i="2"/>
  <c r="B305" i="2"/>
  <c r="C305" i="2"/>
  <c r="D305" i="2"/>
  <c r="B306" i="2"/>
  <c r="C306" i="2"/>
  <c r="D306" i="2"/>
  <c r="B307" i="2"/>
  <c r="C307" i="2"/>
  <c r="D307" i="2"/>
  <c r="B308" i="2"/>
  <c r="C308" i="2"/>
  <c r="D308" i="2"/>
  <c r="B309" i="2"/>
  <c r="C309" i="2"/>
  <c r="D309" i="2"/>
  <c r="B310" i="2"/>
  <c r="C310" i="2"/>
  <c r="D310" i="2"/>
  <c r="B311" i="2"/>
  <c r="C311" i="2"/>
  <c r="D311" i="2"/>
  <c r="B312" i="2"/>
  <c r="C312" i="2"/>
  <c r="D312" i="2"/>
  <c r="B313" i="2"/>
  <c r="C313" i="2"/>
  <c r="D313" i="2"/>
  <c r="B314" i="2"/>
  <c r="C314" i="2"/>
  <c r="D314" i="2"/>
  <c r="B315" i="2"/>
  <c r="C315" i="2"/>
  <c r="D315" i="2"/>
  <c r="B316" i="2"/>
  <c r="C316" i="2"/>
  <c r="D316" i="2"/>
  <c r="B317" i="2"/>
  <c r="C317" i="2"/>
  <c r="D317" i="2"/>
  <c r="B318" i="2"/>
  <c r="C318" i="2"/>
  <c r="D318" i="2"/>
  <c r="B319" i="2"/>
  <c r="C319" i="2"/>
  <c r="D319" i="2"/>
  <c r="B320" i="2"/>
  <c r="C320" i="2"/>
  <c r="D320" i="2"/>
  <c r="B321" i="2"/>
  <c r="C321" i="2"/>
  <c r="D321" i="2"/>
  <c r="B322" i="2"/>
  <c r="C322" i="2"/>
  <c r="D322" i="2"/>
  <c r="B323" i="2"/>
  <c r="C323" i="2"/>
  <c r="D323" i="2"/>
  <c r="B324" i="2"/>
  <c r="C324" i="2"/>
  <c r="D324" i="2"/>
  <c r="B325" i="2"/>
  <c r="C325" i="2"/>
  <c r="D325" i="2"/>
  <c r="B326" i="2"/>
  <c r="C326" i="2"/>
  <c r="D326" i="2"/>
  <c r="B327" i="2"/>
  <c r="C327" i="2"/>
  <c r="D327" i="2"/>
  <c r="B328" i="2"/>
  <c r="C328" i="2"/>
  <c r="D328" i="2"/>
  <c r="B329" i="2"/>
  <c r="C329" i="2"/>
  <c r="D329" i="2"/>
  <c r="B330" i="2"/>
  <c r="C330" i="2"/>
  <c r="D330" i="2"/>
  <c r="B331" i="2"/>
  <c r="C331" i="2"/>
  <c r="D331" i="2"/>
  <c r="B332" i="2"/>
  <c r="C332" i="2"/>
  <c r="D332" i="2"/>
  <c r="B333" i="2"/>
  <c r="C333" i="2"/>
  <c r="D333" i="2"/>
  <c r="B334" i="2"/>
  <c r="C334" i="2"/>
  <c r="D334" i="2"/>
  <c r="B335" i="2"/>
  <c r="C335" i="2"/>
  <c r="D335" i="2"/>
  <c r="B336" i="2"/>
  <c r="C336" i="2"/>
  <c r="D336" i="2"/>
  <c r="B337" i="2"/>
  <c r="C337" i="2"/>
  <c r="D337" i="2"/>
  <c r="B338" i="2"/>
  <c r="C338" i="2"/>
  <c r="D338" i="2"/>
  <c r="B339" i="2"/>
  <c r="C339" i="2"/>
  <c r="D339" i="2"/>
  <c r="B340" i="2"/>
  <c r="C340" i="2"/>
  <c r="D340" i="2"/>
  <c r="B341" i="2"/>
  <c r="C341" i="2"/>
  <c r="D341" i="2"/>
  <c r="B342" i="2"/>
  <c r="C342" i="2"/>
  <c r="D342" i="2"/>
  <c r="B343" i="2"/>
  <c r="C343" i="2"/>
  <c r="D343" i="2"/>
  <c r="B344" i="2"/>
  <c r="C344" i="2"/>
  <c r="D344" i="2"/>
  <c r="B345" i="2"/>
  <c r="C345" i="2"/>
  <c r="D345" i="2"/>
  <c r="B346" i="2"/>
  <c r="C346" i="2"/>
  <c r="D346" i="2"/>
  <c r="B347" i="2"/>
  <c r="C347" i="2"/>
  <c r="D347" i="2"/>
  <c r="B348" i="2"/>
  <c r="C348" i="2"/>
  <c r="D348" i="2"/>
  <c r="B349" i="2"/>
  <c r="C349" i="2"/>
  <c r="D349" i="2"/>
  <c r="B350" i="2"/>
  <c r="C350" i="2"/>
  <c r="D350" i="2"/>
  <c r="B351" i="2"/>
  <c r="C351" i="2"/>
  <c r="D351" i="2"/>
  <c r="B352" i="2"/>
  <c r="C352" i="2"/>
  <c r="D352" i="2"/>
  <c r="B353" i="2"/>
  <c r="C353" i="2"/>
  <c r="D353" i="2"/>
  <c r="B354" i="2"/>
  <c r="C354" i="2"/>
  <c r="D354" i="2"/>
  <c r="B355" i="2"/>
  <c r="C355" i="2"/>
  <c r="D355" i="2"/>
  <c r="B356" i="2"/>
  <c r="C356" i="2"/>
  <c r="D356" i="2"/>
  <c r="B357" i="2"/>
  <c r="C357" i="2"/>
  <c r="D357" i="2"/>
  <c r="B358" i="2"/>
  <c r="C358" i="2"/>
  <c r="D358" i="2"/>
  <c r="B359" i="2"/>
  <c r="C359" i="2"/>
  <c r="D359" i="2"/>
  <c r="B360" i="2"/>
  <c r="C360" i="2"/>
  <c r="D360" i="2"/>
  <c r="B361" i="2"/>
  <c r="C361" i="2"/>
  <c r="D361" i="2"/>
  <c r="B362" i="2"/>
  <c r="C362" i="2"/>
  <c r="D362" i="2"/>
  <c r="B363" i="2"/>
  <c r="C363" i="2"/>
  <c r="D363" i="2"/>
  <c r="B364" i="2"/>
  <c r="C364" i="2"/>
  <c r="D364" i="2"/>
  <c r="B365" i="2"/>
  <c r="C365" i="2"/>
  <c r="D365" i="2"/>
  <c r="B366" i="2"/>
  <c r="C366" i="2"/>
  <c r="D366" i="2"/>
  <c r="B367" i="2"/>
  <c r="C367" i="2"/>
  <c r="D367" i="2"/>
  <c r="B368" i="2"/>
  <c r="C368" i="2"/>
  <c r="D368" i="2"/>
  <c r="B369" i="2"/>
  <c r="C369" i="2"/>
  <c r="D369" i="2"/>
  <c r="B370" i="2"/>
  <c r="C370" i="2"/>
  <c r="D370" i="2"/>
  <c r="B371" i="2"/>
  <c r="C371" i="2"/>
  <c r="D371" i="2"/>
  <c r="B372" i="2"/>
  <c r="C372" i="2"/>
  <c r="D372" i="2"/>
  <c r="B373" i="2"/>
  <c r="C373" i="2"/>
  <c r="D373" i="2"/>
  <c r="B374" i="2"/>
  <c r="C374" i="2"/>
  <c r="D374" i="2"/>
  <c r="B375" i="2"/>
  <c r="C375" i="2"/>
  <c r="D375" i="2"/>
  <c r="B376" i="2"/>
  <c r="C376" i="2"/>
  <c r="D376" i="2"/>
  <c r="B377" i="2"/>
  <c r="C377" i="2"/>
  <c r="D377" i="2"/>
  <c r="B378" i="2"/>
  <c r="C378" i="2"/>
  <c r="D378" i="2"/>
  <c r="B379" i="2"/>
  <c r="C379" i="2"/>
  <c r="D379" i="2"/>
  <c r="B380" i="2"/>
  <c r="C380" i="2"/>
  <c r="D380" i="2"/>
  <c r="B381" i="2"/>
  <c r="C381" i="2"/>
  <c r="D381" i="2"/>
  <c r="B382" i="2"/>
  <c r="C382" i="2"/>
  <c r="D382" i="2"/>
  <c r="B383" i="2"/>
  <c r="C383" i="2"/>
  <c r="D383" i="2"/>
  <c r="B384" i="2"/>
  <c r="C384" i="2"/>
  <c r="D384" i="2"/>
  <c r="B385" i="2"/>
  <c r="C385" i="2"/>
  <c r="D385" i="2"/>
  <c r="B386" i="2"/>
  <c r="C386" i="2"/>
  <c r="D386" i="2"/>
  <c r="B387" i="2"/>
  <c r="C387" i="2"/>
  <c r="D387" i="2"/>
  <c r="B388" i="2"/>
  <c r="C388" i="2"/>
  <c r="D388" i="2"/>
  <c r="B389" i="2"/>
  <c r="C389" i="2"/>
  <c r="D389" i="2"/>
  <c r="B390" i="2"/>
  <c r="C390" i="2"/>
  <c r="D390" i="2"/>
  <c r="B391" i="2"/>
  <c r="C391" i="2"/>
  <c r="D391" i="2"/>
  <c r="B392" i="2"/>
  <c r="C392" i="2"/>
  <c r="D392" i="2"/>
  <c r="B393" i="2"/>
  <c r="C393" i="2"/>
  <c r="D393" i="2"/>
  <c r="B394" i="2"/>
  <c r="C394" i="2"/>
  <c r="D394" i="2"/>
  <c r="B395" i="2"/>
  <c r="C395" i="2"/>
  <c r="D395" i="2"/>
  <c r="B396" i="2"/>
  <c r="C396" i="2"/>
  <c r="D396" i="2"/>
  <c r="B397" i="2"/>
  <c r="C397" i="2"/>
  <c r="D397" i="2"/>
  <c r="B398" i="2"/>
  <c r="C398" i="2"/>
  <c r="D398" i="2"/>
  <c r="B399" i="2"/>
  <c r="C399" i="2"/>
  <c r="D399" i="2"/>
  <c r="B400" i="2"/>
  <c r="C400" i="2"/>
  <c r="D400" i="2"/>
  <c r="B401" i="2"/>
  <c r="C401" i="2"/>
  <c r="D401" i="2"/>
  <c r="B402" i="2"/>
  <c r="C402" i="2"/>
  <c r="D402" i="2"/>
  <c r="B403" i="2"/>
  <c r="C403" i="2"/>
  <c r="D403" i="2"/>
  <c r="B404" i="2"/>
  <c r="C404" i="2"/>
  <c r="D404" i="2"/>
  <c r="B405" i="2"/>
  <c r="C405" i="2"/>
  <c r="D405" i="2"/>
  <c r="B406" i="2"/>
  <c r="C406" i="2"/>
  <c r="D406" i="2"/>
  <c r="B407" i="2"/>
  <c r="C407" i="2"/>
  <c r="D407" i="2"/>
  <c r="B408" i="2"/>
  <c r="C408" i="2"/>
  <c r="D408" i="2"/>
  <c r="B409" i="2"/>
  <c r="C409" i="2"/>
  <c r="D409" i="2"/>
  <c r="B410" i="2"/>
  <c r="C410" i="2"/>
  <c r="D410" i="2"/>
  <c r="B411" i="2"/>
  <c r="C411" i="2"/>
  <c r="D411" i="2"/>
  <c r="B412" i="2"/>
  <c r="C412" i="2"/>
  <c r="D412" i="2"/>
  <c r="B413" i="2"/>
  <c r="C413" i="2"/>
  <c r="D413" i="2"/>
  <c r="B414" i="2"/>
  <c r="C414" i="2"/>
  <c r="D414" i="2"/>
  <c r="B415" i="2"/>
  <c r="C415" i="2"/>
  <c r="D415" i="2"/>
  <c r="B416" i="2"/>
  <c r="C416" i="2"/>
  <c r="D416" i="2"/>
  <c r="B417" i="2"/>
  <c r="C417" i="2"/>
  <c r="D417" i="2"/>
  <c r="B418" i="2"/>
  <c r="C418" i="2"/>
  <c r="D418" i="2"/>
  <c r="B419" i="2"/>
  <c r="C419" i="2"/>
  <c r="D419" i="2"/>
  <c r="B420" i="2"/>
  <c r="C420" i="2"/>
  <c r="D420" i="2"/>
  <c r="B421" i="2"/>
  <c r="C421" i="2"/>
  <c r="D421" i="2"/>
  <c r="B422" i="2"/>
  <c r="C422" i="2"/>
  <c r="D422" i="2"/>
  <c r="B423" i="2"/>
  <c r="C423" i="2"/>
  <c r="D423" i="2"/>
  <c r="B424" i="2"/>
  <c r="C424" i="2"/>
  <c r="D424" i="2"/>
  <c r="B425" i="2"/>
  <c r="C425" i="2"/>
  <c r="D425" i="2"/>
  <c r="B426" i="2"/>
  <c r="C426" i="2"/>
  <c r="D426" i="2"/>
  <c r="B427" i="2"/>
  <c r="C427" i="2"/>
  <c r="D427" i="2"/>
  <c r="B428" i="2"/>
  <c r="C428" i="2"/>
  <c r="D428" i="2"/>
  <c r="B429" i="2"/>
  <c r="C429" i="2"/>
  <c r="D429" i="2"/>
  <c r="B430" i="2"/>
  <c r="C430" i="2"/>
  <c r="D430" i="2"/>
  <c r="B431" i="2"/>
  <c r="C431" i="2"/>
  <c r="D431" i="2"/>
  <c r="B432" i="2"/>
  <c r="C432" i="2"/>
  <c r="D432" i="2"/>
  <c r="B433" i="2"/>
  <c r="C433" i="2"/>
  <c r="D433" i="2"/>
  <c r="B434" i="2"/>
  <c r="C434" i="2"/>
  <c r="D434" i="2"/>
  <c r="B435" i="2"/>
  <c r="C435" i="2"/>
  <c r="D435" i="2"/>
  <c r="B436" i="2"/>
  <c r="C436" i="2"/>
  <c r="D436" i="2"/>
  <c r="B437" i="2"/>
  <c r="C437" i="2"/>
  <c r="D437" i="2"/>
  <c r="B438" i="2"/>
  <c r="C438" i="2"/>
  <c r="D438" i="2"/>
  <c r="B439" i="2"/>
  <c r="C439" i="2"/>
  <c r="D439" i="2"/>
  <c r="B440" i="2"/>
  <c r="C440" i="2"/>
  <c r="D440" i="2"/>
  <c r="B441" i="2"/>
  <c r="C441" i="2"/>
  <c r="D441" i="2"/>
  <c r="B442" i="2"/>
  <c r="C442" i="2"/>
  <c r="D442" i="2"/>
  <c r="B443" i="2"/>
  <c r="C443" i="2"/>
  <c r="D443" i="2"/>
  <c r="B444" i="2"/>
  <c r="C444" i="2"/>
  <c r="D444" i="2"/>
  <c r="B445" i="2"/>
  <c r="C445" i="2"/>
  <c r="D445" i="2"/>
  <c r="B446" i="2"/>
  <c r="C446" i="2"/>
  <c r="D446" i="2"/>
  <c r="B447" i="2"/>
  <c r="C447" i="2"/>
  <c r="D447" i="2"/>
  <c r="B448" i="2"/>
  <c r="C448" i="2"/>
  <c r="D448" i="2"/>
  <c r="B449" i="2"/>
  <c r="C449" i="2"/>
  <c r="D449" i="2"/>
  <c r="B450" i="2"/>
  <c r="C450" i="2"/>
  <c r="D450" i="2"/>
  <c r="B451" i="2"/>
  <c r="C451" i="2"/>
  <c r="D451" i="2"/>
  <c r="B452" i="2"/>
  <c r="C452" i="2"/>
  <c r="D452" i="2"/>
  <c r="B453" i="2"/>
  <c r="C453" i="2"/>
  <c r="D453" i="2"/>
  <c r="B454" i="2"/>
  <c r="C454" i="2"/>
  <c r="D454" i="2"/>
  <c r="B455" i="2"/>
  <c r="C455" i="2"/>
  <c r="D455" i="2"/>
  <c r="B456" i="2"/>
  <c r="C456" i="2"/>
  <c r="D456" i="2"/>
  <c r="B457" i="2"/>
  <c r="C457" i="2"/>
  <c r="D457" i="2"/>
  <c r="B458" i="2"/>
  <c r="C458" i="2"/>
  <c r="D458" i="2"/>
  <c r="B459" i="2"/>
  <c r="C459" i="2"/>
  <c r="D459" i="2"/>
  <c r="B460" i="2"/>
  <c r="C460" i="2"/>
  <c r="D460" i="2"/>
  <c r="B461" i="2"/>
  <c r="C461" i="2"/>
  <c r="D461" i="2"/>
  <c r="B462" i="2"/>
  <c r="C462" i="2"/>
  <c r="D462" i="2"/>
  <c r="B463" i="2"/>
  <c r="C463" i="2"/>
  <c r="D463" i="2"/>
  <c r="B464" i="2"/>
  <c r="C464" i="2"/>
  <c r="D464" i="2"/>
  <c r="B465" i="2"/>
  <c r="C465" i="2"/>
  <c r="D465" i="2"/>
  <c r="B466" i="2"/>
  <c r="C466" i="2"/>
  <c r="D466" i="2"/>
  <c r="B467" i="2"/>
  <c r="C467" i="2"/>
  <c r="D467" i="2"/>
  <c r="B468" i="2"/>
  <c r="C468" i="2"/>
  <c r="D468" i="2"/>
  <c r="B469" i="2"/>
  <c r="C469" i="2"/>
  <c r="D469" i="2"/>
  <c r="B470" i="2"/>
  <c r="C470" i="2"/>
  <c r="D470" i="2"/>
  <c r="B471" i="2"/>
  <c r="C471" i="2"/>
  <c r="D471" i="2"/>
  <c r="B472" i="2"/>
  <c r="C472" i="2"/>
  <c r="D472" i="2"/>
  <c r="B473" i="2"/>
  <c r="C473" i="2"/>
  <c r="D473" i="2"/>
  <c r="B474" i="2"/>
  <c r="C474" i="2"/>
  <c r="D474" i="2"/>
  <c r="B475" i="2"/>
  <c r="C475" i="2"/>
  <c r="D475" i="2"/>
  <c r="B476" i="2"/>
  <c r="C476" i="2"/>
  <c r="D476" i="2"/>
  <c r="B477" i="2"/>
  <c r="C477" i="2"/>
  <c r="D477" i="2"/>
  <c r="B478" i="2"/>
  <c r="C478" i="2"/>
  <c r="D478" i="2"/>
  <c r="B479" i="2"/>
  <c r="C479" i="2"/>
  <c r="D479" i="2"/>
  <c r="B480" i="2"/>
  <c r="C480" i="2"/>
  <c r="D480" i="2"/>
  <c r="B481" i="2"/>
  <c r="C481" i="2"/>
  <c r="D481" i="2"/>
  <c r="B482" i="2"/>
  <c r="C482" i="2"/>
  <c r="D482" i="2"/>
  <c r="B483" i="2"/>
  <c r="C483" i="2"/>
  <c r="D483" i="2"/>
  <c r="B484" i="2"/>
  <c r="C484" i="2"/>
  <c r="D484" i="2"/>
  <c r="B485" i="2"/>
  <c r="C485" i="2"/>
  <c r="D485" i="2"/>
  <c r="B486" i="2"/>
  <c r="C486" i="2"/>
  <c r="D486" i="2"/>
  <c r="B487" i="2"/>
  <c r="C487" i="2"/>
  <c r="D487" i="2"/>
  <c r="C3" i="2"/>
  <c r="D3" i="2"/>
  <c r="B3" i="2"/>
  <c r="A4" i="2"/>
  <c r="K228" i="3" l="1"/>
  <c r="K223" i="3"/>
  <c r="K4" i="3"/>
  <c r="L4" i="3"/>
  <c r="K216" i="3"/>
  <c r="L129" i="3"/>
  <c r="L119" i="3"/>
  <c r="L109" i="3"/>
  <c r="L99" i="3"/>
  <c r="L89" i="3"/>
  <c r="L79" i="3"/>
  <c r="L69" i="3"/>
  <c r="L59" i="3"/>
  <c r="L49" i="3"/>
  <c r="L39" i="3"/>
  <c r="L29" i="3"/>
  <c r="L19" i="3"/>
  <c r="L9" i="3"/>
  <c r="K225" i="3"/>
  <c r="K215" i="3"/>
  <c r="K205" i="3"/>
  <c r="K195" i="3"/>
  <c r="K185" i="3"/>
  <c r="K175" i="3"/>
  <c r="K165" i="3"/>
  <c r="K155" i="3"/>
  <c r="K145" i="3"/>
  <c r="K135" i="3"/>
  <c r="K125" i="3"/>
  <c r="K115" i="3"/>
  <c r="K105" i="3"/>
  <c r="K226" i="3"/>
  <c r="K206" i="3"/>
  <c r="L231" i="3"/>
  <c r="L221" i="3"/>
  <c r="L211" i="3"/>
  <c r="L201" i="3"/>
  <c r="L191" i="3"/>
  <c r="L181" i="3"/>
  <c r="L171" i="3"/>
  <c r="L161" i="3"/>
  <c r="L151" i="3"/>
  <c r="L141" i="3"/>
  <c r="L131" i="3"/>
  <c r="L121" i="3"/>
  <c r="L111" i="3"/>
  <c r="L101" i="3"/>
  <c r="L91" i="3"/>
  <c r="L71" i="3"/>
  <c r="L230" i="3"/>
  <c r="L225" i="3"/>
  <c r="L220" i="3"/>
  <c r="L215" i="3"/>
  <c r="L210" i="3"/>
  <c r="L205" i="3"/>
  <c r="L200" i="3"/>
  <c r="L195" i="3"/>
  <c r="L190" i="3"/>
  <c r="L185" i="3"/>
  <c r="L180" i="3"/>
  <c r="L175" i="3"/>
  <c r="L165" i="3"/>
  <c r="L155" i="3"/>
  <c r="L145" i="3"/>
  <c r="L135" i="3"/>
  <c r="L125" i="3"/>
  <c r="L115" i="3"/>
  <c r="L105" i="3"/>
  <c r="K217" i="3"/>
  <c r="K187" i="3"/>
  <c r="K157" i="3"/>
  <c r="K137" i="3"/>
  <c r="K127" i="3"/>
  <c r="K197" i="3"/>
  <c r="K177" i="3"/>
  <c r="L229" i="3"/>
  <c r="L224" i="3"/>
  <c r="L219" i="3"/>
  <c r="L214" i="3"/>
  <c r="L209" i="3"/>
  <c r="L204" i="3"/>
  <c r="L199" i="3"/>
  <c r="L194" i="3"/>
  <c r="L189" i="3"/>
  <c r="L184" i="3"/>
  <c r="L179" i="3"/>
  <c r="L174" i="3"/>
  <c r="L169" i="3"/>
  <c r="L164" i="3"/>
  <c r="L159" i="3"/>
  <c r="L154" i="3"/>
  <c r="L149" i="3"/>
  <c r="L144" i="3"/>
  <c r="L139" i="3"/>
  <c r="L134" i="3"/>
  <c r="L124" i="3"/>
  <c r="L114" i="3"/>
  <c r="L104" i="3"/>
  <c r="L94" i="3"/>
  <c r="L84" i="3"/>
  <c r="L74" i="3"/>
  <c r="L64" i="3"/>
  <c r="L54" i="3"/>
  <c r="L44" i="3"/>
  <c r="L34" i="3"/>
  <c r="K227" i="3"/>
  <c r="K207" i="3"/>
  <c r="K167" i="3"/>
  <c r="K147" i="3"/>
  <c r="L228" i="3"/>
  <c r="L223" i="3"/>
  <c r="L218" i="3"/>
  <c r="L213" i="3"/>
  <c r="L208" i="3"/>
  <c r="L203" i="3"/>
  <c r="L198" i="3"/>
  <c r="L193" i="3"/>
  <c r="L188" i="3"/>
  <c r="L183" i="3"/>
  <c r="L178" i="3"/>
  <c r="L173" i="3"/>
  <c r="L168" i="3"/>
  <c r="L163" i="3"/>
  <c r="L158" i="3"/>
  <c r="L153" i="3"/>
  <c r="L148" i="3"/>
  <c r="L143" i="3"/>
  <c r="L138" i="3"/>
  <c r="L133" i="3"/>
  <c r="L128" i="3"/>
  <c r="L123" i="3"/>
  <c r="L118" i="3"/>
  <c r="L113" i="3"/>
  <c r="L108" i="3"/>
  <c r="L103" i="3"/>
  <c r="L98" i="3"/>
  <c r="L93" i="3"/>
  <c r="L88" i="3"/>
  <c r="L83" i="3"/>
  <c r="L78" i="3"/>
  <c r="L73" i="3"/>
  <c r="L68" i="3"/>
  <c r="L53" i="3"/>
  <c r="K222" i="3"/>
  <c r="K202" i="3"/>
  <c r="K162" i="3"/>
  <c r="L222" i="3"/>
  <c r="L212" i="3"/>
  <c r="L202" i="3"/>
  <c r="L192" i="3"/>
  <c r="L177" i="3"/>
  <c r="L172" i="3"/>
  <c r="L162" i="3"/>
  <c r="L152" i="3"/>
  <c r="L142" i="3"/>
  <c r="L132" i="3"/>
  <c r="L117" i="3"/>
  <c r="L107" i="3"/>
  <c r="L97" i="3"/>
  <c r="L87" i="3"/>
  <c r="L77" i="3"/>
  <c r="L67" i="3"/>
  <c r="L62" i="3"/>
  <c r="L57" i="3"/>
  <c r="L52" i="3"/>
  <c r="L47" i="3"/>
  <c r="L42" i="3"/>
  <c r="L37" i="3"/>
  <c r="K172" i="3"/>
  <c r="L227" i="3"/>
  <c r="L217" i="3"/>
  <c r="L207" i="3"/>
  <c r="L197" i="3"/>
  <c r="L187" i="3"/>
  <c r="L182" i="3"/>
  <c r="L167" i="3"/>
  <c r="L157" i="3"/>
  <c r="L147" i="3"/>
  <c r="L137" i="3"/>
  <c r="L127" i="3"/>
  <c r="L122" i="3"/>
  <c r="L112" i="3"/>
  <c r="L102" i="3"/>
  <c r="L92" i="3"/>
  <c r="L82" i="3"/>
  <c r="L72" i="3"/>
  <c r="A5" i="2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A360" i="2" s="1"/>
  <c r="A361" i="2" s="1"/>
  <c r="A362" i="2" s="1"/>
  <c r="A363" i="2" s="1"/>
  <c r="A364" i="2" s="1"/>
  <c r="A365" i="2" s="1"/>
  <c r="A366" i="2" s="1"/>
  <c r="A367" i="2" s="1"/>
  <c r="A368" i="2" s="1"/>
  <c r="A369" i="2" s="1"/>
  <c r="A370" i="2" s="1"/>
  <c r="A371" i="2" s="1"/>
  <c r="A372" i="2" s="1"/>
  <c r="A373" i="2" s="1"/>
  <c r="A374" i="2" s="1"/>
  <c r="A375" i="2" s="1"/>
  <c r="A376" i="2" s="1"/>
  <c r="A377" i="2" s="1"/>
  <c r="A378" i="2" s="1"/>
  <c r="A379" i="2" s="1"/>
  <c r="A380" i="2" s="1"/>
  <c r="A381" i="2" s="1"/>
  <c r="A382" i="2" s="1"/>
  <c r="A383" i="2" s="1"/>
  <c r="A384" i="2" s="1"/>
  <c r="A385" i="2" s="1"/>
  <c r="A386" i="2" s="1"/>
  <c r="A387" i="2" s="1"/>
  <c r="A388" i="2" s="1"/>
  <c r="A389" i="2" s="1"/>
  <c r="A390" i="2" s="1"/>
  <c r="A391" i="2" s="1"/>
  <c r="A392" i="2" s="1"/>
  <c r="A393" i="2" s="1"/>
  <c r="A394" i="2" s="1"/>
  <c r="A395" i="2" s="1"/>
  <c r="A396" i="2" s="1"/>
  <c r="A397" i="2" s="1"/>
  <c r="A398" i="2" s="1"/>
  <c r="A399" i="2" s="1"/>
  <c r="A400" i="2" s="1"/>
  <c r="A401" i="2" s="1"/>
  <c r="A402" i="2" s="1"/>
  <c r="A403" i="2" s="1"/>
  <c r="A404" i="2" s="1"/>
  <c r="A405" i="2" s="1"/>
  <c r="A406" i="2" s="1"/>
  <c r="A407" i="2" s="1"/>
  <c r="A408" i="2" s="1"/>
  <c r="A409" i="2" s="1"/>
  <c r="A410" i="2" s="1"/>
  <c r="A411" i="2" s="1"/>
  <c r="A412" i="2" s="1"/>
  <c r="A413" i="2" s="1"/>
  <c r="A414" i="2" s="1"/>
  <c r="A415" i="2" s="1"/>
  <c r="A416" i="2" s="1"/>
  <c r="A417" i="2" s="1"/>
  <c r="A418" i="2" s="1"/>
  <c r="A419" i="2" s="1"/>
  <c r="A420" i="2" s="1"/>
  <c r="A421" i="2" s="1"/>
  <c r="A422" i="2" s="1"/>
  <c r="A423" i="2" s="1"/>
  <c r="A424" i="2" s="1"/>
  <c r="A425" i="2" s="1"/>
  <c r="A426" i="2" s="1"/>
  <c r="A427" i="2" s="1"/>
  <c r="A428" i="2" s="1"/>
  <c r="A429" i="2" s="1"/>
  <c r="A430" i="2" s="1"/>
  <c r="A431" i="2" s="1"/>
  <c r="A432" i="2" s="1"/>
  <c r="A433" i="2" s="1"/>
  <c r="A434" i="2" s="1"/>
  <c r="A435" i="2" s="1"/>
  <c r="A436" i="2" s="1"/>
  <c r="A437" i="2" s="1"/>
  <c r="A438" i="2" s="1"/>
  <c r="A439" i="2" s="1"/>
  <c r="A440" i="2" s="1"/>
  <c r="A441" i="2" s="1"/>
  <c r="A442" i="2" s="1"/>
  <c r="A443" i="2" s="1"/>
  <c r="A444" i="2" s="1"/>
  <c r="A445" i="2" s="1"/>
  <c r="A446" i="2" s="1"/>
  <c r="A447" i="2" s="1"/>
  <c r="A448" i="2" s="1"/>
  <c r="A449" i="2" s="1"/>
  <c r="A450" i="2" s="1"/>
  <c r="A451" i="2" s="1"/>
  <c r="A452" i="2" s="1"/>
  <c r="A453" i="2" s="1"/>
  <c r="A454" i="2" s="1"/>
  <c r="A455" i="2" s="1"/>
  <c r="A456" i="2" s="1"/>
  <c r="A457" i="2" s="1"/>
  <c r="A458" i="2" s="1"/>
  <c r="A459" i="2" s="1"/>
  <c r="A460" i="2" s="1"/>
  <c r="A461" i="2" s="1"/>
  <c r="A462" i="2" s="1"/>
  <c r="A463" i="2" s="1"/>
  <c r="A464" i="2" s="1"/>
  <c r="A465" i="2" s="1"/>
  <c r="A466" i="2" s="1"/>
  <c r="A467" i="2" s="1"/>
  <c r="A468" i="2" s="1"/>
  <c r="A469" i="2" s="1"/>
  <c r="A470" i="2" s="1"/>
  <c r="A471" i="2" s="1"/>
  <c r="A472" i="2" s="1"/>
  <c r="A473" i="2" s="1"/>
  <c r="A474" i="2" s="1"/>
  <c r="A475" i="2" s="1"/>
  <c r="A476" i="2" s="1"/>
  <c r="A477" i="2" s="1"/>
  <c r="A478" i="2" s="1"/>
  <c r="A479" i="2" s="1"/>
  <c r="A480" i="2" s="1"/>
  <c r="A481" i="2" s="1"/>
  <c r="A482" i="2" s="1"/>
  <c r="A483" i="2" s="1"/>
  <c r="A484" i="2" s="1"/>
  <c r="A485" i="2" s="1"/>
  <c r="A486" i="2" s="1"/>
  <c r="A487" i="2" s="1"/>
  <c r="N8" i="3" a="1"/>
  <c r="N8" i="3" s="1"/>
  <c r="O11" i="3" a="1"/>
  <c r="O11" i="3" s="1"/>
  <c r="P23" i="3" a="1"/>
  <c r="P23" i="3" s="1"/>
  <c r="O26" i="3" a="1"/>
  <c r="O26" i="3" s="1"/>
  <c r="P29" i="3" a="1"/>
  <c r="P29" i="3" s="1"/>
  <c r="P32" i="3" a="1"/>
  <c r="P32" i="3" s="1"/>
  <c r="P35" i="3" a="1"/>
  <c r="P35" i="3" s="1"/>
  <c r="N39" i="3" a="1"/>
  <c r="N39" i="3" s="1"/>
  <c r="O42" i="3" a="1"/>
  <c r="O42" i="3" s="1"/>
  <c r="N48" i="3" a="1"/>
  <c r="N48" i="3" s="1"/>
  <c r="N51" i="3" a="1"/>
  <c r="N51" i="3" s="1"/>
  <c r="O54" i="3" a="1"/>
  <c r="O54" i="3" s="1"/>
  <c r="N5" i="3" a="1"/>
  <c r="N5" i="3" s="1"/>
  <c r="O8" i="3" a="1"/>
  <c r="O8" i="3" s="1"/>
  <c r="P11" i="3" a="1"/>
  <c r="P11" i="3" s="1"/>
  <c r="P14" i="3" a="1"/>
  <c r="P14" i="3" s="1"/>
  <c r="O17" i="3" a="1"/>
  <c r="O17" i="3" s="1"/>
  <c r="P20" i="3" a="1"/>
  <c r="P20" i="3" s="1"/>
  <c r="N24" i="3" a="1"/>
  <c r="N24" i="3" s="1"/>
  <c r="P26" i="3" a="1"/>
  <c r="P26" i="3" s="1"/>
  <c r="N30" i="3" a="1"/>
  <c r="N30" i="3" s="1"/>
  <c r="N33" i="3" a="1"/>
  <c r="N33" i="3" s="1"/>
  <c r="N36" i="3" a="1"/>
  <c r="N36" i="3" s="1"/>
  <c r="O39" i="3" a="1"/>
  <c r="O39" i="3" s="1"/>
  <c r="P42" i="3" a="1"/>
  <c r="P42" i="3" s="1"/>
  <c r="N45" i="3" a="1"/>
  <c r="N45" i="3" s="1"/>
  <c r="O5" i="3" a="1"/>
  <c r="O5" i="3" s="1"/>
  <c r="P5" i="3" a="1"/>
  <c r="P5" i="3" s="1"/>
  <c r="N9" i="3" a="1"/>
  <c r="N9" i="3" s="1"/>
  <c r="O12" i="3" a="1"/>
  <c r="O12" i="3" s="1"/>
  <c r="N15" i="3" a="1"/>
  <c r="N15" i="3" s="1"/>
  <c r="N18" i="3" a="1"/>
  <c r="N18" i="3" s="1"/>
  <c r="O21" i="3" a="1"/>
  <c r="O21" i="3" s="1"/>
  <c r="O27" i="3" a="1"/>
  <c r="O27" i="3" s="1"/>
  <c r="P30" i="3" a="1"/>
  <c r="P30" i="3" s="1"/>
  <c r="O33" i="3" a="1"/>
  <c r="O33" i="3" s="1"/>
  <c r="P36" i="3" a="1"/>
  <c r="P36" i="3" s="1"/>
  <c r="N40" i="3" a="1"/>
  <c r="N40" i="3" s="1"/>
  <c r="N43" i="3" a="1"/>
  <c r="N43" i="3" s="1"/>
  <c r="P45" i="3" a="1"/>
  <c r="P45" i="3" s="1"/>
  <c r="N6" i="3" a="1"/>
  <c r="N6" i="3" s="1"/>
  <c r="O9" i="3" a="1"/>
  <c r="O9" i="3" s="1"/>
  <c r="P12" i="3" a="1"/>
  <c r="P12" i="3" s="1"/>
  <c r="O15" i="3" a="1"/>
  <c r="O15" i="3" s="1"/>
  <c r="O18" i="3" a="1"/>
  <c r="O18" i="3" s="1"/>
  <c r="P21" i="3" a="1"/>
  <c r="P21" i="3" s="1"/>
  <c r="P24" i="3" a="1"/>
  <c r="P24" i="3" s="1"/>
  <c r="P27" i="3" a="1"/>
  <c r="P27" i="3" s="1"/>
  <c r="N31" i="3" a="1"/>
  <c r="N31" i="3" s="1"/>
  <c r="P33" i="3" a="1"/>
  <c r="P33" i="3" s="1"/>
  <c r="N37" i="3" a="1"/>
  <c r="N37" i="3" s="1"/>
  <c r="O40" i="3" a="1"/>
  <c r="O40" i="3" s="1"/>
  <c r="O43" i="3" a="1"/>
  <c r="O43" i="3" s="1"/>
  <c r="N46" i="3" a="1"/>
  <c r="N46" i="3" s="1"/>
  <c r="O6" i="3" a="1"/>
  <c r="O6" i="3" s="1"/>
  <c r="P9" i="3" a="1"/>
  <c r="P9" i="3" s="1"/>
  <c r="P15" i="3" a="1"/>
  <c r="P15" i="3" s="1"/>
  <c r="P18" i="3" a="1"/>
  <c r="P18" i="3" s="1"/>
  <c r="N22" i="3" a="1"/>
  <c r="N22" i="3" s="1"/>
  <c r="N25" i="3" a="1"/>
  <c r="N25" i="3" s="1"/>
  <c r="N28" i="3" a="1"/>
  <c r="N28" i="3" s="1"/>
  <c r="O31" i="3" a="1"/>
  <c r="O31" i="3" s="1"/>
  <c r="N34" i="3" a="1"/>
  <c r="N34" i="3" s="1"/>
  <c r="O37" i="3" a="1"/>
  <c r="O37" i="3" s="1"/>
  <c r="P40" i="3" a="1"/>
  <c r="P40" i="3" s="1"/>
  <c r="P43" i="3" a="1"/>
  <c r="P43" i="3" s="1"/>
  <c r="O46" i="3" a="1"/>
  <c r="O46" i="3" s="1"/>
  <c r="P6" i="3" a="1"/>
  <c r="P6" i="3" s="1"/>
  <c r="N10" i="3" a="1"/>
  <c r="N10" i="3" s="1"/>
  <c r="N13" i="3" a="1"/>
  <c r="N13" i="3" s="1"/>
  <c r="N16" i="3" a="1"/>
  <c r="N16" i="3" s="1"/>
  <c r="N19" i="3" a="1"/>
  <c r="N19" i="3" s="1"/>
  <c r="O22" i="3" a="1"/>
  <c r="O22" i="3" s="1"/>
  <c r="O25" i="3" a="1"/>
  <c r="O25" i="3" s="1"/>
  <c r="O28" i="3" a="1"/>
  <c r="O28" i="3" s="1"/>
  <c r="O34" i="3" a="1"/>
  <c r="O34" i="3" s="1"/>
  <c r="P37" i="3" a="1"/>
  <c r="P37" i="3" s="1"/>
  <c r="N41" i="3" a="1"/>
  <c r="N41" i="3" s="1"/>
  <c r="N44" i="3" a="1"/>
  <c r="N44" i="3" s="1"/>
  <c r="P46" i="3" a="1"/>
  <c r="P46" i="3" s="1"/>
  <c r="N7" i="3" a="1"/>
  <c r="N7" i="3" s="1"/>
  <c r="O10" i="3" a="1"/>
  <c r="O10" i="3" s="1"/>
  <c r="O13" i="3" a="1"/>
  <c r="O13" i="3" s="1"/>
  <c r="O16" i="3" a="1"/>
  <c r="O16" i="3" s="1"/>
  <c r="O19" i="3" a="1"/>
  <c r="O19" i="3" s="1"/>
  <c r="P22" i="3" a="1"/>
  <c r="P22" i="3" s="1"/>
  <c r="P25" i="3" a="1"/>
  <c r="P25" i="3" s="1"/>
  <c r="P28" i="3" a="1"/>
  <c r="P28" i="3" s="1"/>
  <c r="P31" i="3" a="1"/>
  <c r="P31" i="3" s="1"/>
  <c r="P34" i="3" a="1"/>
  <c r="P34" i="3" s="1"/>
  <c r="R34" i="3" s="1"/>
  <c r="T34" i="3" s="1"/>
  <c r="N38" i="3" a="1"/>
  <c r="N38" i="3" s="1"/>
  <c r="O41" i="3" a="1"/>
  <c r="O41" i="3" s="1"/>
  <c r="O44" i="3" a="1"/>
  <c r="O44" i="3" s="1"/>
  <c r="N47" i="3" a="1"/>
  <c r="N47" i="3" s="1"/>
  <c r="O7" i="3" a="1"/>
  <c r="O7" i="3" s="1"/>
  <c r="P10" i="3" a="1"/>
  <c r="P10" i="3" s="1"/>
  <c r="P13" i="3" a="1"/>
  <c r="P13" i="3" s="1"/>
  <c r="P19" i="3" a="1"/>
  <c r="P19" i="3" s="1"/>
  <c r="N23" i="3" a="1"/>
  <c r="N23" i="3" s="1"/>
  <c r="N26" i="3" a="1"/>
  <c r="N26" i="3" s="1"/>
  <c r="N29" i="3" a="1"/>
  <c r="N29" i="3" s="1"/>
  <c r="N32" i="3" a="1"/>
  <c r="N32" i="3" s="1"/>
  <c r="N35" i="3" a="1"/>
  <c r="N35" i="3" s="1"/>
  <c r="O38" i="3" a="1"/>
  <c r="O38" i="3" s="1"/>
  <c r="P41" i="3" a="1"/>
  <c r="P41" i="3" s="1"/>
  <c r="O47" i="3" a="1"/>
  <c r="O47" i="3" s="1"/>
  <c r="N21" i="3" a="1"/>
  <c r="N21" i="3" s="1"/>
  <c r="O36" i="3" a="1"/>
  <c r="O36" i="3" s="1"/>
  <c r="N49" i="3" a="1"/>
  <c r="N49" i="3" s="1"/>
  <c r="O52" i="3" a="1"/>
  <c r="O52" i="3" s="1"/>
  <c r="N56" i="3" a="1"/>
  <c r="N56" i="3" s="1"/>
  <c r="O59" i="3" a="1"/>
  <c r="O59" i="3" s="1"/>
  <c r="P61" i="3" a="1"/>
  <c r="P61" i="3" s="1"/>
  <c r="N65" i="3" a="1"/>
  <c r="N65" i="3" s="1"/>
  <c r="N68" i="3" a="1"/>
  <c r="N68" i="3" s="1"/>
  <c r="O71" i="3" a="1"/>
  <c r="O71" i="3" s="1"/>
  <c r="P74" i="3" a="1"/>
  <c r="P74" i="3" s="1"/>
  <c r="P77" i="3" a="1"/>
  <c r="P77" i="3" s="1"/>
  <c r="P80" i="3" a="1"/>
  <c r="P80" i="3" s="1"/>
  <c r="N84" i="3" a="1"/>
  <c r="N84" i="3" s="1"/>
  <c r="O87" i="3" a="1"/>
  <c r="O87" i="3" s="1"/>
  <c r="P90" i="3" a="1"/>
  <c r="P90" i="3" s="1"/>
  <c r="P93" i="3" a="1"/>
  <c r="P93" i="3" s="1"/>
  <c r="P96" i="3" a="1"/>
  <c r="P96" i="3" s="1"/>
  <c r="O102" i="3" a="1"/>
  <c r="O102" i="3" s="1"/>
  <c r="N105" i="3" a="1"/>
  <c r="N105" i="3" s="1"/>
  <c r="N108" i="3" a="1"/>
  <c r="N108" i="3" s="1"/>
  <c r="N111" i="3" a="1"/>
  <c r="N111" i="3" s="1"/>
  <c r="N114" i="3" a="1"/>
  <c r="N114" i="3" s="1"/>
  <c r="O117" i="3" a="1"/>
  <c r="O117" i="3" s="1"/>
  <c r="O120" i="3" a="1"/>
  <c r="O120" i="3" s="1"/>
  <c r="O123" i="3" a="1"/>
  <c r="O123" i="3" s="1"/>
  <c r="N126" i="3" a="1"/>
  <c r="N126" i="3" s="1"/>
  <c r="P128" i="3" a="1"/>
  <c r="P128" i="3" s="1"/>
  <c r="P131" i="3" a="1"/>
  <c r="P131" i="3" s="1"/>
  <c r="P134" i="3" a="1"/>
  <c r="P134" i="3" s="1"/>
  <c r="N138" i="3" a="1"/>
  <c r="N138" i="3" s="1"/>
  <c r="N141" i="3" a="1"/>
  <c r="N141" i="3" s="1"/>
  <c r="P143" i="3" a="1"/>
  <c r="P143" i="3" s="1"/>
  <c r="P146" i="3" a="1"/>
  <c r="P146" i="3" s="1"/>
  <c r="N151" i="3" a="1"/>
  <c r="N151" i="3" s="1"/>
  <c r="P161" i="3" a="1"/>
  <c r="P161" i="3" s="1"/>
  <c r="O164" i="3" a="1"/>
  <c r="O164" i="3" s="1"/>
  <c r="P167" i="3" a="1"/>
  <c r="P167" i="3" s="1"/>
  <c r="N171" i="3" a="1"/>
  <c r="N171" i="3" s="1"/>
  <c r="O174" i="3" a="1"/>
  <c r="O174" i="3" s="1"/>
  <c r="P177" i="3" a="1"/>
  <c r="P177" i="3" s="1"/>
  <c r="N181" i="3" a="1"/>
  <c r="N181" i="3" s="1"/>
  <c r="O184" i="3" a="1"/>
  <c r="O184" i="3" s="1"/>
  <c r="P187" i="3" a="1"/>
  <c r="P187" i="3" s="1"/>
  <c r="N191" i="3" a="1"/>
  <c r="N191" i="3" s="1"/>
  <c r="O194" i="3" a="1"/>
  <c r="O194" i="3" s="1"/>
  <c r="P197" i="3" a="1"/>
  <c r="P197" i="3" s="1"/>
  <c r="N201" i="3" a="1"/>
  <c r="N201" i="3" s="1"/>
  <c r="O204" i="3" a="1"/>
  <c r="O204" i="3" s="1"/>
  <c r="P207" i="3" a="1"/>
  <c r="P207" i="3" s="1"/>
  <c r="N211" i="3" a="1"/>
  <c r="N211" i="3" s="1"/>
  <c r="O214" i="3" a="1"/>
  <c r="O214" i="3" s="1"/>
  <c r="P217" i="3" a="1"/>
  <c r="P217" i="3" s="1"/>
  <c r="N221" i="3" a="1"/>
  <c r="N221" i="3" s="1"/>
  <c r="O224" i="3" a="1"/>
  <c r="O224" i="3" s="1"/>
  <c r="P227" i="3" a="1"/>
  <c r="P227" i="3" s="1"/>
  <c r="N231" i="3" a="1"/>
  <c r="N231" i="3" s="1"/>
  <c r="P7" i="3" a="1"/>
  <c r="P7" i="3" s="1"/>
  <c r="O23" i="3" a="1"/>
  <c r="O23" i="3" s="1"/>
  <c r="P38" i="3" a="1"/>
  <c r="P38" i="3" s="1"/>
  <c r="O49" i="3" a="1"/>
  <c r="O49" i="3" s="1"/>
  <c r="P52" i="3" a="1"/>
  <c r="P52" i="3" s="1"/>
  <c r="R52" i="3" s="1"/>
  <c r="O56" i="3" a="1"/>
  <c r="O56" i="3" s="1"/>
  <c r="N62" i="3" a="1"/>
  <c r="N62" i="3" s="1"/>
  <c r="O65" i="3" a="1"/>
  <c r="O65" i="3" s="1"/>
  <c r="O68" i="3" a="1"/>
  <c r="O68" i="3" s="1"/>
  <c r="P71" i="3" a="1"/>
  <c r="P71" i="3" s="1"/>
  <c r="N75" i="3" a="1"/>
  <c r="N75" i="3" s="1"/>
  <c r="N78" i="3" a="1"/>
  <c r="N78" i="3" s="1"/>
  <c r="N81" i="3" a="1"/>
  <c r="N81" i="3" s="1"/>
  <c r="O84" i="3" a="1"/>
  <c r="O84" i="3" s="1"/>
  <c r="P87" i="3" a="1"/>
  <c r="P87" i="3" s="1"/>
  <c r="R87" i="3" s="1"/>
  <c r="N91" i="3" a="1"/>
  <c r="N91" i="3" s="1"/>
  <c r="N94" i="3" a="1"/>
  <c r="N94" i="3" s="1"/>
  <c r="N97" i="3" a="1"/>
  <c r="N97" i="3" s="1"/>
  <c r="P99" i="3" a="1"/>
  <c r="P99" i="3" s="1"/>
  <c r="P102" i="3" a="1"/>
  <c r="P102" i="3" s="1"/>
  <c r="O105" i="3" a="1"/>
  <c r="O105" i="3" s="1"/>
  <c r="O108" i="3" a="1"/>
  <c r="O108" i="3" s="1"/>
  <c r="O111" i="3" a="1"/>
  <c r="O111" i="3" s="1"/>
  <c r="O114" i="3" a="1"/>
  <c r="O114" i="3" s="1"/>
  <c r="P117" i="3" a="1"/>
  <c r="P117" i="3" s="1"/>
  <c r="P120" i="3" a="1"/>
  <c r="P120" i="3" s="1"/>
  <c r="P123" i="3" a="1"/>
  <c r="P123" i="3" s="1"/>
  <c r="N129" i="3" a="1"/>
  <c r="N129" i="3" s="1"/>
  <c r="N132" i="3" a="1"/>
  <c r="N132" i="3" s="1"/>
  <c r="N135" i="3" a="1"/>
  <c r="N135" i="3" s="1"/>
  <c r="O138" i="3" a="1"/>
  <c r="O138" i="3" s="1"/>
  <c r="N144" i="3" a="1"/>
  <c r="N144" i="3" s="1"/>
  <c r="P148" i="3" a="1"/>
  <c r="P148" i="3" s="1"/>
  <c r="O151" i="3" a="1"/>
  <c r="O151" i="3" s="1"/>
  <c r="O153" i="3" a="1"/>
  <c r="O153" i="3" s="1"/>
  <c r="N156" i="3" a="1"/>
  <c r="N156" i="3" s="1"/>
  <c r="N159" i="3" a="1"/>
  <c r="N159" i="3" s="1"/>
  <c r="N162" i="3" a="1"/>
  <c r="N162" i="3" s="1"/>
  <c r="P164" i="3" a="1"/>
  <c r="P164" i="3" s="1"/>
  <c r="R164" i="3" s="1"/>
  <c r="T164" i="3" s="1"/>
  <c r="N168" i="3" a="1"/>
  <c r="N168" i="3" s="1"/>
  <c r="O171" i="3" a="1"/>
  <c r="O171" i="3" s="1"/>
  <c r="P174" i="3" a="1"/>
  <c r="P174" i="3" s="1"/>
  <c r="R174" i="3" s="1"/>
  <c r="T174" i="3" s="1"/>
  <c r="N178" i="3" a="1"/>
  <c r="N178" i="3" s="1"/>
  <c r="O181" i="3" a="1"/>
  <c r="O181" i="3" s="1"/>
  <c r="P184" i="3" a="1"/>
  <c r="P184" i="3" s="1"/>
  <c r="N188" i="3" a="1"/>
  <c r="N188" i="3" s="1"/>
  <c r="O191" i="3" a="1"/>
  <c r="O191" i="3" s="1"/>
  <c r="P194" i="3" a="1"/>
  <c r="P194" i="3" s="1"/>
  <c r="N198" i="3" a="1"/>
  <c r="N198" i="3" s="1"/>
  <c r="O201" i="3" a="1"/>
  <c r="O201" i="3" s="1"/>
  <c r="P204" i="3" a="1"/>
  <c r="P204" i="3" s="1"/>
  <c r="N208" i="3" a="1"/>
  <c r="N208" i="3" s="1"/>
  <c r="O211" i="3" a="1"/>
  <c r="O211" i="3" s="1"/>
  <c r="P214" i="3" a="1"/>
  <c r="P214" i="3" s="1"/>
  <c r="N218" i="3" a="1"/>
  <c r="N218" i="3" s="1"/>
  <c r="O221" i="3" a="1"/>
  <c r="O221" i="3" s="1"/>
  <c r="P224" i="3" a="1"/>
  <c r="P224" i="3" s="1"/>
  <c r="N228" i="3" a="1"/>
  <c r="N228" i="3" s="1"/>
  <c r="O231" i="3" a="1"/>
  <c r="O231" i="3" s="1"/>
  <c r="P8" i="3" a="1"/>
  <c r="P8" i="3" s="1"/>
  <c r="O24" i="3" a="1"/>
  <c r="O24" i="3" s="1"/>
  <c r="P39" i="3" a="1"/>
  <c r="P39" i="3" s="1"/>
  <c r="P49" i="3" a="1"/>
  <c r="P49" i="3" s="1"/>
  <c r="N53" i="3" a="1"/>
  <c r="N53" i="3" s="1"/>
  <c r="P56" i="3" a="1"/>
  <c r="P56" i="3" s="1"/>
  <c r="P59" i="3" a="1"/>
  <c r="P59" i="3" s="1"/>
  <c r="O62" i="3" a="1"/>
  <c r="O62" i="3" s="1"/>
  <c r="P65" i="3" a="1"/>
  <c r="P65" i="3" s="1"/>
  <c r="P68" i="3" a="1"/>
  <c r="P68" i="3" s="1"/>
  <c r="N72" i="3" a="1"/>
  <c r="N72" i="3" s="1"/>
  <c r="O75" i="3" a="1"/>
  <c r="O75" i="3" s="1"/>
  <c r="O81" i="3" a="1"/>
  <c r="O81" i="3" s="1"/>
  <c r="P84" i="3" a="1"/>
  <c r="P84" i="3" s="1"/>
  <c r="N88" i="3" a="1"/>
  <c r="N88" i="3" s="1"/>
  <c r="O91" i="3" a="1"/>
  <c r="O91" i="3" s="1"/>
  <c r="O94" i="3" a="1"/>
  <c r="O94" i="3" s="1"/>
  <c r="O97" i="3" a="1"/>
  <c r="O97" i="3" s="1"/>
  <c r="N103" i="3" a="1"/>
  <c r="N103" i="3" s="1"/>
  <c r="P105" i="3" a="1"/>
  <c r="P105" i="3" s="1"/>
  <c r="R105" i="3" s="1"/>
  <c r="P108" i="3" a="1"/>
  <c r="P108" i="3" s="1"/>
  <c r="P114" i="3" a="1"/>
  <c r="P114" i="3" s="1"/>
  <c r="R114" i="3" s="1"/>
  <c r="T114" i="3" s="1"/>
  <c r="N121" i="3" a="1"/>
  <c r="N121" i="3" s="1"/>
  <c r="N124" i="3" a="1"/>
  <c r="N124" i="3" s="1"/>
  <c r="O126" i="3" a="1"/>
  <c r="O126" i="3" s="1"/>
  <c r="O129" i="3" a="1"/>
  <c r="O129" i="3" s="1"/>
  <c r="O132" i="3" a="1"/>
  <c r="O132" i="3" s="1"/>
  <c r="O135" i="3" a="1"/>
  <c r="O135" i="3" s="1"/>
  <c r="P138" i="3" a="1"/>
  <c r="P138" i="3" s="1"/>
  <c r="R138" i="3" s="1"/>
  <c r="T138" i="3" s="1"/>
  <c r="O141" i="3" a="1"/>
  <c r="O141" i="3" s="1"/>
  <c r="O144" i="3" a="1"/>
  <c r="O144" i="3" s="1"/>
  <c r="N147" i="3" a="1"/>
  <c r="N147" i="3" s="1"/>
  <c r="N149" i="3" a="1"/>
  <c r="N149" i="3" s="1"/>
  <c r="P153" i="3" a="1"/>
  <c r="P153" i="3" s="1"/>
  <c r="O156" i="3" a="1"/>
  <c r="O156" i="3" s="1"/>
  <c r="O159" i="3" a="1"/>
  <c r="O159" i="3" s="1"/>
  <c r="N165" i="3" a="1"/>
  <c r="N165" i="3" s="1"/>
  <c r="O168" i="3" a="1"/>
  <c r="O168" i="3" s="1"/>
  <c r="P171" i="3" a="1"/>
  <c r="P171" i="3" s="1"/>
  <c r="N175" i="3" a="1"/>
  <c r="N175" i="3" s="1"/>
  <c r="O178" i="3" a="1"/>
  <c r="O178" i="3" s="1"/>
  <c r="P181" i="3" a="1"/>
  <c r="P181" i="3" s="1"/>
  <c r="N185" i="3" a="1"/>
  <c r="N185" i="3" s="1"/>
  <c r="O188" i="3" a="1"/>
  <c r="O188" i="3" s="1"/>
  <c r="P191" i="3" a="1"/>
  <c r="P191" i="3" s="1"/>
  <c r="N195" i="3" a="1"/>
  <c r="N195" i="3" s="1"/>
  <c r="O198" i="3" a="1"/>
  <c r="O198" i="3" s="1"/>
  <c r="P201" i="3" a="1"/>
  <c r="P201" i="3" s="1"/>
  <c r="N205" i="3" a="1"/>
  <c r="N205" i="3" s="1"/>
  <c r="O208" i="3" a="1"/>
  <c r="O208" i="3" s="1"/>
  <c r="P211" i="3" a="1"/>
  <c r="P211" i="3" s="1"/>
  <c r="R211" i="3" s="1"/>
  <c r="U211" i="3" s="1"/>
  <c r="N215" i="3" a="1"/>
  <c r="N215" i="3" s="1"/>
  <c r="O218" i="3" a="1"/>
  <c r="O218" i="3" s="1"/>
  <c r="P221" i="3" a="1"/>
  <c r="P221" i="3" s="1"/>
  <c r="N225" i="3" a="1"/>
  <c r="N225" i="3" s="1"/>
  <c r="O228" i="3" a="1"/>
  <c r="O228" i="3" s="1"/>
  <c r="P231" i="3" a="1"/>
  <c r="P231" i="3" s="1"/>
  <c r="N11" i="3" a="1"/>
  <c r="N11" i="3" s="1"/>
  <c r="N42" i="3" a="1"/>
  <c r="N42" i="3" s="1"/>
  <c r="O53" i="3" a="1"/>
  <c r="O53" i="3" s="1"/>
  <c r="N57" i="3" a="1"/>
  <c r="N57" i="3" s="1"/>
  <c r="N60" i="3" a="1"/>
  <c r="N60" i="3" s="1"/>
  <c r="P62" i="3" a="1"/>
  <c r="P62" i="3" s="1"/>
  <c r="N66" i="3" a="1"/>
  <c r="N66" i="3" s="1"/>
  <c r="N69" i="3" a="1"/>
  <c r="N69" i="3" s="1"/>
  <c r="O72" i="3" a="1"/>
  <c r="O72" i="3" s="1"/>
  <c r="P75" i="3" a="1"/>
  <c r="P75" i="3" s="1"/>
  <c r="O78" i="3" a="1"/>
  <c r="O78" i="3" s="1"/>
  <c r="P81" i="3" a="1"/>
  <c r="P81" i="3" s="1"/>
  <c r="N85" i="3" a="1"/>
  <c r="N85" i="3" s="1"/>
  <c r="O88" i="3" a="1"/>
  <c r="O88" i="3" s="1"/>
  <c r="P91" i="3" a="1"/>
  <c r="P91" i="3" s="1"/>
  <c r="P97" i="3" a="1"/>
  <c r="P97" i="3" s="1"/>
  <c r="N100" i="3" a="1"/>
  <c r="N100" i="3" s="1"/>
  <c r="N106" i="3" a="1"/>
  <c r="N106" i="3" s="1"/>
  <c r="N109" i="3" a="1"/>
  <c r="N109" i="3" s="1"/>
  <c r="P111" i="3" a="1"/>
  <c r="P111" i="3" s="1"/>
  <c r="N115" i="3" a="1"/>
  <c r="N115" i="3" s="1"/>
  <c r="N118" i="3" a="1"/>
  <c r="N118" i="3" s="1"/>
  <c r="O121" i="3" a="1"/>
  <c r="O121" i="3" s="1"/>
  <c r="O124" i="3" a="1"/>
  <c r="O124" i="3" s="1"/>
  <c r="P126" i="3" a="1"/>
  <c r="P126" i="3" s="1"/>
  <c r="P129" i="3" a="1"/>
  <c r="P129" i="3" s="1"/>
  <c r="P132" i="3" a="1"/>
  <c r="P132" i="3" s="1"/>
  <c r="P135" i="3" a="1"/>
  <c r="P135" i="3" s="1"/>
  <c r="N139" i="3" a="1"/>
  <c r="N139" i="3" s="1"/>
  <c r="O149" i="3" a="1"/>
  <c r="O149" i="3" s="1"/>
  <c r="P151" i="3" a="1"/>
  <c r="P151" i="3" s="1"/>
  <c r="N154" i="3" a="1"/>
  <c r="N154" i="3" s="1"/>
  <c r="P156" i="3" a="1"/>
  <c r="P156" i="3" s="1"/>
  <c r="P159" i="3" a="1"/>
  <c r="P159" i="3" s="1"/>
  <c r="O162" i="3" a="1"/>
  <c r="O162" i="3" s="1"/>
  <c r="O165" i="3" a="1"/>
  <c r="O165" i="3" s="1"/>
  <c r="P168" i="3" a="1"/>
  <c r="P168" i="3" s="1"/>
  <c r="N172" i="3" a="1"/>
  <c r="N172" i="3" s="1"/>
  <c r="O175" i="3" a="1"/>
  <c r="O175" i="3" s="1"/>
  <c r="P178" i="3" a="1"/>
  <c r="P178" i="3" s="1"/>
  <c r="N182" i="3" a="1"/>
  <c r="N182" i="3" s="1"/>
  <c r="O185" i="3" a="1"/>
  <c r="O185" i="3" s="1"/>
  <c r="P188" i="3" a="1"/>
  <c r="P188" i="3" s="1"/>
  <c r="N192" i="3" a="1"/>
  <c r="N192" i="3" s="1"/>
  <c r="O195" i="3" a="1"/>
  <c r="O195" i="3" s="1"/>
  <c r="P198" i="3" a="1"/>
  <c r="P198" i="3" s="1"/>
  <c r="N202" i="3" a="1"/>
  <c r="N202" i="3" s="1"/>
  <c r="O205" i="3" a="1"/>
  <c r="O205" i="3" s="1"/>
  <c r="P208" i="3" a="1"/>
  <c r="P208" i="3" s="1"/>
  <c r="N212" i="3" a="1"/>
  <c r="N212" i="3" s="1"/>
  <c r="O215" i="3" a="1"/>
  <c r="O215" i="3" s="1"/>
  <c r="P218" i="3" a="1"/>
  <c r="P218" i="3" s="1"/>
  <c r="N222" i="3" a="1"/>
  <c r="N222" i="3" s="1"/>
  <c r="O225" i="3" a="1"/>
  <c r="O225" i="3" s="1"/>
  <c r="P228" i="3" a="1"/>
  <c r="P228" i="3" s="1"/>
  <c r="O4" i="3" a="1"/>
  <c r="O4" i="3" s="1"/>
  <c r="N12" i="3" a="1"/>
  <c r="N12" i="3" s="1"/>
  <c r="N27" i="3" a="1"/>
  <c r="N27" i="3" s="1"/>
  <c r="N50" i="3" a="1"/>
  <c r="N50" i="3" s="1"/>
  <c r="P53" i="3" a="1"/>
  <c r="P53" i="3" s="1"/>
  <c r="O57" i="3" a="1"/>
  <c r="O57" i="3" s="1"/>
  <c r="O60" i="3" a="1"/>
  <c r="O60" i="3" s="1"/>
  <c r="N63" i="3" a="1"/>
  <c r="N63" i="3" s="1"/>
  <c r="O66" i="3" a="1"/>
  <c r="O66" i="3" s="1"/>
  <c r="O69" i="3" a="1"/>
  <c r="O69" i="3" s="1"/>
  <c r="P72" i="3" a="1"/>
  <c r="P72" i="3" s="1"/>
  <c r="R72" i="3" s="1"/>
  <c r="N76" i="3" a="1"/>
  <c r="N76" i="3" s="1"/>
  <c r="P78" i="3" a="1"/>
  <c r="P78" i="3" s="1"/>
  <c r="R78" i="3" s="1"/>
  <c r="T78" i="3" s="1"/>
  <c r="N82" i="3" a="1"/>
  <c r="N82" i="3" s="1"/>
  <c r="O85" i="3" a="1"/>
  <c r="O85" i="3" s="1"/>
  <c r="P88" i="3" a="1"/>
  <c r="P88" i="3" s="1"/>
  <c r="R88" i="3" s="1"/>
  <c r="T88" i="3" s="1"/>
  <c r="N92" i="3" a="1"/>
  <c r="N92" i="3" s="1"/>
  <c r="P94" i="3" a="1"/>
  <c r="P94" i="3" s="1"/>
  <c r="N98" i="3" a="1"/>
  <c r="N98" i="3" s="1"/>
  <c r="O100" i="3" a="1"/>
  <c r="O100" i="3" s="1"/>
  <c r="O103" i="3" a="1"/>
  <c r="O103" i="3" s="1"/>
  <c r="O106" i="3" a="1"/>
  <c r="O106" i="3" s="1"/>
  <c r="O109" i="3" a="1"/>
  <c r="O109" i="3" s="1"/>
  <c r="N112" i="3" a="1"/>
  <c r="N112" i="3" s="1"/>
  <c r="O115" i="3" a="1"/>
  <c r="O115" i="3" s="1"/>
  <c r="O118" i="3" a="1"/>
  <c r="O118" i="3" s="1"/>
  <c r="P121" i="3" a="1"/>
  <c r="P121" i="3" s="1"/>
  <c r="N127" i="3" a="1"/>
  <c r="N127" i="3" s="1"/>
  <c r="N130" i="3" a="1"/>
  <c r="N130" i="3" s="1"/>
  <c r="N133" i="3" a="1"/>
  <c r="N133" i="3" s="1"/>
  <c r="N136" i="3" a="1"/>
  <c r="N136" i="3" s="1"/>
  <c r="O139" i="3" a="1"/>
  <c r="O139" i="3" s="1"/>
  <c r="P141" i="3" a="1"/>
  <c r="P141" i="3" s="1"/>
  <c r="P144" i="3" a="1"/>
  <c r="P144" i="3" s="1"/>
  <c r="O147" i="3" a="1"/>
  <c r="O147" i="3" s="1"/>
  <c r="P149" i="3" a="1"/>
  <c r="P149" i="3" s="1"/>
  <c r="N152" i="3" a="1"/>
  <c r="N152" i="3" s="1"/>
  <c r="O154" i="3" a="1"/>
  <c r="O154" i="3" s="1"/>
  <c r="N157" i="3" a="1"/>
  <c r="N157" i="3" s="1"/>
  <c r="N160" i="3" a="1"/>
  <c r="N160" i="3" s="1"/>
  <c r="P162" i="3" a="1"/>
  <c r="P162" i="3" s="1"/>
  <c r="P165" i="3" a="1"/>
  <c r="P165" i="3" s="1"/>
  <c r="N169" i="3" a="1"/>
  <c r="N169" i="3" s="1"/>
  <c r="O172" i="3" a="1"/>
  <c r="O172" i="3" s="1"/>
  <c r="P175" i="3" a="1"/>
  <c r="P175" i="3" s="1"/>
  <c r="N179" i="3" a="1"/>
  <c r="N179" i="3" s="1"/>
  <c r="O182" i="3" a="1"/>
  <c r="O182" i="3" s="1"/>
  <c r="P185" i="3" a="1"/>
  <c r="P185" i="3" s="1"/>
  <c r="R185" i="3" s="1"/>
  <c r="N189" i="3" a="1"/>
  <c r="N189" i="3" s="1"/>
  <c r="O192" i="3" a="1"/>
  <c r="O192" i="3" s="1"/>
  <c r="P195" i="3" a="1"/>
  <c r="P195" i="3" s="1"/>
  <c r="N199" i="3" a="1"/>
  <c r="N199" i="3" s="1"/>
  <c r="O202" i="3" a="1"/>
  <c r="O202" i="3" s="1"/>
  <c r="P205" i="3" a="1"/>
  <c r="P205" i="3" s="1"/>
  <c r="N209" i="3" a="1"/>
  <c r="N209" i="3" s="1"/>
  <c r="O212" i="3" a="1"/>
  <c r="O212" i="3" s="1"/>
  <c r="P215" i="3" a="1"/>
  <c r="P215" i="3" s="1"/>
  <c r="R215" i="3" s="1"/>
  <c r="N219" i="3" a="1"/>
  <c r="N219" i="3" s="1"/>
  <c r="O222" i="3" a="1"/>
  <c r="O222" i="3" s="1"/>
  <c r="P225" i="3" a="1"/>
  <c r="P225" i="3" s="1"/>
  <c r="R225" i="3" s="1"/>
  <c r="N229" i="3" a="1"/>
  <c r="N229" i="3" s="1"/>
  <c r="P4" i="3" a="1"/>
  <c r="P4" i="3" s="1"/>
  <c r="N14" i="3" a="1"/>
  <c r="N14" i="3" s="1"/>
  <c r="O29" i="3" a="1"/>
  <c r="O29" i="3" s="1"/>
  <c r="P44" i="3" a="1"/>
  <c r="P44" i="3" s="1"/>
  <c r="O50" i="3" a="1"/>
  <c r="O50" i="3" s="1"/>
  <c r="N54" i="3" a="1"/>
  <c r="N54" i="3" s="1"/>
  <c r="P57" i="3" a="1"/>
  <c r="P57" i="3" s="1"/>
  <c r="P60" i="3" a="1"/>
  <c r="P60" i="3" s="1"/>
  <c r="O63" i="3" a="1"/>
  <c r="O63" i="3" s="1"/>
  <c r="P69" i="3" a="1"/>
  <c r="P69" i="3" s="1"/>
  <c r="R69" i="3" s="1"/>
  <c r="U69" i="3" s="1"/>
  <c r="N73" i="3" a="1"/>
  <c r="N73" i="3" s="1"/>
  <c r="N79" i="3" a="1"/>
  <c r="N79" i="3" s="1"/>
  <c r="O82" i="3" a="1"/>
  <c r="O82" i="3" s="1"/>
  <c r="P85" i="3" a="1"/>
  <c r="P85" i="3" s="1"/>
  <c r="N89" i="3" a="1"/>
  <c r="N89" i="3" s="1"/>
  <c r="O92" i="3" a="1"/>
  <c r="O92" i="3" s="1"/>
  <c r="N95" i="3" a="1"/>
  <c r="N95" i="3" s="1"/>
  <c r="P100" i="3" a="1"/>
  <c r="P100" i="3" s="1"/>
  <c r="P103" i="3" a="1"/>
  <c r="P103" i="3" s="1"/>
  <c r="R103" i="3" s="1"/>
  <c r="T103" i="3" s="1"/>
  <c r="O112" i="3" a="1"/>
  <c r="O112" i="3" s="1"/>
  <c r="P115" i="3" a="1"/>
  <c r="P115" i="3" s="1"/>
  <c r="P118" i="3" a="1"/>
  <c r="P118" i="3" s="1"/>
  <c r="N122" i="3" a="1"/>
  <c r="N122" i="3" s="1"/>
  <c r="P124" i="3" a="1"/>
  <c r="P124" i="3" s="1"/>
  <c r="O127" i="3" a="1"/>
  <c r="O127" i="3" s="1"/>
  <c r="O130" i="3" a="1"/>
  <c r="O130" i="3" s="1"/>
  <c r="O133" i="3" a="1"/>
  <c r="O133" i="3" s="1"/>
  <c r="O136" i="3" a="1"/>
  <c r="O136" i="3" s="1"/>
  <c r="P139" i="3" a="1"/>
  <c r="P139" i="3" s="1"/>
  <c r="N142" i="3" a="1"/>
  <c r="N142" i="3" s="1"/>
  <c r="N145" i="3" a="1"/>
  <c r="N145" i="3" s="1"/>
  <c r="P154" i="3" a="1"/>
  <c r="P154" i="3" s="1"/>
  <c r="O157" i="3" a="1"/>
  <c r="O157" i="3" s="1"/>
  <c r="O160" i="3" a="1"/>
  <c r="O160" i="3" s="1"/>
  <c r="N163" i="3" a="1"/>
  <c r="N163" i="3" s="1"/>
  <c r="N166" i="3" a="1"/>
  <c r="N166" i="3" s="1"/>
  <c r="O169" i="3" a="1"/>
  <c r="O169" i="3" s="1"/>
  <c r="P172" i="3" a="1"/>
  <c r="P172" i="3" s="1"/>
  <c r="N176" i="3" a="1"/>
  <c r="N176" i="3" s="1"/>
  <c r="O179" i="3" a="1"/>
  <c r="O179" i="3" s="1"/>
  <c r="P182" i="3" a="1"/>
  <c r="P182" i="3" s="1"/>
  <c r="N186" i="3" a="1"/>
  <c r="N186" i="3" s="1"/>
  <c r="O189" i="3" a="1"/>
  <c r="O189" i="3" s="1"/>
  <c r="P192" i="3" a="1"/>
  <c r="P192" i="3" s="1"/>
  <c r="N196" i="3" a="1"/>
  <c r="N196" i="3" s="1"/>
  <c r="O199" i="3" a="1"/>
  <c r="O199" i="3" s="1"/>
  <c r="P202" i="3" a="1"/>
  <c r="P202" i="3" s="1"/>
  <c r="N206" i="3" a="1"/>
  <c r="N206" i="3" s="1"/>
  <c r="O209" i="3" a="1"/>
  <c r="O209" i="3" s="1"/>
  <c r="P212" i="3" a="1"/>
  <c r="P212" i="3" s="1"/>
  <c r="N216" i="3" a="1"/>
  <c r="N216" i="3" s="1"/>
  <c r="O219" i="3" a="1"/>
  <c r="O219" i="3" s="1"/>
  <c r="P222" i="3" a="1"/>
  <c r="P222" i="3" s="1"/>
  <c r="N226" i="3" a="1"/>
  <c r="N226" i="3" s="1"/>
  <c r="O229" i="3" a="1"/>
  <c r="O229" i="3" s="1"/>
  <c r="N4" i="3" a="1"/>
  <c r="N4" i="3" s="1"/>
  <c r="O30" i="3" a="1"/>
  <c r="O30" i="3" s="1"/>
  <c r="O45" i="3" a="1"/>
  <c r="O45" i="3" s="1"/>
  <c r="P50" i="3" a="1"/>
  <c r="P50" i="3" s="1"/>
  <c r="P54" i="3" a="1"/>
  <c r="P54" i="3" s="1"/>
  <c r="R54" i="3" s="1"/>
  <c r="T54" i="3" s="1"/>
  <c r="N58" i="3" a="1"/>
  <c r="N58" i="3" s="1"/>
  <c r="N61" i="3" a="1"/>
  <c r="N61" i="3" s="1"/>
  <c r="P63" i="3" a="1"/>
  <c r="P63" i="3" s="1"/>
  <c r="P66" i="3" a="1"/>
  <c r="P66" i="3" s="1"/>
  <c r="N70" i="3" a="1"/>
  <c r="N70" i="3" s="1"/>
  <c r="O73" i="3" a="1"/>
  <c r="O73" i="3" s="1"/>
  <c r="O76" i="3" a="1"/>
  <c r="O76" i="3" s="1"/>
  <c r="O79" i="3" a="1"/>
  <c r="O79" i="3" s="1"/>
  <c r="P82" i="3" a="1"/>
  <c r="P82" i="3" s="1"/>
  <c r="R82" i="3" s="1"/>
  <c r="N86" i="3" a="1"/>
  <c r="N86" i="3" s="1"/>
  <c r="O89" i="3" a="1"/>
  <c r="O89" i="3" s="1"/>
  <c r="P92" i="3" a="1"/>
  <c r="P92" i="3" s="1"/>
  <c r="O95" i="3" a="1"/>
  <c r="O95" i="3" s="1"/>
  <c r="O98" i="3" a="1"/>
  <c r="O98" i="3" s="1"/>
  <c r="N101" i="3" a="1"/>
  <c r="N101" i="3" s="1"/>
  <c r="N104" i="3" a="1"/>
  <c r="N104" i="3" s="1"/>
  <c r="P106" i="3" a="1"/>
  <c r="P106" i="3" s="1"/>
  <c r="P109" i="3" a="1"/>
  <c r="P109" i="3" s="1"/>
  <c r="P112" i="3" a="1"/>
  <c r="P112" i="3" s="1"/>
  <c r="R112" i="3" s="1"/>
  <c r="N116" i="3" a="1"/>
  <c r="N116" i="3" s="1"/>
  <c r="N119" i="3" a="1"/>
  <c r="N119" i="3" s="1"/>
  <c r="O122" i="3" a="1"/>
  <c r="O122" i="3" s="1"/>
  <c r="P127" i="3" a="1"/>
  <c r="P127" i="3" s="1"/>
  <c r="P130" i="3" a="1"/>
  <c r="P130" i="3" s="1"/>
  <c r="P133" i="3" a="1"/>
  <c r="P133" i="3" s="1"/>
  <c r="P136" i="3" a="1"/>
  <c r="P136" i="3" s="1"/>
  <c r="O142" i="3" a="1"/>
  <c r="O142" i="3" s="1"/>
  <c r="O145" i="3" a="1"/>
  <c r="O145" i="3" s="1"/>
  <c r="P147" i="3" a="1"/>
  <c r="P147" i="3" s="1"/>
  <c r="N150" i="3" a="1"/>
  <c r="N150" i="3" s="1"/>
  <c r="O152" i="3" a="1"/>
  <c r="O152" i="3" s="1"/>
  <c r="N155" i="3" a="1"/>
  <c r="N155" i="3" s="1"/>
  <c r="P157" i="3" a="1"/>
  <c r="P157" i="3" s="1"/>
  <c r="O163" i="3" a="1"/>
  <c r="O163" i="3" s="1"/>
  <c r="O166" i="3" a="1"/>
  <c r="O166" i="3" s="1"/>
  <c r="P169" i="3" a="1"/>
  <c r="P169" i="3" s="1"/>
  <c r="N173" i="3" a="1"/>
  <c r="N173" i="3" s="1"/>
  <c r="O176" i="3" a="1"/>
  <c r="O176" i="3" s="1"/>
  <c r="P179" i="3" a="1"/>
  <c r="P179" i="3" s="1"/>
  <c r="N183" i="3" a="1"/>
  <c r="N183" i="3" s="1"/>
  <c r="O186" i="3" a="1"/>
  <c r="O186" i="3" s="1"/>
  <c r="P189" i="3" a="1"/>
  <c r="P189" i="3" s="1"/>
  <c r="N193" i="3" a="1"/>
  <c r="N193" i="3" s="1"/>
  <c r="O196" i="3" a="1"/>
  <c r="O196" i="3" s="1"/>
  <c r="P199" i="3" a="1"/>
  <c r="P199" i="3" s="1"/>
  <c r="N203" i="3" a="1"/>
  <c r="N203" i="3" s="1"/>
  <c r="O206" i="3" a="1"/>
  <c r="O206" i="3" s="1"/>
  <c r="P209" i="3" a="1"/>
  <c r="P209" i="3" s="1"/>
  <c r="N213" i="3" a="1"/>
  <c r="N213" i="3" s="1"/>
  <c r="O216" i="3" a="1"/>
  <c r="O216" i="3" s="1"/>
  <c r="P219" i="3" a="1"/>
  <c r="P219" i="3" s="1"/>
  <c r="N223" i="3" a="1"/>
  <c r="N223" i="3" s="1"/>
  <c r="O226" i="3" a="1"/>
  <c r="O226" i="3" s="1"/>
  <c r="P229" i="3" a="1"/>
  <c r="P229" i="3" s="1"/>
  <c r="P16" i="3" a="1"/>
  <c r="P16" i="3" s="1"/>
  <c r="O32" i="3" a="1"/>
  <c r="O32" i="3" s="1"/>
  <c r="P47" i="3" a="1"/>
  <c r="P47" i="3" s="1"/>
  <c r="O51" i="3" a="1"/>
  <c r="O51" i="3" s="1"/>
  <c r="N55" i="3" a="1"/>
  <c r="N55" i="3" s="1"/>
  <c r="O58" i="3" a="1"/>
  <c r="O58" i="3" s="1"/>
  <c r="N64" i="3" a="1"/>
  <c r="N64" i="3" s="1"/>
  <c r="N67" i="3" a="1"/>
  <c r="N67" i="3" s="1"/>
  <c r="O70" i="3" a="1"/>
  <c r="O70" i="3" s="1"/>
  <c r="P73" i="3" a="1"/>
  <c r="P73" i="3" s="1"/>
  <c r="P76" i="3" a="1"/>
  <c r="P76" i="3" s="1"/>
  <c r="P79" i="3" a="1"/>
  <c r="P79" i="3" s="1"/>
  <c r="R79" i="3" s="1"/>
  <c r="U79" i="3" s="1"/>
  <c r="N83" i="3" a="1"/>
  <c r="N83" i="3" s="1"/>
  <c r="O86" i="3" a="1"/>
  <c r="O86" i="3" s="1"/>
  <c r="P89" i="3" a="1"/>
  <c r="P89" i="3" s="1"/>
  <c r="R89" i="3" s="1"/>
  <c r="T89" i="3" s="1"/>
  <c r="P95" i="3" a="1"/>
  <c r="P95" i="3" s="1"/>
  <c r="P98" i="3" a="1"/>
  <c r="P98" i="3" s="1"/>
  <c r="R98" i="3" s="1"/>
  <c r="T98" i="3" s="1"/>
  <c r="O101" i="3" a="1"/>
  <c r="O101" i="3" s="1"/>
  <c r="O104" i="3" a="1"/>
  <c r="O104" i="3" s="1"/>
  <c r="N107" i="3" a="1"/>
  <c r="N107" i="3" s="1"/>
  <c r="N110" i="3" a="1"/>
  <c r="N110" i="3" s="1"/>
  <c r="N113" i="3" a="1"/>
  <c r="N113" i="3" s="1"/>
  <c r="O116" i="3" a="1"/>
  <c r="O116" i="3" s="1"/>
  <c r="O119" i="3" a="1"/>
  <c r="O119" i="3" s="1"/>
  <c r="P122" i="3" a="1"/>
  <c r="P122" i="3" s="1"/>
  <c r="N125" i="3" a="1"/>
  <c r="N125" i="3" s="1"/>
  <c r="N128" i="3" a="1"/>
  <c r="N128" i="3" s="1"/>
  <c r="N131" i="3" a="1"/>
  <c r="N131" i="3" s="1"/>
  <c r="N134" i="3" a="1"/>
  <c r="N134" i="3" s="1"/>
  <c r="N137" i="3" a="1"/>
  <c r="N137" i="3" s="1"/>
  <c r="N140" i="3" a="1"/>
  <c r="N140" i="3" s="1"/>
  <c r="P142" i="3" a="1"/>
  <c r="P142" i="3" s="1"/>
  <c r="P145" i="3" a="1"/>
  <c r="P145" i="3" s="1"/>
  <c r="N148" i="3" a="1"/>
  <c r="N148" i="3" s="1"/>
  <c r="O150" i="3" a="1"/>
  <c r="O150" i="3" s="1"/>
  <c r="O155" i="3" a="1"/>
  <c r="O155" i="3" s="1"/>
  <c r="N158" i="3" a="1"/>
  <c r="N158" i="3" s="1"/>
  <c r="P160" i="3" a="1"/>
  <c r="P160" i="3" s="1"/>
  <c r="P163" i="3" a="1"/>
  <c r="P163" i="3" s="1"/>
  <c r="R163" i="3" s="1"/>
  <c r="T163" i="3" s="1"/>
  <c r="P166" i="3" a="1"/>
  <c r="P166" i="3" s="1"/>
  <c r="N170" i="3" a="1"/>
  <c r="N170" i="3" s="1"/>
  <c r="O173" i="3" a="1"/>
  <c r="O173" i="3" s="1"/>
  <c r="P176" i="3" a="1"/>
  <c r="P176" i="3" s="1"/>
  <c r="N180" i="3" a="1"/>
  <c r="N180" i="3" s="1"/>
  <c r="O183" i="3" a="1"/>
  <c r="O183" i="3" s="1"/>
  <c r="P186" i="3" a="1"/>
  <c r="P186" i="3" s="1"/>
  <c r="N190" i="3" a="1"/>
  <c r="N190" i="3" s="1"/>
  <c r="O193" i="3" a="1"/>
  <c r="O193" i="3" s="1"/>
  <c r="P196" i="3" a="1"/>
  <c r="P196" i="3" s="1"/>
  <c r="N200" i="3" a="1"/>
  <c r="N200" i="3" s="1"/>
  <c r="O203" i="3" a="1"/>
  <c r="O203" i="3" s="1"/>
  <c r="P206" i="3" a="1"/>
  <c r="P206" i="3" s="1"/>
  <c r="N210" i="3" a="1"/>
  <c r="N210" i="3" s="1"/>
  <c r="O213" i="3" a="1"/>
  <c r="O213" i="3" s="1"/>
  <c r="P216" i="3" a="1"/>
  <c r="P216" i="3" s="1"/>
  <c r="N220" i="3" a="1"/>
  <c r="N220" i="3" s="1"/>
  <c r="O223" i="3" a="1"/>
  <c r="O223" i="3" s="1"/>
  <c r="P226" i="3" a="1"/>
  <c r="P226" i="3" s="1"/>
  <c r="N230" i="3" a="1"/>
  <c r="N230" i="3" s="1"/>
  <c r="P17" i="3" a="1"/>
  <c r="P17" i="3" s="1"/>
  <c r="O48" i="3" a="1"/>
  <c r="O48" i="3" s="1"/>
  <c r="P51" i="3" a="1"/>
  <c r="P51" i="3" s="1"/>
  <c r="O55" i="3" a="1"/>
  <c r="O55" i="3" s="1"/>
  <c r="P58" i="3" a="1"/>
  <c r="P58" i="3" s="1"/>
  <c r="O61" i="3" a="1"/>
  <c r="O61" i="3" s="1"/>
  <c r="O64" i="3" a="1"/>
  <c r="O64" i="3" s="1"/>
  <c r="O67" i="3" a="1"/>
  <c r="O67" i="3" s="1"/>
  <c r="P70" i="3" a="1"/>
  <c r="P70" i="3" s="1"/>
  <c r="N74" i="3" a="1"/>
  <c r="N74" i="3" s="1"/>
  <c r="N77" i="3" a="1"/>
  <c r="N77" i="3" s="1"/>
  <c r="N80" i="3" a="1"/>
  <c r="N80" i="3" s="1"/>
  <c r="O83" i="3" a="1"/>
  <c r="O83" i="3" s="1"/>
  <c r="P86" i="3" a="1"/>
  <c r="P86" i="3" s="1"/>
  <c r="N90" i="3" a="1"/>
  <c r="N90" i="3" s="1"/>
  <c r="N93" i="3" a="1"/>
  <c r="N93" i="3" s="1"/>
  <c r="N96" i="3" a="1"/>
  <c r="N96" i="3" s="1"/>
  <c r="N99" i="3" a="1"/>
  <c r="N99" i="3" s="1"/>
  <c r="P101" i="3" a="1"/>
  <c r="P101" i="3" s="1"/>
  <c r="R101" i="3" s="1"/>
  <c r="T101" i="3" s="1"/>
  <c r="O107" i="3" a="1"/>
  <c r="O107" i="3" s="1"/>
  <c r="O110" i="3" a="1"/>
  <c r="O110" i="3" s="1"/>
  <c r="O113" i="3" a="1"/>
  <c r="O113" i="3" s="1"/>
  <c r="P116" i="3" a="1"/>
  <c r="P116" i="3" s="1"/>
  <c r="P119" i="3" a="1"/>
  <c r="P119" i="3" s="1"/>
  <c r="N123" i="3" a="1"/>
  <c r="N123" i="3" s="1"/>
  <c r="O125" i="3" a="1"/>
  <c r="O125" i="3" s="1"/>
  <c r="O134" i="3" a="1"/>
  <c r="O134" i="3" s="1"/>
  <c r="O137" i="3" a="1"/>
  <c r="O137" i="3" s="1"/>
  <c r="O140" i="3" a="1"/>
  <c r="O140" i="3" s="1"/>
  <c r="N143" i="3" a="1"/>
  <c r="N143" i="3" s="1"/>
  <c r="N146" i="3" a="1"/>
  <c r="N146" i="3" s="1"/>
  <c r="P152" i="3" a="1"/>
  <c r="P152" i="3" s="1"/>
  <c r="O158" i="3" a="1"/>
  <c r="O158" i="3" s="1"/>
  <c r="N161" i="3" a="1"/>
  <c r="N161" i="3" s="1"/>
  <c r="N167" i="3" a="1"/>
  <c r="N167" i="3" s="1"/>
  <c r="O170" i="3" a="1"/>
  <c r="O170" i="3" s="1"/>
  <c r="P173" i="3" a="1"/>
  <c r="P173" i="3" s="1"/>
  <c r="R173" i="3" s="1"/>
  <c r="T173" i="3" s="1"/>
  <c r="N177" i="3" a="1"/>
  <c r="N177" i="3" s="1"/>
  <c r="O180" i="3" a="1"/>
  <c r="O180" i="3" s="1"/>
  <c r="P183" i="3" a="1"/>
  <c r="P183" i="3" s="1"/>
  <c r="N187" i="3" a="1"/>
  <c r="N187" i="3" s="1"/>
  <c r="O190" i="3" a="1"/>
  <c r="O190" i="3" s="1"/>
  <c r="P193" i="3" a="1"/>
  <c r="P193" i="3" s="1"/>
  <c r="R193" i="3" s="1"/>
  <c r="T193" i="3" s="1"/>
  <c r="N197" i="3" a="1"/>
  <c r="N197" i="3" s="1"/>
  <c r="O200" i="3" a="1"/>
  <c r="O200" i="3" s="1"/>
  <c r="P203" i="3" a="1"/>
  <c r="P203" i="3" s="1"/>
  <c r="N207" i="3" a="1"/>
  <c r="N207" i="3" s="1"/>
  <c r="O210" i="3" a="1"/>
  <c r="O210" i="3" s="1"/>
  <c r="P213" i="3" a="1"/>
  <c r="P213" i="3" s="1"/>
  <c r="R213" i="3" s="1"/>
  <c r="T213" i="3" s="1"/>
  <c r="N217" i="3" a="1"/>
  <c r="N217" i="3" s="1"/>
  <c r="O220" i="3" a="1"/>
  <c r="O220" i="3" s="1"/>
  <c r="P223" i="3" a="1"/>
  <c r="P223" i="3" s="1"/>
  <c r="R223" i="3" s="1"/>
  <c r="T223" i="3" s="1"/>
  <c r="N227" i="3" a="1"/>
  <c r="N227" i="3" s="1"/>
  <c r="O230" i="3" a="1"/>
  <c r="O230" i="3" s="1"/>
  <c r="N20" i="3" a="1"/>
  <c r="N20" i="3" s="1"/>
  <c r="O35" i="3" a="1"/>
  <c r="O35" i="3" s="1"/>
  <c r="P48" i="3" a="1"/>
  <c r="P48" i="3" s="1"/>
  <c r="N52" i="3" a="1"/>
  <c r="N52" i="3" s="1"/>
  <c r="P55" i="3" a="1"/>
  <c r="P55" i="3" s="1"/>
  <c r="N59" i="3" a="1"/>
  <c r="N59" i="3" s="1"/>
  <c r="P64" i="3" a="1"/>
  <c r="P64" i="3" s="1"/>
  <c r="P67" i="3" a="1"/>
  <c r="P67" i="3" s="1"/>
  <c r="R67" i="3" s="1"/>
  <c r="N71" i="3" a="1"/>
  <c r="N71" i="3" s="1"/>
  <c r="O74" i="3" a="1"/>
  <c r="O74" i="3" s="1"/>
  <c r="O77" i="3" a="1"/>
  <c r="O77" i="3" s="1"/>
  <c r="O80" i="3" a="1"/>
  <c r="O80" i="3" s="1"/>
  <c r="P83" i="3" a="1"/>
  <c r="P83" i="3" s="1"/>
  <c r="N87" i="3" a="1"/>
  <c r="N87" i="3" s="1"/>
  <c r="O90" i="3" a="1"/>
  <c r="O90" i="3" s="1"/>
  <c r="O93" i="3" a="1"/>
  <c r="O93" i="3" s="1"/>
  <c r="O96" i="3" a="1"/>
  <c r="O96" i="3" s="1"/>
  <c r="O99" i="3" a="1"/>
  <c r="O99" i="3" s="1"/>
  <c r="N102" i="3" a="1"/>
  <c r="N102" i="3" s="1"/>
  <c r="P104" i="3" a="1"/>
  <c r="P104" i="3" s="1"/>
  <c r="P107" i="3" a="1"/>
  <c r="P107" i="3" s="1"/>
  <c r="P110" i="3" a="1"/>
  <c r="P110" i="3" s="1"/>
  <c r="P113" i="3" a="1"/>
  <c r="P113" i="3" s="1"/>
  <c r="N117" i="3" a="1"/>
  <c r="N117" i="3" s="1"/>
  <c r="N120" i="3" a="1"/>
  <c r="N120" i="3" s="1"/>
  <c r="P125" i="3" a="1"/>
  <c r="P125" i="3" s="1"/>
  <c r="R125" i="3" s="1"/>
  <c r="O128" i="3" a="1"/>
  <c r="O128" i="3" s="1"/>
  <c r="O131" i="3" a="1"/>
  <c r="O131" i="3" s="1"/>
  <c r="P137" i="3" a="1"/>
  <c r="P137" i="3" s="1"/>
  <c r="P140" i="3" a="1"/>
  <c r="P140" i="3" s="1"/>
  <c r="O143" i="3" a="1"/>
  <c r="O143" i="3" s="1"/>
  <c r="O146" i="3" a="1"/>
  <c r="O146" i="3" s="1"/>
  <c r="O148" i="3" a="1"/>
  <c r="O148" i="3" s="1"/>
  <c r="P150" i="3" a="1"/>
  <c r="P150" i="3" s="1"/>
  <c r="N153" i="3" a="1"/>
  <c r="N153" i="3" s="1"/>
  <c r="P155" i="3" a="1"/>
  <c r="P155" i="3" s="1"/>
  <c r="P158" i="3" a="1"/>
  <c r="P158" i="3" s="1"/>
  <c r="R158" i="3" s="1"/>
  <c r="T158" i="3" s="1"/>
  <c r="O161" i="3" a="1"/>
  <c r="O161" i="3" s="1"/>
  <c r="N164" i="3" a="1"/>
  <c r="N164" i="3" s="1"/>
  <c r="O167" i="3" a="1"/>
  <c r="O167" i="3" s="1"/>
  <c r="P170" i="3" a="1"/>
  <c r="P170" i="3" s="1"/>
  <c r="N174" i="3" a="1"/>
  <c r="N174" i="3" s="1"/>
  <c r="O177" i="3" a="1"/>
  <c r="O177" i="3" s="1"/>
  <c r="P180" i="3" a="1"/>
  <c r="P180" i="3" s="1"/>
  <c r="R180" i="3" s="1"/>
  <c r="N184" i="3" a="1"/>
  <c r="N184" i="3" s="1"/>
  <c r="O187" i="3" a="1"/>
  <c r="O187" i="3" s="1"/>
  <c r="P190" i="3" a="1"/>
  <c r="P190" i="3" s="1"/>
  <c r="R190" i="3" s="1"/>
  <c r="N194" i="3" a="1"/>
  <c r="N194" i="3" s="1"/>
  <c r="O197" i="3" a="1"/>
  <c r="O197" i="3" s="1"/>
  <c r="P200" i="3" a="1"/>
  <c r="P200" i="3" s="1"/>
  <c r="R200" i="3" s="1"/>
  <c r="T200" i="3" s="1"/>
  <c r="N204" i="3" a="1"/>
  <c r="N204" i="3" s="1"/>
  <c r="O207" i="3" a="1"/>
  <c r="O207" i="3" s="1"/>
  <c r="P210" i="3" a="1"/>
  <c r="P210" i="3" s="1"/>
  <c r="R210" i="3" s="1"/>
  <c r="N214" i="3" a="1"/>
  <c r="N214" i="3" s="1"/>
  <c r="O217" i="3" a="1"/>
  <c r="O217" i="3" s="1"/>
  <c r="P220" i="3" a="1"/>
  <c r="P220" i="3" s="1"/>
  <c r="R220" i="3" s="1"/>
  <c r="U220" i="3" s="1"/>
  <c r="N224" i="3" a="1"/>
  <c r="N224" i="3" s="1"/>
  <c r="O227" i="3" a="1"/>
  <c r="O227" i="3" s="1"/>
  <c r="P230" i="3" a="1"/>
  <c r="P230" i="3" s="1"/>
  <c r="R230" i="3" s="1"/>
  <c r="T230" i="3" s="1"/>
  <c r="R231" i="3"/>
  <c r="T231" i="3" s="1"/>
  <c r="R221" i="3"/>
  <c r="T221" i="3" s="1"/>
  <c r="R201" i="3"/>
  <c r="T201" i="3" s="1"/>
  <c r="R191" i="3"/>
  <c r="T191" i="3" s="1"/>
  <c r="R171" i="3"/>
  <c r="U171" i="3" s="1"/>
  <c r="R224" i="3"/>
  <c r="T224" i="3" s="1"/>
  <c r="R194" i="3"/>
  <c r="T194" i="3" s="1"/>
  <c r="R133" i="3"/>
  <c r="T133" i="3" s="1"/>
  <c r="R123" i="3"/>
  <c r="T123" i="3" s="1"/>
  <c r="R93" i="3"/>
  <c r="T93" i="3" s="1"/>
  <c r="R53" i="3"/>
  <c r="T53" i="3" s="1"/>
  <c r="K212" i="3"/>
  <c r="K182" i="3"/>
  <c r="L186" i="3"/>
  <c r="L176" i="3"/>
  <c r="R176" i="3" s="1"/>
  <c r="T176" i="3" s="1"/>
  <c r="L166" i="3"/>
  <c r="L156" i="3"/>
  <c r="R156" i="3" s="1"/>
  <c r="T156" i="3" s="1"/>
  <c r="L146" i="3"/>
  <c r="R146" i="3" s="1"/>
  <c r="T146" i="3" s="1"/>
  <c r="L136" i="3"/>
  <c r="L126" i="3"/>
  <c r="L116" i="3"/>
  <c r="R144" i="3"/>
  <c r="T144" i="3" s="1"/>
  <c r="K192" i="3"/>
  <c r="L226" i="3"/>
  <c r="L216" i="3"/>
  <c r="L206" i="3"/>
  <c r="L196" i="3"/>
  <c r="K229" i="3"/>
  <c r="K219" i="3"/>
  <c r="K209" i="3"/>
  <c r="K199" i="3"/>
  <c r="K189" i="3"/>
  <c r="K179" i="3"/>
  <c r="K169" i="3"/>
  <c r="K159" i="3"/>
  <c r="R159" i="3" s="1"/>
  <c r="T159" i="3" s="1"/>
  <c r="K149" i="3"/>
  <c r="K139" i="3"/>
  <c r="K129" i="3"/>
  <c r="R129" i="3" s="1"/>
  <c r="T129" i="3" s="1"/>
  <c r="R109" i="3"/>
  <c r="T109" i="3" s="1"/>
  <c r="R99" i="3"/>
  <c r="T99" i="3" s="1"/>
  <c r="R134" i="3"/>
  <c r="T134" i="3" s="1"/>
  <c r="R198" i="3"/>
  <c r="T198" i="3" s="1"/>
  <c r="R118" i="3"/>
  <c r="T118" i="3" s="1"/>
  <c r="L170" i="3"/>
  <c r="L160" i="3"/>
  <c r="L150" i="3"/>
  <c r="L140" i="3"/>
  <c r="L130" i="3"/>
  <c r="R130" i="3" s="1"/>
  <c r="T130" i="3" s="1"/>
  <c r="L120" i="3"/>
  <c r="R120" i="3" s="1"/>
  <c r="T120" i="3" s="1"/>
  <c r="L110" i="3"/>
  <c r="L100" i="3"/>
  <c r="R100" i="3" s="1"/>
  <c r="T100" i="3" s="1"/>
  <c r="L95" i="3"/>
  <c r="L90" i="3"/>
  <c r="R90" i="3" s="1"/>
  <c r="T90" i="3" s="1"/>
  <c r="L85" i="3"/>
  <c r="R85" i="3" s="1"/>
  <c r="T85" i="3" s="1"/>
  <c r="L80" i="3"/>
  <c r="L75" i="3"/>
  <c r="R75" i="3" s="1"/>
  <c r="T75" i="3" s="1"/>
  <c r="L70" i="3"/>
  <c r="L65" i="3"/>
  <c r="L60" i="3"/>
  <c r="R60" i="3" s="1"/>
  <c r="T60" i="3" s="1"/>
  <c r="L55" i="3"/>
  <c r="L50" i="3"/>
  <c r="L45" i="3"/>
  <c r="L40" i="3"/>
  <c r="R40" i="3" s="1"/>
  <c r="T40" i="3" s="1"/>
  <c r="L35" i="3"/>
  <c r="R35" i="3" s="1"/>
  <c r="T35" i="3" s="1"/>
  <c r="L30" i="3"/>
  <c r="L25" i="3"/>
  <c r="R25" i="3" s="1"/>
  <c r="T25" i="3" s="1"/>
  <c r="L20" i="3"/>
  <c r="R20" i="3" s="1"/>
  <c r="T20" i="3" s="1"/>
  <c r="R181" i="3"/>
  <c r="T181" i="3" s="1"/>
  <c r="R161" i="3"/>
  <c r="T161" i="3" s="1"/>
  <c r="R151" i="3"/>
  <c r="U151" i="3" s="1"/>
  <c r="R141" i="3"/>
  <c r="T141" i="3" s="1"/>
  <c r="R131" i="3"/>
  <c r="T131" i="3" s="1"/>
  <c r="R121" i="3"/>
  <c r="T121" i="3" s="1"/>
  <c r="R111" i="3"/>
  <c r="T111" i="3" s="1"/>
  <c r="R91" i="3"/>
  <c r="T91" i="3" s="1"/>
  <c r="R71" i="3"/>
  <c r="T71" i="3" s="1"/>
  <c r="L106" i="3"/>
  <c r="L96" i="3"/>
  <c r="L86" i="3"/>
  <c r="L81" i="3"/>
  <c r="R81" i="3" s="1"/>
  <c r="T81" i="3" s="1"/>
  <c r="L76" i="3"/>
  <c r="L66" i="3"/>
  <c r="L61" i="3"/>
  <c r="R61" i="3" s="1"/>
  <c r="L56" i="3"/>
  <c r="L51" i="3"/>
  <c r="L46" i="3"/>
  <c r="L41" i="3"/>
  <c r="L36" i="3"/>
  <c r="R36" i="3" s="1"/>
  <c r="L31" i="3"/>
  <c r="R31" i="3" s="1"/>
  <c r="T31" i="3" s="1"/>
  <c r="L26" i="3"/>
  <c r="R26" i="3" s="1"/>
  <c r="L21" i="3"/>
  <c r="R21" i="3" s="1"/>
  <c r="L16" i="3"/>
  <c r="L11" i="3"/>
  <c r="R11" i="3" s="1"/>
  <c r="T11" i="3" s="1"/>
  <c r="L6" i="3"/>
  <c r="R6" i="3" s="1"/>
  <c r="R59" i="3"/>
  <c r="U59" i="3" s="1"/>
  <c r="R49" i="3"/>
  <c r="T49" i="3" s="1"/>
  <c r="R39" i="3"/>
  <c r="T39" i="3" s="1"/>
  <c r="R29" i="3"/>
  <c r="T29" i="3" s="1"/>
  <c r="R19" i="3"/>
  <c r="U19" i="3" s="1"/>
  <c r="T19" i="3"/>
  <c r="R9" i="3"/>
  <c r="U9" i="3" s="1"/>
  <c r="L15" i="3"/>
  <c r="L10" i="3"/>
  <c r="L5" i="3"/>
  <c r="L24" i="3"/>
  <c r="L14" i="3"/>
  <c r="L63" i="3"/>
  <c r="L58" i="3"/>
  <c r="L48" i="3"/>
  <c r="L43" i="3"/>
  <c r="R43" i="3" s="1"/>
  <c r="T43" i="3" s="1"/>
  <c r="L38" i="3"/>
  <c r="R38" i="3" s="1"/>
  <c r="T38" i="3" s="1"/>
  <c r="L33" i="3"/>
  <c r="L28" i="3"/>
  <c r="L23" i="3"/>
  <c r="L18" i="3"/>
  <c r="L13" i="3"/>
  <c r="R13" i="3" s="1"/>
  <c r="T13" i="3" s="1"/>
  <c r="L8" i="3"/>
  <c r="L32" i="3"/>
  <c r="R32" i="3" s="1"/>
  <c r="L27" i="3"/>
  <c r="R27" i="3" s="1"/>
  <c r="L22" i="3"/>
  <c r="R22" i="3" s="1"/>
  <c r="L17" i="3"/>
  <c r="L12" i="3"/>
  <c r="R12" i="3" s="1"/>
  <c r="L7" i="3"/>
  <c r="R7" i="3" s="1"/>
  <c r="R76" i="3" l="1"/>
  <c r="R63" i="3"/>
  <c r="T63" i="3" s="1"/>
  <c r="R86" i="3"/>
  <c r="U86" i="3" s="1"/>
  <c r="R206" i="3"/>
  <c r="T206" i="3" s="1"/>
  <c r="T151" i="3"/>
  <c r="R51" i="3"/>
  <c r="T51" i="3" s="1"/>
  <c r="R17" i="3"/>
  <c r="U17" i="3" s="1"/>
  <c r="R66" i="3"/>
  <c r="T66" i="3" s="1"/>
  <c r="R116" i="3"/>
  <c r="T116" i="3" s="1"/>
  <c r="U21" i="3"/>
  <c r="T21" i="3"/>
  <c r="U190" i="3"/>
  <c r="T190" i="3"/>
  <c r="R166" i="3"/>
  <c r="T166" i="3" s="1"/>
  <c r="R150" i="3"/>
  <c r="T150" i="3" s="1"/>
  <c r="R186" i="3"/>
  <c r="T186" i="3" s="1"/>
  <c r="R229" i="3"/>
  <c r="T229" i="3" s="1"/>
  <c r="T9" i="3"/>
  <c r="R92" i="3"/>
  <c r="U92" i="3" s="1"/>
  <c r="R57" i="3"/>
  <c r="U57" i="3" s="1"/>
  <c r="R152" i="3"/>
  <c r="T152" i="3" s="1"/>
  <c r="R208" i="3"/>
  <c r="T208" i="3" s="1"/>
  <c r="R102" i="3"/>
  <c r="T102" i="3" s="1"/>
  <c r="R62" i="3"/>
  <c r="U62" i="3" s="1"/>
  <c r="R16" i="3"/>
  <c r="T16" i="3" s="1"/>
  <c r="R196" i="3"/>
  <c r="T196" i="3" s="1"/>
  <c r="U161" i="3"/>
  <c r="T211" i="3"/>
  <c r="R122" i="3"/>
  <c r="U122" i="3" s="1"/>
  <c r="R77" i="3"/>
  <c r="U77" i="3" s="1"/>
  <c r="R110" i="3"/>
  <c r="T110" i="3" s="1"/>
  <c r="U81" i="3"/>
  <c r="R70" i="3"/>
  <c r="T70" i="3" s="1"/>
  <c r="R140" i="3"/>
  <c r="T140" i="3" s="1"/>
  <c r="U31" i="3"/>
  <c r="R97" i="3"/>
  <c r="T97" i="3" s="1"/>
  <c r="U221" i="3"/>
  <c r="R37" i="3"/>
  <c r="U37" i="3" s="1"/>
  <c r="R107" i="3"/>
  <c r="U107" i="3" s="1"/>
  <c r="U191" i="3"/>
  <c r="U181" i="3"/>
  <c r="R42" i="3"/>
  <c r="U42" i="3" s="1"/>
  <c r="R117" i="3"/>
  <c r="V117" i="3" s="1"/>
  <c r="R143" i="3"/>
  <c r="T143" i="3" s="1"/>
  <c r="U29" i="3"/>
  <c r="T59" i="3"/>
  <c r="R47" i="3"/>
  <c r="T47" i="3" s="1"/>
  <c r="R132" i="3"/>
  <c r="U132" i="3" s="1"/>
  <c r="R142" i="3"/>
  <c r="U142" i="3" s="1"/>
  <c r="U67" i="3"/>
  <c r="T67" i="3"/>
  <c r="V67" i="3"/>
  <c r="U12" i="3"/>
  <c r="V12" i="3"/>
  <c r="T12" i="3"/>
  <c r="U87" i="3"/>
  <c r="V87" i="3"/>
  <c r="T87" i="3"/>
  <c r="U52" i="3"/>
  <c r="V52" i="3"/>
  <c r="T52" i="3"/>
  <c r="U215" i="3"/>
  <c r="T215" i="3"/>
  <c r="U7" i="3"/>
  <c r="V7" i="3"/>
  <c r="T7" i="3"/>
  <c r="U22" i="3"/>
  <c r="V22" i="3"/>
  <c r="T22" i="3"/>
  <c r="U27" i="3"/>
  <c r="T27" i="3"/>
  <c r="V27" i="3"/>
  <c r="T61" i="3"/>
  <c r="V61" i="3"/>
  <c r="T180" i="3"/>
  <c r="U180" i="3"/>
  <c r="T125" i="3"/>
  <c r="U125" i="3"/>
  <c r="T6" i="3"/>
  <c r="U6" i="3"/>
  <c r="V6" i="3"/>
  <c r="U32" i="3"/>
  <c r="T32" i="3"/>
  <c r="V32" i="3"/>
  <c r="U210" i="3"/>
  <c r="T210" i="3"/>
  <c r="U72" i="3"/>
  <c r="T72" i="3"/>
  <c r="V72" i="3"/>
  <c r="T76" i="3"/>
  <c r="U76" i="3"/>
  <c r="U112" i="3"/>
  <c r="V112" i="3"/>
  <c r="T112" i="3"/>
  <c r="U82" i="3"/>
  <c r="T82" i="3"/>
  <c r="V82" i="3"/>
  <c r="T225" i="3"/>
  <c r="U225" i="3"/>
  <c r="T36" i="3"/>
  <c r="U36" i="3"/>
  <c r="V36" i="3"/>
  <c r="T26" i="3"/>
  <c r="V26" i="3"/>
  <c r="U26" i="3"/>
  <c r="T86" i="3"/>
  <c r="U185" i="3"/>
  <c r="T185" i="3"/>
  <c r="T105" i="3"/>
  <c r="U105" i="3"/>
  <c r="U111" i="3"/>
  <c r="V101" i="3"/>
  <c r="U63" i="3"/>
  <c r="R41" i="3"/>
  <c r="U41" i="3" s="1"/>
  <c r="U230" i="3"/>
  <c r="R119" i="3"/>
  <c r="R219" i="3"/>
  <c r="V219" i="3" s="1"/>
  <c r="R192" i="3"/>
  <c r="T192" i="3" s="1"/>
  <c r="V133" i="3"/>
  <c r="U61" i="3"/>
  <c r="U121" i="3"/>
  <c r="V111" i="3"/>
  <c r="T69" i="3"/>
  <c r="R139" i="3"/>
  <c r="U139" i="3" s="1"/>
  <c r="T171" i="3"/>
  <c r="V190" i="3"/>
  <c r="V158" i="3"/>
  <c r="V130" i="3"/>
  <c r="V85" i="3"/>
  <c r="V53" i="3"/>
  <c r="V75" i="3"/>
  <c r="V231" i="3"/>
  <c r="V59" i="3"/>
  <c r="V120" i="3"/>
  <c r="V31" i="3"/>
  <c r="U118" i="3"/>
  <c r="R175" i="3"/>
  <c r="V175" i="3" s="1"/>
  <c r="R227" i="3"/>
  <c r="T227" i="3" s="1"/>
  <c r="U144" i="3"/>
  <c r="U194" i="3"/>
  <c r="R126" i="3"/>
  <c r="T126" i="3" s="1"/>
  <c r="U38" i="3"/>
  <c r="U25" i="3"/>
  <c r="U75" i="3"/>
  <c r="R179" i="3"/>
  <c r="U179" i="3" s="1"/>
  <c r="R182" i="3"/>
  <c r="T182" i="3" s="1"/>
  <c r="U141" i="3"/>
  <c r="U60" i="3"/>
  <c r="R149" i="3"/>
  <c r="T149" i="3" s="1"/>
  <c r="R160" i="3"/>
  <c r="T160" i="3" s="1"/>
  <c r="U231" i="3"/>
  <c r="V163" i="3"/>
  <c r="V144" i="3"/>
  <c r="V19" i="3"/>
  <c r="V20" i="3"/>
  <c r="R162" i="3"/>
  <c r="T162" i="3" s="1"/>
  <c r="U123" i="3"/>
  <c r="U173" i="3"/>
  <c r="U223" i="3"/>
  <c r="R44" i="3"/>
  <c r="T44" i="3" s="1"/>
  <c r="U49" i="3"/>
  <c r="U99" i="3"/>
  <c r="R136" i="3"/>
  <c r="T136" i="3" s="1"/>
  <c r="U200" i="3"/>
  <c r="R169" i="3"/>
  <c r="T169" i="3" s="1"/>
  <c r="U156" i="3"/>
  <c r="V200" i="3"/>
  <c r="V193" i="3"/>
  <c r="V220" i="3"/>
  <c r="V125" i="3"/>
  <c r="U71" i="3"/>
  <c r="U146" i="3"/>
  <c r="T79" i="3"/>
  <c r="T220" i="3"/>
  <c r="V213" i="3"/>
  <c r="V70" i="3"/>
  <c r="V118" i="3"/>
  <c r="V141" i="3"/>
  <c r="V78" i="3"/>
  <c r="V191" i="3"/>
  <c r="V13" i="3"/>
  <c r="V25" i="3"/>
  <c r="V35" i="3"/>
  <c r="R172" i="3"/>
  <c r="T172" i="3" s="1"/>
  <c r="R202" i="3"/>
  <c r="R73" i="3"/>
  <c r="T73" i="3" s="1"/>
  <c r="U78" i="3"/>
  <c r="R184" i="3"/>
  <c r="T184" i="3" s="1"/>
  <c r="R135" i="3"/>
  <c r="V135" i="3" s="1"/>
  <c r="U54" i="3"/>
  <c r="R46" i="3"/>
  <c r="R128" i="3"/>
  <c r="T128" i="3" s="1"/>
  <c r="V180" i="3"/>
  <c r="V98" i="3"/>
  <c r="P233" i="3"/>
  <c r="V221" i="3"/>
  <c r="V49" i="3"/>
  <c r="V38" i="3"/>
  <c r="V134" i="3"/>
  <c r="V43" i="3"/>
  <c r="V9" i="3"/>
  <c r="V21" i="3"/>
  <c r="R222" i="3"/>
  <c r="T222" i="3" s="1"/>
  <c r="U133" i="3"/>
  <c r="R4" i="3"/>
  <c r="R216" i="3"/>
  <c r="T216" i="3" s="1"/>
  <c r="R178" i="3"/>
  <c r="T178" i="3" s="1"/>
  <c r="U109" i="3"/>
  <c r="U159" i="3"/>
  <c r="R56" i="3"/>
  <c r="U56" i="3" s="1"/>
  <c r="V54" i="3"/>
  <c r="V69" i="3"/>
  <c r="V198" i="3"/>
  <c r="V129" i="3"/>
  <c r="V39" i="3"/>
  <c r="V174" i="3"/>
  <c r="V131" i="3"/>
  <c r="V40" i="3"/>
  <c r="V11" i="3"/>
  <c r="V29" i="3"/>
  <c r="R23" i="3"/>
  <c r="T23" i="3" s="1"/>
  <c r="U88" i="3"/>
  <c r="U138" i="3"/>
  <c r="R64" i="3"/>
  <c r="T64" i="3" s="1"/>
  <c r="R214" i="3"/>
  <c r="T214" i="3" s="1"/>
  <c r="R45" i="3"/>
  <c r="T45" i="3" s="1"/>
  <c r="R95" i="3"/>
  <c r="T95" i="3" s="1"/>
  <c r="R145" i="3"/>
  <c r="V145" i="3" s="1"/>
  <c r="R195" i="3"/>
  <c r="V195" i="3" s="1"/>
  <c r="R18" i="3"/>
  <c r="T18" i="3" s="1"/>
  <c r="R218" i="3"/>
  <c r="T218" i="3" s="1"/>
  <c r="U114" i="3"/>
  <c r="U164" i="3"/>
  <c r="R148" i="3"/>
  <c r="T148" i="3" s="1"/>
  <c r="V210" i="3"/>
  <c r="V216" i="3"/>
  <c r="V103" i="3"/>
  <c r="V225" i="3"/>
  <c r="V181" i="3"/>
  <c r="V114" i="3"/>
  <c r="U93" i="3"/>
  <c r="U193" i="3"/>
  <c r="K233" i="3"/>
  <c r="R5" i="3"/>
  <c r="T5" i="3" s="1"/>
  <c r="R55" i="3"/>
  <c r="T55" i="3" s="1"/>
  <c r="R155" i="3"/>
  <c r="V155" i="3" s="1"/>
  <c r="R205" i="3"/>
  <c r="V205" i="3" s="1"/>
  <c r="R188" i="3"/>
  <c r="T188" i="3" s="1"/>
  <c r="R127" i="3"/>
  <c r="T127" i="3" s="1"/>
  <c r="R8" i="3"/>
  <c r="T8" i="3" s="1"/>
  <c r="R168" i="3"/>
  <c r="T168" i="3" s="1"/>
  <c r="V89" i="3"/>
  <c r="U91" i="3"/>
  <c r="U206" i="3"/>
  <c r="U35" i="3"/>
  <c r="U85" i="3"/>
  <c r="R199" i="3"/>
  <c r="T199" i="3" s="1"/>
  <c r="V109" i="3"/>
  <c r="V100" i="3"/>
  <c r="V60" i="3"/>
  <c r="V159" i="3"/>
  <c r="V211" i="3"/>
  <c r="V71" i="3"/>
  <c r="V93" i="3"/>
  <c r="R83" i="3"/>
  <c r="T83" i="3" s="1"/>
  <c r="R203" i="3"/>
  <c r="T203" i="3" s="1"/>
  <c r="U98" i="3"/>
  <c r="U198" i="3"/>
  <c r="R74" i="3"/>
  <c r="T74" i="3" s="1"/>
  <c r="R124" i="3"/>
  <c r="T124" i="3" s="1"/>
  <c r="U174" i="3"/>
  <c r="U224" i="3"/>
  <c r="R137" i="3"/>
  <c r="U137" i="3" s="1"/>
  <c r="U20" i="3"/>
  <c r="U120" i="3"/>
  <c r="U201" i="3"/>
  <c r="U43" i="3"/>
  <c r="U130" i="3"/>
  <c r="R189" i="3"/>
  <c r="V189" i="3" s="1"/>
  <c r="R10" i="3"/>
  <c r="T10" i="3" s="1"/>
  <c r="U166" i="3"/>
  <c r="R212" i="3"/>
  <c r="T212" i="3" s="1"/>
  <c r="V185" i="3"/>
  <c r="V156" i="3"/>
  <c r="V105" i="3"/>
  <c r="V164" i="3"/>
  <c r="V99" i="3"/>
  <c r="V161" i="3"/>
  <c r="V90" i="3"/>
  <c r="O20" i="3" a="1"/>
  <c r="O20" i="3" s="1"/>
  <c r="R113" i="3"/>
  <c r="T113" i="3" s="1"/>
  <c r="U103" i="3"/>
  <c r="R14" i="3"/>
  <c r="T14" i="3" s="1"/>
  <c r="R84" i="3"/>
  <c r="T84" i="3" s="1"/>
  <c r="R65" i="3"/>
  <c r="T65" i="3" s="1"/>
  <c r="R115" i="3"/>
  <c r="R147" i="3"/>
  <c r="T147" i="3" s="1"/>
  <c r="R48" i="3"/>
  <c r="T48" i="3" s="1"/>
  <c r="U129" i="3"/>
  <c r="R96" i="3"/>
  <c r="T96" i="3" s="1"/>
  <c r="R177" i="3"/>
  <c r="T177" i="3" s="1"/>
  <c r="R157" i="3"/>
  <c r="T157" i="3" s="1"/>
  <c r="R28" i="3"/>
  <c r="T28" i="3" s="1"/>
  <c r="V173" i="3"/>
  <c r="V176" i="3"/>
  <c r="V206" i="3"/>
  <c r="V215" i="3"/>
  <c r="V121" i="3"/>
  <c r="V81" i="3"/>
  <c r="V171" i="3"/>
  <c r="V138" i="3"/>
  <c r="V194" i="3"/>
  <c r="N17" i="3" a="1"/>
  <c r="N17" i="3" s="1"/>
  <c r="R153" i="3"/>
  <c r="T153" i="3" s="1"/>
  <c r="R204" i="3"/>
  <c r="T204" i="3" s="1"/>
  <c r="U158" i="3"/>
  <c r="R94" i="3"/>
  <c r="T94" i="3" s="1"/>
  <c r="R15" i="3"/>
  <c r="T15" i="3" s="1"/>
  <c r="R165" i="3"/>
  <c r="R167" i="3"/>
  <c r="T167" i="3" s="1"/>
  <c r="U34" i="3"/>
  <c r="U134" i="3"/>
  <c r="R106" i="3"/>
  <c r="T106" i="3" s="1"/>
  <c r="R226" i="3"/>
  <c r="T226" i="3" s="1"/>
  <c r="R197" i="3"/>
  <c r="T197" i="3" s="1"/>
  <c r="R228" i="3"/>
  <c r="T228" i="3" s="1"/>
  <c r="R187" i="3"/>
  <c r="T187" i="3"/>
  <c r="U101" i="3"/>
  <c r="V91" i="3"/>
  <c r="U11" i="3"/>
  <c r="U40" i="3"/>
  <c r="U90" i="3"/>
  <c r="R209" i="3"/>
  <c r="V209" i="3" s="1"/>
  <c r="R30" i="3"/>
  <c r="T30" i="3" s="1"/>
  <c r="U176" i="3"/>
  <c r="R170" i="3"/>
  <c r="T170" i="3" s="1"/>
  <c r="L233" i="3"/>
  <c r="V140" i="3"/>
  <c r="V230" i="3"/>
  <c r="V79" i="3"/>
  <c r="U116" i="3"/>
  <c r="U13" i="3"/>
  <c r="U100" i="3"/>
  <c r="R50" i="3"/>
  <c r="T50" i="3" s="1"/>
  <c r="U131" i="3"/>
  <c r="R80" i="3"/>
  <c r="T80" i="3" s="1"/>
  <c r="R33" i="3"/>
  <c r="T33" i="3" s="1"/>
  <c r="V223" i="3"/>
  <c r="V76" i="3"/>
  <c r="V88" i="3"/>
  <c r="V151" i="3"/>
  <c r="V201" i="3"/>
  <c r="V224" i="3"/>
  <c r="V123" i="3"/>
  <c r="V146" i="3"/>
  <c r="V34" i="3"/>
  <c r="O14" i="3" a="1"/>
  <c r="O14" i="3" s="1"/>
  <c r="R183" i="3"/>
  <c r="T183" i="3" s="1"/>
  <c r="U53" i="3"/>
  <c r="U163" i="3"/>
  <c r="U213" i="3"/>
  <c r="R24" i="3"/>
  <c r="T24" i="3" s="1"/>
  <c r="R104" i="3"/>
  <c r="T104" i="3" s="1"/>
  <c r="R207" i="3"/>
  <c r="T207" i="3" s="1"/>
  <c r="R108" i="3"/>
  <c r="T108" i="3" s="1"/>
  <c r="U39" i="3"/>
  <c r="U89" i="3"/>
  <c r="R68" i="3"/>
  <c r="T68" i="3" s="1"/>
  <c r="R217" i="3"/>
  <c r="T217" i="3" s="1"/>
  <c r="R58" i="3"/>
  <c r="T58" i="3" s="1"/>
  <c r="R154" i="3"/>
  <c r="T154" i="3" s="1"/>
  <c r="V186" i="3" l="1"/>
  <c r="U47" i="3"/>
  <c r="V150" i="3"/>
  <c r="V33" i="3"/>
  <c r="U186" i="3"/>
  <c r="U51" i="3"/>
  <c r="T209" i="3"/>
  <c r="V51" i="3"/>
  <c r="T17" i="3"/>
  <c r="V55" i="3"/>
  <c r="V229" i="3"/>
  <c r="U84" i="3"/>
  <c r="V15" i="3"/>
  <c r="V184" i="3"/>
  <c r="V86" i="3"/>
  <c r="V63" i="3"/>
  <c r="U208" i="3"/>
  <c r="V77" i="3"/>
  <c r="T77" i="3"/>
  <c r="V152" i="3"/>
  <c r="U152" i="3"/>
  <c r="T57" i="3"/>
  <c r="U97" i="3"/>
  <c r="T92" i="3"/>
  <c r="T107" i="3"/>
  <c r="V107" i="3"/>
  <c r="U66" i="3"/>
  <c r="V66" i="3"/>
  <c r="V208" i="3"/>
  <c r="V110" i="3"/>
  <c r="V17" i="3"/>
  <c r="V142" i="3"/>
  <c r="V94" i="3"/>
  <c r="T142" i="3"/>
  <c r="V116" i="3"/>
  <c r="V57" i="3"/>
  <c r="U126" i="3"/>
  <c r="U150" i="3"/>
  <c r="U229" i="3"/>
  <c r="U33" i="3"/>
  <c r="V47" i="3"/>
  <c r="V92" i="3"/>
  <c r="V104" i="3"/>
  <c r="U95" i="3"/>
  <c r="V196" i="3"/>
  <c r="U196" i="3"/>
  <c r="U70" i="3"/>
  <c r="V166" i="3"/>
  <c r="V122" i="3"/>
  <c r="T132" i="3"/>
  <c r="T37" i="3"/>
  <c r="U188" i="3"/>
  <c r="U228" i="3"/>
  <c r="U16" i="3"/>
  <c r="V97" i="3"/>
  <c r="T122" i="3"/>
  <c r="V132" i="3"/>
  <c r="V37" i="3"/>
  <c r="V84" i="3"/>
  <c r="U184" i="3"/>
  <c r="U143" i="3"/>
  <c r="U149" i="3"/>
  <c r="U110" i="3"/>
  <c r="T219" i="3"/>
  <c r="V102" i="3"/>
  <c r="T117" i="3"/>
  <c r="T139" i="3"/>
  <c r="U102" i="3"/>
  <c r="U117" i="3"/>
  <c r="U226" i="3"/>
  <c r="V226" i="3"/>
  <c r="V124" i="3"/>
  <c r="V24" i="3"/>
  <c r="U148" i="3"/>
  <c r="T62" i="3"/>
  <c r="T42" i="3"/>
  <c r="U160" i="3"/>
  <c r="U219" i="3"/>
  <c r="U183" i="3"/>
  <c r="V143" i="3"/>
  <c r="V149" i="3"/>
  <c r="V228" i="3"/>
  <c r="U178" i="3"/>
  <c r="U45" i="3"/>
  <c r="V62" i="3"/>
  <c r="V42" i="3"/>
  <c r="U140" i="3"/>
  <c r="U203" i="3"/>
  <c r="U10" i="3"/>
  <c r="U94" i="3"/>
  <c r="V16" i="3"/>
  <c r="U113" i="3"/>
  <c r="U50" i="3"/>
  <c r="V65" i="3"/>
  <c r="V68" i="3"/>
  <c r="V126" i="3"/>
  <c r="V45" i="3"/>
  <c r="V188" i="3"/>
  <c r="U124" i="3"/>
  <c r="U209" i="3"/>
  <c r="U65" i="3"/>
  <c r="U44" i="3"/>
  <c r="V169" i="3"/>
  <c r="V108" i="3"/>
  <c r="T189" i="3"/>
  <c r="V154" i="3"/>
  <c r="U162" i="3"/>
  <c r="V162" i="3"/>
  <c r="U80" i="3"/>
  <c r="U15" i="3"/>
  <c r="U127" i="3"/>
  <c r="V127" i="3"/>
  <c r="U64" i="3"/>
  <c r="T46" i="3"/>
  <c r="V46" i="3"/>
  <c r="V160" i="3"/>
  <c r="U24" i="3"/>
  <c r="U30" i="3"/>
  <c r="V5" i="3"/>
  <c r="U23" i="3"/>
  <c r="T175" i="3"/>
  <c r="U175" i="3"/>
  <c r="U136" i="3"/>
  <c r="V136" i="3"/>
  <c r="U199" i="3"/>
  <c r="U207" i="3"/>
  <c r="V207" i="3"/>
  <c r="U217" i="3"/>
  <c r="V217" i="3"/>
  <c r="U197" i="3"/>
  <c r="V197" i="3"/>
  <c r="T165" i="3"/>
  <c r="U165" i="3"/>
  <c r="T137" i="3"/>
  <c r="U48" i="3"/>
  <c r="V139" i="3"/>
  <c r="V168" i="3"/>
  <c r="U204" i="3"/>
  <c r="V74" i="3"/>
  <c r="U28" i="3"/>
  <c r="V83" i="3"/>
  <c r="V18" i="3"/>
  <c r="V183" i="3"/>
  <c r="U5" i="3"/>
  <c r="U218" i="3"/>
  <c r="V73" i="3"/>
  <c r="U55" i="3"/>
  <c r="U8" i="3"/>
  <c r="U214" i="3"/>
  <c r="T179" i="3"/>
  <c r="U227" i="3"/>
  <c r="V227" i="3"/>
  <c r="V96" i="3"/>
  <c r="V50" i="3"/>
  <c r="V165" i="3"/>
  <c r="U154" i="3"/>
  <c r="U202" i="3"/>
  <c r="V202" i="3"/>
  <c r="V214" i="3"/>
  <c r="V28" i="3"/>
  <c r="U168" i="3"/>
  <c r="V178" i="3"/>
  <c r="U14" i="3"/>
  <c r="U192" i="3"/>
  <c r="V192" i="3"/>
  <c r="T56" i="3"/>
  <c r="V56" i="3"/>
  <c r="V199" i="3"/>
  <c r="U222" i="3"/>
  <c r="V222" i="3"/>
  <c r="U189" i="3"/>
  <c r="U147" i="3"/>
  <c r="V147" i="3"/>
  <c r="U212" i="3"/>
  <c r="V212" i="3"/>
  <c r="V23" i="3"/>
  <c r="U169" i="3"/>
  <c r="V128" i="3"/>
  <c r="V179" i="3"/>
  <c r="U195" i="3"/>
  <c r="T195" i="3"/>
  <c r="R233" i="3"/>
  <c r="U233" i="3" s="1"/>
  <c r="U4" i="3"/>
  <c r="T4" i="3"/>
  <c r="V10" i="3"/>
  <c r="V4" i="3"/>
  <c r="U104" i="3"/>
  <c r="T202" i="3"/>
  <c r="V64" i="3"/>
  <c r="U18" i="3"/>
  <c r="U153" i="3"/>
  <c r="T41" i="3"/>
  <c r="V41" i="3"/>
  <c r="U58" i="3"/>
  <c r="U157" i="3"/>
  <c r="V157" i="3"/>
  <c r="T115" i="3"/>
  <c r="U115" i="3"/>
  <c r="V58" i="3"/>
  <c r="T205" i="3"/>
  <c r="U205" i="3"/>
  <c r="V204" i="3"/>
  <c r="T145" i="3"/>
  <c r="U145" i="3"/>
  <c r="U68" i="3"/>
  <c r="V106" i="3"/>
  <c r="V137" i="3"/>
  <c r="U46" i="3"/>
  <c r="U187" i="3"/>
  <c r="V187" i="3"/>
  <c r="V14" i="3"/>
  <c r="U128" i="3"/>
  <c r="U96" i="3"/>
  <c r="V218" i="3"/>
  <c r="U74" i="3"/>
  <c r="V170" i="3"/>
  <c r="V203" i="3"/>
  <c r="T155" i="3"/>
  <c r="U155" i="3"/>
  <c r="V30" i="3"/>
  <c r="V95" i="3"/>
  <c r="V115" i="3"/>
  <c r="U135" i="3"/>
  <c r="T135" i="3"/>
  <c r="U172" i="3"/>
  <c r="V172" i="3"/>
  <c r="V44" i="3"/>
  <c r="T119" i="3"/>
  <c r="U119" i="3"/>
  <c r="V119" i="3"/>
  <c r="U167" i="3"/>
  <c r="V167" i="3"/>
  <c r="V153" i="3"/>
  <c r="U108" i="3"/>
  <c r="U177" i="3"/>
  <c r="V177" i="3"/>
  <c r="U170" i="3"/>
  <c r="V8" i="3"/>
  <c r="U106" i="3"/>
  <c r="V48" i="3"/>
  <c r="U83" i="3"/>
  <c r="V148" i="3"/>
  <c r="U216" i="3"/>
  <c r="U73" i="3"/>
  <c r="U182" i="3"/>
  <c r="V182" i="3"/>
  <c r="V80" i="3"/>
  <c r="V113" i="3"/>
  <c r="V233" i="3" l="1"/>
  <c r="T23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<sst xmlns="http://schemas.openxmlformats.org/spreadsheetml/2006/main" count="197" uniqueCount="183">
  <si>
    <t>datetime</t>
  </si>
  <si>
    <t>revenue</t>
  </si>
  <si>
    <t>cost</t>
  </si>
  <si>
    <t>profit</t>
  </si>
  <si>
    <t>Arbitrage</t>
  </si>
  <si>
    <t>2023-01-01 00:00:00+00:00</t>
  </si>
  <si>
    <t>2023-01-02 00:00:00+00:00</t>
  </si>
  <si>
    <t>2023-01-03 00:00:00+00:00</t>
  </si>
  <si>
    <t>2023-01-04 00:00:00+00:00</t>
  </si>
  <si>
    <t>2023-01-05 00:00:00+00:00</t>
  </si>
  <si>
    <t>2023-01-06 00:00:00+00:00</t>
  </si>
  <si>
    <t>2023-01-07 00:00:00+00:00</t>
  </si>
  <si>
    <t>2023-01-08 00:00:00+00:00</t>
  </si>
  <si>
    <t>2023-01-09 00:00:00+00:00</t>
  </si>
  <si>
    <t>2023-01-10 00:00:00+00:00</t>
  </si>
  <si>
    <t>2023-01-11 00:00:00+00:00</t>
  </si>
  <si>
    <t>2023-01-12 00:00:00+00:00</t>
  </si>
  <si>
    <t>2023-01-13 00:00:00+00:00</t>
  </si>
  <si>
    <t>2023-01-14 00:00:00+00:00</t>
  </si>
  <si>
    <t>2023-01-15 00:00:00+00:00</t>
  </si>
  <si>
    <t>2023-01-16 00:00:00+00:00</t>
  </si>
  <si>
    <t>2023-01-17 00:00:00+00:00</t>
  </si>
  <si>
    <t>2023-01-18 00:00:00+00:00</t>
  </si>
  <si>
    <t>2023-01-19 00:00:00+00:00</t>
  </si>
  <si>
    <t>2023-01-20 00:00:00+00:00</t>
  </si>
  <si>
    <t>2023-01-21 00:00:00+00:00</t>
  </si>
  <si>
    <t>2023-01-22 00:00:00+00:00</t>
  </si>
  <si>
    <t>2023-01-23 00:00:00+00:00</t>
  </si>
  <si>
    <t>2023-01-24 00:00:00+00:00</t>
  </si>
  <si>
    <t>2023-01-25 00:00:00+00:00</t>
  </si>
  <si>
    <t>2023-01-26 00:00:00+00:00</t>
  </si>
  <si>
    <t>2023-01-27 00:00:00+00:00</t>
  </si>
  <si>
    <t>2023-01-28 00:00:00+00:00</t>
  </si>
  <si>
    <t>2023-01-29 00:00:00+00:00</t>
  </si>
  <si>
    <t>2023-01-30 00:00:00+00:00</t>
  </si>
  <si>
    <t>2023-01-31 00:00:00+00:00</t>
  </si>
  <si>
    <t>2023-02-01 00:00:00+00:00</t>
  </si>
  <si>
    <t>2023-02-02 00:00:00+00:00</t>
  </si>
  <si>
    <t>2023-02-03 00:00:00+00:00</t>
  </si>
  <si>
    <t>2023-02-04 00:00:00+00:00</t>
  </si>
  <si>
    <t>2023-02-05 00:00:00+00:00</t>
  </si>
  <si>
    <t>2023-02-06 00:00:00+00:00</t>
  </si>
  <si>
    <t>2023-02-07 00:00:00+00:00</t>
  </si>
  <si>
    <t>2023-02-08 00:00:00+00:00</t>
  </si>
  <si>
    <t>2023-02-09 00:00:00+00:00</t>
  </si>
  <si>
    <t>2023-02-10 00:00:00+00:00</t>
  </si>
  <si>
    <t>2023-02-11 00:00:00+00:00</t>
  </si>
  <si>
    <t>2023-02-12 00:00:00+00:00</t>
  </si>
  <si>
    <t>2023-02-13 00:00:00+00:00</t>
  </si>
  <si>
    <t>2023-02-14 00:00:00+00:00</t>
  </si>
  <si>
    <t>2023-02-15 00:00:00+00:00</t>
  </si>
  <si>
    <t>2023-02-16 00:00:00+00:00</t>
  </si>
  <si>
    <t>2023-02-17 00:00:00+00:00</t>
  </si>
  <si>
    <t>2023-02-18 00:00:00+00:00</t>
  </si>
  <si>
    <t>2023-02-19 00:00:00+00:00</t>
  </si>
  <si>
    <t>2023-02-20 00:00:00+00:00</t>
  </si>
  <si>
    <t>2023-02-21 00:00:00+00:00</t>
  </si>
  <si>
    <t>2023-02-22 00:00:00+00:00</t>
  </si>
  <si>
    <t>2023-02-23 00:00:00+00:00</t>
  </si>
  <si>
    <t>2023-02-24 00:00:00+00:00</t>
  </si>
  <si>
    <t>2023-02-25 00:00:00+00:00</t>
  </si>
  <si>
    <t>2023-02-26 00:00:00+00:00</t>
  </si>
  <si>
    <t>2023-02-27 00:00:00+00:00</t>
  </si>
  <si>
    <t>2023-02-28 00:00:00+00:00</t>
  </si>
  <si>
    <t>2023-03-01 00:00:00+00:00</t>
  </si>
  <si>
    <t>2023-03-02 00:00:00+00:00</t>
  </si>
  <si>
    <t>2023-03-03 00:00:00+00:00</t>
  </si>
  <si>
    <t>2023-03-04 00:00:00+00:00</t>
  </si>
  <si>
    <t>2023-03-05 00:00:00+00:00</t>
  </si>
  <si>
    <t>2023-03-06 00:00:00+00:00</t>
  </si>
  <si>
    <t>2023-03-07 00:00:00+00:00</t>
  </si>
  <si>
    <t>2023-03-08 00:00:00+00:00</t>
  </si>
  <si>
    <t>2023-03-09 00:00:00+00:00</t>
  </si>
  <si>
    <t>2023-03-10 00:00:00+00:00</t>
  </si>
  <si>
    <t>2023-03-11 00:00:00+00:00</t>
  </si>
  <si>
    <t>2023-03-12 00:00:00+00:00</t>
  </si>
  <si>
    <t>2023-03-13 00:00:00+00:00</t>
  </si>
  <si>
    <t>2023-03-14 00:00:00+00:00</t>
  </si>
  <si>
    <t>2023-03-15 00:00:00+00:00</t>
  </si>
  <si>
    <t>2023-03-16 00:00:00+00:00</t>
  </si>
  <si>
    <t>2023-03-17 00:00:00+00:00</t>
  </si>
  <si>
    <t>2023-03-18 00:00:00+00:00</t>
  </si>
  <si>
    <t>2023-03-19 00:00:00+00:00</t>
  </si>
  <si>
    <t>2023-03-20 00:00:00+00:00</t>
  </si>
  <si>
    <t>2023-03-21 00:00:00+00:00</t>
  </si>
  <si>
    <t>2023-03-22 00:00:00+00:00</t>
  </si>
  <si>
    <t>2023-03-23 00:00:00+00:00</t>
  </si>
  <si>
    <t>2023-03-24 00:00:00+00:00</t>
  </si>
  <si>
    <t>2023-03-25 00:00:00+00:00</t>
  </si>
  <si>
    <t>2023-03-26 00:00:00+00:00</t>
  </si>
  <si>
    <t>2023-03-27 00:00:00+00:00</t>
  </si>
  <si>
    <t>2023-03-28 00:00:00+00:00</t>
  </si>
  <si>
    <t>2023-03-29 00:00:00+00:00</t>
  </si>
  <si>
    <t>2023-03-30 00:00:00+00:00</t>
  </si>
  <si>
    <t>2023-03-31 00:00:00+00:00</t>
  </si>
  <si>
    <t>2023-04-01 00:00:00+00:00</t>
  </si>
  <si>
    <t>2023-04-02 00:00:00+00:00</t>
  </si>
  <si>
    <t>2023-04-03 00:00:00+00:00</t>
  </si>
  <si>
    <t>2023-04-04 00:00:00+00:00</t>
  </si>
  <si>
    <t>2023-04-05 00:00:00+00:00</t>
  </si>
  <si>
    <t>2023-04-06 00:00:00+00:00</t>
  </si>
  <si>
    <t>2023-04-07 00:00:00+00:00</t>
  </si>
  <si>
    <t>2023-04-08 00:00:00+00:00</t>
  </si>
  <si>
    <t>2023-04-09 00:00:00+00:00</t>
  </si>
  <si>
    <t>2023-04-10 00:00:00+00:00</t>
  </si>
  <si>
    <t>2023-04-11 00:00:00+00:00</t>
  </si>
  <si>
    <t>2023-04-12 00:00:00+00:00</t>
  </si>
  <si>
    <t>2023-04-13 00:00:00+00:00</t>
  </si>
  <si>
    <t>2023-04-14 00:00:00+00:00</t>
  </si>
  <si>
    <t>2023-04-15 00:00:00+00:00</t>
  </si>
  <si>
    <t>2023-04-16 00:00:00+00:00</t>
  </si>
  <si>
    <t>2023-04-17 00:00:00+00:00</t>
  </si>
  <si>
    <t>2023-04-18 00:00:00+00:00</t>
  </si>
  <si>
    <t>2023-04-19 00:00:00+00:00</t>
  </si>
  <si>
    <t>2023-04-20 00:00:00+00:00</t>
  </si>
  <si>
    <t>2023-04-21 00:00:00+00:00</t>
  </si>
  <si>
    <t>2023-04-22 00:00:00+00:00</t>
  </si>
  <si>
    <t>2023-04-23 00:00:00+00:00</t>
  </si>
  <si>
    <t>2023-04-24 00:00:00+00:00</t>
  </si>
  <si>
    <t>2023-04-25 00:00:00+00:00</t>
  </si>
  <si>
    <t>2023-04-26 00:00:00+00:00</t>
  </si>
  <si>
    <t>2023-04-27 00:00:00+00:00</t>
  </si>
  <si>
    <t>2023-04-28 00:00:00+00:00</t>
  </si>
  <si>
    <t>Liquidations</t>
  </si>
  <si>
    <t>Sandwich</t>
  </si>
  <si>
    <t>Date</t>
  </si>
  <si>
    <t>Revenue</t>
  </si>
  <si>
    <t>Cost</t>
  </si>
  <si>
    <t>Profit</t>
  </si>
  <si>
    <t>date</t>
  </si>
  <si>
    <t>Total</t>
  </si>
  <si>
    <t>Revenue Cumsum</t>
  </si>
  <si>
    <t>Arbitrages</t>
  </si>
  <si>
    <t>Sandwiches</t>
  </si>
  <si>
    <t>ETH Price</t>
  </si>
  <si>
    <t>PBS Payment</t>
  </si>
  <si>
    <t>Builder Profit</t>
  </si>
  <si>
    <t>Searcher Tips</t>
  </si>
  <si>
    <t>EIP1559_tips</t>
  </si>
  <si>
    <t xml:space="preserve"> PBS Payment </t>
  </si>
  <si>
    <t xml:space="preserve"> Proposer New Money </t>
  </si>
  <si>
    <t xml:space="preserve"> EIP1559 Tips </t>
  </si>
  <si>
    <t xml:space="preserve"> Searcher Revenue </t>
  </si>
  <si>
    <t xml:space="preserve"> Searcher Cost </t>
  </si>
  <si>
    <t xml:space="preserve"> Searcher Profit </t>
  </si>
  <si>
    <t xml:space="preserve"> Total NEW Value </t>
  </si>
  <si>
    <t xml:space="preserve"> Proposer % </t>
  </si>
  <si>
    <t xml:space="preserve"> Builder % </t>
  </si>
  <si>
    <t>Searcher %</t>
  </si>
  <si>
    <t>Relay %</t>
  </si>
  <si>
    <t>day</t>
  </si>
  <si>
    <t>prcnt_mev_boost</t>
  </si>
  <si>
    <t>builder_payment</t>
  </si>
  <si>
    <t>builder_profit</t>
  </si>
  <si>
    <t>searcher_tips</t>
  </si>
  <si>
    <t>all_EIP1559_tips</t>
  </si>
  <si>
    <t>mevboost_blocks</t>
  </si>
  <si>
    <t>total_blocks</t>
  </si>
  <si>
    <t>proposer_new_money</t>
  </si>
  <si>
    <t>avg_base_fee</t>
  </si>
  <si>
    <t>mevboost_avg_base_fee</t>
  </si>
  <si>
    <t>Priced in ETH</t>
  </si>
  <si>
    <t>Proposer New Money</t>
  </si>
  <si>
    <t xml:space="preserve">Builder Profit </t>
  </si>
  <si>
    <t>Searcher Revenue</t>
  </si>
  <si>
    <t>Searcher Cost</t>
  </si>
  <si>
    <t>Searcher Profit</t>
  </si>
  <si>
    <t>Tips paid to the builder by Searchers</t>
  </si>
  <si>
    <t>ETH paid to the validator from the Builder</t>
  </si>
  <si>
    <t>Total transaction fees that are not burned</t>
  </si>
  <si>
    <t>The difference between PBS payment and EIP1559 tips</t>
  </si>
  <si>
    <t>Value captured by the Builder (EIP1559 Tips + Searcher Tips - PBS Payment)</t>
  </si>
  <si>
    <t>Data from EigenPhi</t>
  </si>
  <si>
    <t xml:space="preserve"> Total value captured by Searchers; from EigenPhi</t>
  </si>
  <si>
    <t>Reference</t>
  </si>
  <si>
    <t>Priced in USD</t>
  </si>
  <si>
    <t>searcher_EIP1559_tips</t>
  </si>
  <si>
    <t>EIP1559_burned</t>
  </si>
  <si>
    <t>SUM</t>
  </si>
  <si>
    <t>x</t>
  </si>
  <si>
    <t>Searcher Revenue - transaction costs; from EigenPhi</t>
  </si>
  <si>
    <t>Total tips + tx fees from Searchers; from EigenPhi</t>
  </si>
  <si>
    <r>
      <rPr>
        <b/>
        <sz val="12"/>
        <color theme="1"/>
        <rFont val="Calibri"/>
        <family val="2"/>
        <scheme val="minor"/>
      </rPr>
      <t>Important Notes:</t>
    </r>
    <r>
      <rPr>
        <sz val="12"/>
        <color theme="1"/>
        <rFont val="Calibri"/>
        <family val="2"/>
        <scheme val="minor"/>
      </rPr>
      <t xml:space="preserve">
=&gt; "Searcher Tips" != "Searcher Cost", this because searcher tips are only part of the transaction cost. Tips + EIP1559 burn + EIP1559 tips constitute total transaction costs. In reality searcher costs are larger than noted by EigenPhi, as they only capture a subset of MEV transactions
=&gt; Searchers pay builders using direct ETH transfers ("Searcher Tips"), but also though EIP1559 tips, however tips tends to be diminuous compared to direct tips (roughly 1%), even though we have this data, it was included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</si>
</sst>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IBM Plex Mono"/>
    </font>
    <font>
      <sz val="12"/>
      <color rgb="FF000000"/>
      <name val="IBM Plex Mono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rgb="FF000000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2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0" fillId="0" borderId="2" xfId="0" applyBorder="1"/>
    <xf numFmtId="14" fontId="0" fillId="0" borderId="2" xfId="0" applyNumberFormat="1" applyBorder="1"/>
    <xf numFmtId="0" fontId="2" fillId="0" borderId="0" xfId="0" applyFont="1"/>
    <xf numFmtId="14" fontId="2" fillId="0" borderId="1" xfId="0" applyNumberFormat="1" applyFont="1" applyBorder="1"/>
    <xf numFmtId="0" fontId="2" fillId="0" borderId="1" xfId="0" applyFont="1" applyBorder="1"/>
    <xf numFmtId="44" fontId="0" fillId="0" borderId="0" xfId="1" applyFont="1"/>
    <xf numFmtId="0" fontId="2" fillId="0" borderId="4" xfId="0" applyFont="1" applyBorder="1"/>
    <xf numFmtId="14" fontId="0" fillId="0" borderId="4" xfId="0" applyNumberFormat="1" applyBorder="1"/>
    <xf numFmtId="0" fontId="0" fillId="0" borderId="4" xfId="0" applyBorder="1"/>
    <xf numFmtId="44" fontId="0" fillId="0" borderId="4" xfId="1" applyFont="1" applyBorder="1"/>
    <xf numFmtId="44" fontId="2" fillId="0" borderId="0" xfId="1" applyFont="1" applyFill="1" applyBorder="1"/>
    <xf numFmtId="44" fontId="2" fillId="0" borderId="4" xfId="1" applyFont="1" applyFill="1" applyBorder="1"/>
    <xf numFmtId="0" fontId="0" fillId="0" borderId="0" xfId="0" applyAlignment="1">
      <alignment textRotation="45"/>
    </xf>
    <xf numFmtId="8" fontId="0" fillId="0" borderId="0" xfId="0" applyNumberFormat="1"/>
    <xf numFmtId="0" fontId="4" fillId="0" borderId="0" xfId="0" applyFont="1"/>
    <xf numFmtId="22" fontId="5" fillId="0" borderId="0" xfId="0" applyNumberFormat="1" applyFont="1"/>
    <xf numFmtId="0" fontId="5" fillId="0" borderId="0" xfId="0" applyFont="1"/>
    <xf numFmtId="0" fontId="4" fillId="0" borderId="0" xfId="0" applyFont="1" applyAlignment="1">
      <alignment textRotation="45"/>
    </xf>
    <xf numFmtId="164" fontId="3" fillId="0" borderId="0" xfId="0" applyNumberFormat="1" applyFont="1" applyAlignment="1">
      <alignment textRotation="45"/>
    </xf>
    <xf numFmtId="0" fontId="3" fillId="0" borderId="0" xfId="0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14" fontId="5" fillId="0" borderId="0" xfId="0" applyNumberFormat="1" applyFont="1"/>
    <xf numFmtId="164" fontId="3" fillId="2" borderId="0" xfId="0" applyNumberFormat="1" applyFont="1" applyFill="1" applyAlignment="1">
      <alignment textRotation="45"/>
    </xf>
    <xf numFmtId="0" fontId="3" fillId="0" borderId="0" xfId="0" applyFont="1" applyAlignment="1">
      <alignment textRotation="45"/>
    </xf>
    <xf numFmtId="0" fontId="0" fillId="3" borderId="0" xfId="0" applyFill="1"/>
    <xf numFmtId="0" fontId="0" fillId="3" borderId="4" xfId="0" applyFill="1" applyBorder="1"/>
    <xf numFmtId="164" fontId="0" fillId="0" borderId="0" xfId="1" applyNumberFormat="1" applyFont="1"/>
    <xf numFmtId="44" fontId="0" fillId="0" borderId="3" xfId="1" applyFont="1" applyBorder="1"/>
    <xf numFmtId="44" fontId="2" fillId="0" borderId="0" xfId="1" applyFont="1"/>
    <xf numFmtId="164" fontId="1" fillId="3" borderId="0" xfId="1" applyNumberFormat="1" applyFont="1" applyFill="1" applyBorder="1" applyAlignment="1"/>
    <xf numFmtId="164" fontId="0" fillId="3" borderId="0" xfId="0" applyNumberFormat="1" applyFill="1"/>
    <xf numFmtId="9" fontId="0" fillId="0" borderId="0" xfId="2" applyFont="1"/>
    <xf numFmtId="164" fontId="0" fillId="4" borderId="0" xfId="0" applyNumberFormat="1" applyFill="1"/>
    <xf numFmtId="164" fontId="0" fillId="5" borderId="0" xfId="0" applyNumberFormat="1" applyFill="1"/>
    <xf numFmtId="164" fontId="0" fillId="5" borderId="0" xfId="1" applyNumberFormat="1" applyFont="1" applyFill="1"/>
    <xf numFmtId="164" fontId="0" fillId="0" borderId="0" xfId="1" applyNumberFormat="1" applyFont="1" applyFill="1"/>
    <xf numFmtId="164" fontId="3" fillId="0" borderId="0" xfId="1" applyNumberFormat="1" applyFont="1" applyBorder="1" applyAlignment="1">
      <alignment textRotation="45"/>
    </xf>
    <xf numFmtId="164" fontId="3" fillId="0" borderId="0" xfId="1" applyNumberFormat="1" applyFont="1" applyFill="1" applyBorder="1" applyAlignment="1">
      <alignment textRotation="45"/>
    </xf>
    <xf numFmtId="0" fontId="2" fillId="0" borderId="0" xfId="0" applyFont="1" applyAlignment="1">
      <alignment horizontal="center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2" fillId="3" borderId="0" xfId="0" applyFont="1" applyFill="1" applyAlignment="1">
      <alignment horizontal="center"/>
    </xf>
    <xf numFmtId="164" fontId="3" fillId="3" borderId="0" xfId="0" applyNumberFormat="1" applyFont="1" applyFill="1" applyAlignment="1">
      <alignment textRotation="45"/>
    </xf>
    <xf numFmtId="164" fontId="0" fillId="3" borderId="0" xfId="1" applyNumberFormat="1" applyFont="1" applyFill="1"/>
    <xf numFmtId="0" fontId="0" fillId="3" borderId="0" xfId="0" applyFill="1" applyBorder="1"/>
    <xf numFmtId="0" fontId="3" fillId="3" borderId="0" xfId="0" applyFont="1" applyFill="1" applyAlignment="1">
      <alignment textRotation="45"/>
    </xf>
    <xf numFmtId="0" fontId="2" fillId="3" borderId="0" xfId="0" applyFont="1" applyFill="1"/>
    <xf numFmtId="8" fontId="0" fillId="3" borderId="0" xfId="0" applyNumberFormat="1" applyFill="1"/>
    <xf numFmtId="164" fontId="3" fillId="6" borderId="0" xfId="0" applyNumberFormat="1" applyFont="1" applyFill="1" applyAlignment="1">
      <alignment textRotation="45"/>
    </xf>
    <xf numFmtId="0" fontId="2" fillId="7" borderId="0" xfId="0" applyFont="1" applyFill="1"/>
    <xf numFmtId="0" fontId="6" fillId="0" borderId="0" xfId="0" applyFont="1" applyFill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90CAFA"/>
      <color rgb="FFE2792F"/>
      <color rgb="FF000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Forma DJR Banner" pitchFamily="2" charset="77"/>
                <a:ea typeface="+mn-ea"/>
                <a:cs typeface="+mn-cs"/>
              </a:defRPr>
            </a:pPr>
            <a:r>
              <a:rPr lang="en-US">
                <a:latin typeface="Forma DJR Banner" pitchFamily="2" charset="77"/>
              </a:rPr>
              <a:t>Daily</a:t>
            </a:r>
            <a:r>
              <a:rPr lang="en-US" baseline="0">
                <a:latin typeface="Forma DJR Banner" pitchFamily="2" charset="77"/>
              </a:rPr>
              <a:t> </a:t>
            </a:r>
            <a:r>
              <a:rPr lang="en-US">
                <a:latin typeface="Forma DJR Banner" pitchFamily="2" charset="77"/>
              </a:rPr>
              <a:t>Distribution</a:t>
            </a:r>
            <a:r>
              <a:rPr lang="en-US" baseline="0">
                <a:latin typeface="Forma DJR Banner" pitchFamily="2" charset="77"/>
              </a:rPr>
              <a:t> of MEV Surplus</a:t>
            </a:r>
            <a:endParaRPr lang="en-US">
              <a:latin typeface="Forma DJR Banner" pitchFamily="2" charset="77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Forma DJR Banner" pitchFamily="2" charset="77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'MEV Distributed'!$T$2</c:f>
              <c:strCache>
                <c:ptCount val="1"/>
                <c:pt idx="0">
                  <c:v>  Proposer %  </c:v>
                </c:pt>
              </c:strCache>
            </c:strRef>
          </c:tx>
          <c:spPr>
            <a:solidFill>
              <a:srgbClr val="000100"/>
            </a:solidFill>
            <a:ln>
              <a:noFill/>
            </a:ln>
            <a:effectLst/>
          </c:spPr>
          <c:cat>
            <c:numRef>
              <c:f>'MEV Distributed'!$A$4:$A$231</c:f>
              <c:numCache>
                <c:formatCode>m/d/yy</c:formatCode>
                <c:ptCount val="228"/>
                <c:pt idx="0">
                  <c:v>45046</c:v>
                </c:pt>
                <c:pt idx="1">
                  <c:v>45045</c:v>
                </c:pt>
                <c:pt idx="2">
                  <c:v>45044</c:v>
                </c:pt>
                <c:pt idx="3">
                  <c:v>45043</c:v>
                </c:pt>
                <c:pt idx="4">
                  <c:v>45042</c:v>
                </c:pt>
                <c:pt idx="5">
                  <c:v>45041</c:v>
                </c:pt>
                <c:pt idx="6">
                  <c:v>45040</c:v>
                </c:pt>
                <c:pt idx="7">
                  <c:v>45039</c:v>
                </c:pt>
                <c:pt idx="8">
                  <c:v>45038</c:v>
                </c:pt>
                <c:pt idx="9">
                  <c:v>45037</c:v>
                </c:pt>
                <c:pt idx="10">
                  <c:v>45036</c:v>
                </c:pt>
                <c:pt idx="11">
                  <c:v>45035</c:v>
                </c:pt>
                <c:pt idx="12">
                  <c:v>45034</c:v>
                </c:pt>
                <c:pt idx="13">
                  <c:v>45033</c:v>
                </c:pt>
                <c:pt idx="14">
                  <c:v>45032</c:v>
                </c:pt>
                <c:pt idx="15">
                  <c:v>45031</c:v>
                </c:pt>
                <c:pt idx="16">
                  <c:v>45030</c:v>
                </c:pt>
                <c:pt idx="17">
                  <c:v>45029</c:v>
                </c:pt>
                <c:pt idx="18">
                  <c:v>45028</c:v>
                </c:pt>
                <c:pt idx="19">
                  <c:v>45027</c:v>
                </c:pt>
                <c:pt idx="20">
                  <c:v>45026</c:v>
                </c:pt>
                <c:pt idx="21">
                  <c:v>45025</c:v>
                </c:pt>
                <c:pt idx="22">
                  <c:v>45024</c:v>
                </c:pt>
                <c:pt idx="23">
                  <c:v>45023</c:v>
                </c:pt>
                <c:pt idx="24">
                  <c:v>45022</c:v>
                </c:pt>
                <c:pt idx="25">
                  <c:v>45021</c:v>
                </c:pt>
                <c:pt idx="26">
                  <c:v>45020</c:v>
                </c:pt>
                <c:pt idx="27">
                  <c:v>45019</c:v>
                </c:pt>
                <c:pt idx="28">
                  <c:v>45018</c:v>
                </c:pt>
                <c:pt idx="29">
                  <c:v>45017</c:v>
                </c:pt>
                <c:pt idx="30">
                  <c:v>45016</c:v>
                </c:pt>
                <c:pt idx="31">
                  <c:v>45015</c:v>
                </c:pt>
                <c:pt idx="32">
                  <c:v>45014</c:v>
                </c:pt>
                <c:pt idx="33">
                  <c:v>45013</c:v>
                </c:pt>
                <c:pt idx="34">
                  <c:v>45012</c:v>
                </c:pt>
                <c:pt idx="35">
                  <c:v>45011</c:v>
                </c:pt>
                <c:pt idx="36">
                  <c:v>45010</c:v>
                </c:pt>
                <c:pt idx="37">
                  <c:v>45009</c:v>
                </c:pt>
                <c:pt idx="38">
                  <c:v>45008</c:v>
                </c:pt>
                <c:pt idx="39">
                  <c:v>45007</c:v>
                </c:pt>
                <c:pt idx="40">
                  <c:v>45006</c:v>
                </c:pt>
                <c:pt idx="41">
                  <c:v>45005</c:v>
                </c:pt>
                <c:pt idx="42">
                  <c:v>45004</c:v>
                </c:pt>
                <c:pt idx="43">
                  <c:v>45003</c:v>
                </c:pt>
                <c:pt idx="44">
                  <c:v>45002</c:v>
                </c:pt>
                <c:pt idx="45">
                  <c:v>45001</c:v>
                </c:pt>
                <c:pt idx="46">
                  <c:v>45000</c:v>
                </c:pt>
                <c:pt idx="47">
                  <c:v>44999</c:v>
                </c:pt>
                <c:pt idx="48">
                  <c:v>44998</c:v>
                </c:pt>
                <c:pt idx="49">
                  <c:v>44997</c:v>
                </c:pt>
                <c:pt idx="50">
                  <c:v>44996</c:v>
                </c:pt>
                <c:pt idx="51">
                  <c:v>44995</c:v>
                </c:pt>
                <c:pt idx="52">
                  <c:v>44994</c:v>
                </c:pt>
                <c:pt idx="53">
                  <c:v>44993</c:v>
                </c:pt>
                <c:pt idx="54">
                  <c:v>44992</c:v>
                </c:pt>
                <c:pt idx="55">
                  <c:v>44991</c:v>
                </c:pt>
                <c:pt idx="56">
                  <c:v>44990</c:v>
                </c:pt>
                <c:pt idx="57">
                  <c:v>44989</c:v>
                </c:pt>
                <c:pt idx="58">
                  <c:v>44988</c:v>
                </c:pt>
                <c:pt idx="59">
                  <c:v>44987</c:v>
                </c:pt>
                <c:pt idx="60">
                  <c:v>44986</c:v>
                </c:pt>
                <c:pt idx="61">
                  <c:v>44985</c:v>
                </c:pt>
                <c:pt idx="62">
                  <c:v>44984</c:v>
                </c:pt>
                <c:pt idx="63">
                  <c:v>44983</c:v>
                </c:pt>
                <c:pt idx="64">
                  <c:v>44982</c:v>
                </c:pt>
                <c:pt idx="65">
                  <c:v>44981</c:v>
                </c:pt>
                <c:pt idx="66">
                  <c:v>44980</c:v>
                </c:pt>
                <c:pt idx="67">
                  <c:v>44979</c:v>
                </c:pt>
                <c:pt idx="68">
                  <c:v>44978</c:v>
                </c:pt>
                <c:pt idx="69">
                  <c:v>44977</c:v>
                </c:pt>
                <c:pt idx="70">
                  <c:v>44976</c:v>
                </c:pt>
                <c:pt idx="71">
                  <c:v>44975</c:v>
                </c:pt>
                <c:pt idx="72">
                  <c:v>44974</c:v>
                </c:pt>
                <c:pt idx="73">
                  <c:v>44973</c:v>
                </c:pt>
                <c:pt idx="74">
                  <c:v>44972</c:v>
                </c:pt>
                <c:pt idx="75">
                  <c:v>44971</c:v>
                </c:pt>
                <c:pt idx="76">
                  <c:v>44970</c:v>
                </c:pt>
                <c:pt idx="77">
                  <c:v>44969</c:v>
                </c:pt>
                <c:pt idx="78">
                  <c:v>44968</c:v>
                </c:pt>
                <c:pt idx="79">
                  <c:v>44967</c:v>
                </c:pt>
                <c:pt idx="80">
                  <c:v>44966</c:v>
                </c:pt>
                <c:pt idx="81">
                  <c:v>44965</c:v>
                </c:pt>
                <c:pt idx="82">
                  <c:v>44964</c:v>
                </c:pt>
                <c:pt idx="83">
                  <c:v>44963</c:v>
                </c:pt>
                <c:pt idx="84">
                  <c:v>44962</c:v>
                </c:pt>
                <c:pt idx="85">
                  <c:v>44961</c:v>
                </c:pt>
                <c:pt idx="86">
                  <c:v>44960</c:v>
                </c:pt>
                <c:pt idx="87">
                  <c:v>44959</c:v>
                </c:pt>
                <c:pt idx="88">
                  <c:v>44958</c:v>
                </c:pt>
                <c:pt idx="89">
                  <c:v>44957</c:v>
                </c:pt>
                <c:pt idx="90">
                  <c:v>44956</c:v>
                </c:pt>
                <c:pt idx="91">
                  <c:v>44955</c:v>
                </c:pt>
                <c:pt idx="92">
                  <c:v>44954</c:v>
                </c:pt>
                <c:pt idx="93">
                  <c:v>44953</c:v>
                </c:pt>
                <c:pt idx="94">
                  <c:v>44952</c:v>
                </c:pt>
                <c:pt idx="95">
                  <c:v>44951</c:v>
                </c:pt>
                <c:pt idx="96">
                  <c:v>44950</c:v>
                </c:pt>
                <c:pt idx="97">
                  <c:v>44949</c:v>
                </c:pt>
                <c:pt idx="98">
                  <c:v>44948</c:v>
                </c:pt>
                <c:pt idx="99">
                  <c:v>44947</c:v>
                </c:pt>
                <c:pt idx="100">
                  <c:v>44946</c:v>
                </c:pt>
                <c:pt idx="101">
                  <c:v>44945</c:v>
                </c:pt>
                <c:pt idx="102">
                  <c:v>44944</c:v>
                </c:pt>
                <c:pt idx="103">
                  <c:v>44943</c:v>
                </c:pt>
                <c:pt idx="104">
                  <c:v>44942</c:v>
                </c:pt>
                <c:pt idx="105">
                  <c:v>44941</c:v>
                </c:pt>
                <c:pt idx="106">
                  <c:v>44940</c:v>
                </c:pt>
                <c:pt idx="107">
                  <c:v>44939</c:v>
                </c:pt>
                <c:pt idx="108">
                  <c:v>44938</c:v>
                </c:pt>
                <c:pt idx="109">
                  <c:v>44937</c:v>
                </c:pt>
                <c:pt idx="110">
                  <c:v>44936</c:v>
                </c:pt>
                <c:pt idx="111">
                  <c:v>44935</c:v>
                </c:pt>
                <c:pt idx="112">
                  <c:v>44934</c:v>
                </c:pt>
                <c:pt idx="113">
                  <c:v>44933</c:v>
                </c:pt>
                <c:pt idx="114">
                  <c:v>44932</c:v>
                </c:pt>
                <c:pt idx="115">
                  <c:v>44931</c:v>
                </c:pt>
                <c:pt idx="116">
                  <c:v>44930</c:v>
                </c:pt>
                <c:pt idx="117">
                  <c:v>44929</c:v>
                </c:pt>
                <c:pt idx="118">
                  <c:v>44928</c:v>
                </c:pt>
                <c:pt idx="119">
                  <c:v>44927</c:v>
                </c:pt>
                <c:pt idx="120">
                  <c:v>44926</c:v>
                </c:pt>
                <c:pt idx="121">
                  <c:v>44925</c:v>
                </c:pt>
                <c:pt idx="122">
                  <c:v>44924</c:v>
                </c:pt>
                <c:pt idx="123">
                  <c:v>44923</c:v>
                </c:pt>
                <c:pt idx="124">
                  <c:v>44922</c:v>
                </c:pt>
                <c:pt idx="125">
                  <c:v>44921</c:v>
                </c:pt>
                <c:pt idx="126">
                  <c:v>44920</c:v>
                </c:pt>
                <c:pt idx="127">
                  <c:v>44919</c:v>
                </c:pt>
                <c:pt idx="128">
                  <c:v>44918</c:v>
                </c:pt>
                <c:pt idx="129">
                  <c:v>44917</c:v>
                </c:pt>
                <c:pt idx="130">
                  <c:v>44916</c:v>
                </c:pt>
                <c:pt idx="131">
                  <c:v>44915</c:v>
                </c:pt>
                <c:pt idx="132">
                  <c:v>44914</c:v>
                </c:pt>
                <c:pt idx="133">
                  <c:v>44913</c:v>
                </c:pt>
                <c:pt idx="134">
                  <c:v>44912</c:v>
                </c:pt>
                <c:pt idx="135">
                  <c:v>44911</c:v>
                </c:pt>
                <c:pt idx="136">
                  <c:v>44910</c:v>
                </c:pt>
                <c:pt idx="137">
                  <c:v>44909</c:v>
                </c:pt>
                <c:pt idx="138">
                  <c:v>44908</c:v>
                </c:pt>
                <c:pt idx="139">
                  <c:v>44907</c:v>
                </c:pt>
                <c:pt idx="140">
                  <c:v>44906</c:v>
                </c:pt>
                <c:pt idx="141">
                  <c:v>44905</c:v>
                </c:pt>
                <c:pt idx="142">
                  <c:v>44904</c:v>
                </c:pt>
                <c:pt idx="143">
                  <c:v>44903</c:v>
                </c:pt>
                <c:pt idx="144">
                  <c:v>44902</c:v>
                </c:pt>
                <c:pt idx="145">
                  <c:v>44901</c:v>
                </c:pt>
                <c:pt idx="146">
                  <c:v>44900</c:v>
                </c:pt>
                <c:pt idx="147">
                  <c:v>44899</c:v>
                </c:pt>
                <c:pt idx="148">
                  <c:v>44898</c:v>
                </c:pt>
                <c:pt idx="149">
                  <c:v>44897</c:v>
                </c:pt>
                <c:pt idx="150">
                  <c:v>44896</c:v>
                </c:pt>
                <c:pt idx="151">
                  <c:v>44895</c:v>
                </c:pt>
                <c:pt idx="152">
                  <c:v>44894</c:v>
                </c:pt>
                <c:pt idx="153">
                  <c:v>44893</c:v>
                </c:pt>
                <c:pt idx="154">
                  <c:v>44892</c:v>
                </c:pt>
                <c:pt idx="155">
                  <c:v>44891</c:v>
                </c:pt>
                <c:pt idx="156">
                  <c:v>44890</c:v>
                </c:pt>
                <c:pt idx="157">
                  <c:v>44889</c:v>
                </c:pt>
                <c:pt idx="158">
                  <c:v>44888</c:v>
                </c:pt>
                <c:pt idx="159">
                  <c:v>44887</c:v>
                </c:pt>
                <c:pt idx="160">
                  <c:v>44886</c:v>
                </c:pt>
                <c:pt idx="161">
                  <c:v>44885</c:v>
                </c:pt>
                <c:pt idx="162">
                  <c:v>44884</c:v>
                </c:pt>
                <c:pt idx="163">
                  <c:v>44883</c:v>
                </c:pt>
                <c:pt idx="164">
                  <c:v>44882</c:v>
                </c:pt>
                <c:pt idx="165">
                  <c:v>44881</c:v>
                </c:pt>
                <c:pt idx="166">
                  <c:v>44880</c:v>
                </c:pt>
                <c:pt idx="167">
                  <c:v>44879</c:v>
                </c:pt>
                <c:pt idx="168">
                  <c:v>44878</c:v>
                </c:pt>
                <c:pt idx="169">
                  <c:v>44877</c:v>
                </c:pt>
                <c:pt idx="170">
                  <c:v>44876</c:v>
                </c:pt>
                <c:pt idx="171">
                  <c:v>44875</c:v>
                </c:pt>
                <c:pt idx="172">
                  <c:v>44874</c:v>
                </c:pt>
                <c:pt idx="173">
                  <c:v>44873</c:v>
                </c:pt>
                <c:pt idx="174">
                  <c:v>44872</c:v>
                </c:pt>
                <c:pt idx="175">
                  <c:v>44871</c:v>
                </c:pt>
                <c:pt idx="176">
                  <c:v>44870</c:v>
                </c:pt>
                <c:pt idx="177">
                  <c:v>44869</c:v>
                </c:pt>
                <c:pt idx="178">
                  <c:v>44868</c:v>
                </c:pt>
                <c:pt idx="179">
                  <c:v>44867</c:v>
                </c:pt>
                <c:pt idx="180">
                  <c:v>44866</c:v>
                </c:pt>
                <c:pt idx="181">
                  <c:v>44865</c:v>
                </c:pt>
                <c:pt idx="182">
                  <c:v>44864</c:v>
                </c:pt>
                <c:pt idx="183">
                  <c:v>44863</c:v>
                </c:pt>
                <c:pt idx="184">
                  <c:v>44862</c:v>
                </c:pt>
                <c:pt idx="185">
                  <c:v>44861</c:v>
                </c:pt>
                <c:pt idx="186">
                  <c:v>44860</c:v>
                </c:pt>
                <c:pt idx="187">
                  <c:v>44859</c:v>
                </c:pt>
                <c:pt idx="188">
                  <c:v>44858</c:v>
                </c:pt>
                <c:pt idx="189">
                  <c:v>44857</c:v>
                </c:pt>
                <c:pt idx="190">
                  <c:v>44856</c:v>
                </c:pt>
                <c:pt idx="191">
                  <c:v>44855</c:v>
                </c:pt>
                <c:pt idx="192">
                  <c:v>44854</c:v>
                </c:pt>
                <c:pt idx="193">
                  <c:v>44853</c:v>
                </c:pt>
                <c:pt idx="194">
                  <c:v>44852</c:v>
                </c:pt>
                <c:pt idx="195">
                  <c:v>44851</c:v>
                </c:pt>
                <c:pt idx="196">
                  <c:v>44850</c:v>
                </c:pt>
                <c:pt idx="197">
                  <c:v>44849</c:v>
                </c:pt>
                <c:pt idx="198">
                  <c:v>44848</c:v>
                </c:pt>
                <c:pt idx="199">
                  <c:v>44847</c:v>
                </c:pt>
                <c:pt idx="200">
                  <c:v>44846</c:v>
                </c:pt>
                <c:pt idx="201">
                  <c:v>44845</c:v>
                </c:pt>
                <c:pt idx="202">
                  <c:v>44844</c:v>
                </c:pt>
                <c:pt idx="203">
                  <c:v>44843</c:v>
                </c:pt>
                <c:pt idx="204">
                  <c:v>44842</c:v>
                </c:pt>
                <c:pt idx="205">
                  <c:v>44841</c:v>
                </c:pt>
                <c:pt idx="206">
                  <c:v>44840</c:v>
                </c:pt>
                <c:pt idx="207">
                  <c:v>44839</c:v>
                </c:pt>
                <c:pt idx="208">
                  <c:v>44838</c:v>
                </c:pt>
                <c:pt idx="209">
                  <c:v>44837</c:v>
                </c:pt>
                <c:pt idx="210">
                  <c:v>44836</c:v>
                </c:pt>
                <c:pt idx="211">
                  <c:v>44835</c:v>
                </c:pt>
                <c:pt idx="212">
                  <c:v>44834</c:v>
                </c:pt>
                <c:pt idx="213">
                  <c:v>44833</c:v>
                </c:pt>
                <c:pt idx="214">
                  <c:v>44832</c:v>
                </c:pt>
                <c:pt idx="215">
                  <c:v>44831</c:v>
                </c:pt>
                <c:pt idx="216">
                  <c:v>44830</c:v>
                </c:pt>
                <c:pt idx="217">
                  <c:v>44829</c:v>
                </c:pt>
                <c:pt idx="218">
                  <c:v>44828</c:v>
                </c:pt>
                <c:pt idx="219">
                  <c:v>44827</c:v>
                </c:pt>
                <c:pt idx="220">
                  <c:v>44826</c:v>
                </c:pt>
                <c:pt idx="221">
                  <c:v>44825</c:v>
                </c:pt>
                <c:pt idx="222">
                  <c:v>44824</c:v>
                </c:pt>
                <c:pt idx="223">
                  <c:v>44823</c:v>
                </c:pt>
                <c:pt idx="224">
                  <c:v>44822</c:v>
                </c:pt>
                <c:pt idx="225">
                  <c:v>44821</c:v>
                </c:pt>
                <c:pt idx="226">
                  <c:v>44820</c:v>
                </c:pt>
                <c:pt idx="227">
                  <c:v>44819</c:v>
                </c:pt>
              </c:numCache>
            </c:numRef>
          </c:cat>
          <c:val>
            <c:numRef>
              <c:f>'MEV Distributed'!$T$3:$T$231</c:f>
              <c:numCache>
                <c:formatCode>0%</c:formatCode>
                <c:ptCount val="229"/>
                <c:pt idx="1">
                  <c:v>0.38429572828957992</c:v>
                </c:pt>
                <c:pt idx="2">
                  <c:v>0.29211854791136488</c:v>
                </c:pt>
                <c:pt idx="3">
                  <c:v>0.38264482913678294</c:v>
                </c:pt>
                <c:pt idx="4">
                  <c:v>0.44411632575781701</c:v>
                </c:pt>
                <c:pt idx="5">
                  <c:v>0.54112539311990926</c:v>
                </c:pt>
                <c:pt idx="6">
                  <c:v>0.2559559384485493</c:v>
                </c:pt>
                <c:pt idx="7">
                  <c:v>0.28383188660010833</c:v>
                </c:pt>
                <c:pt idx="8">
                  <c:v>0.15662536809353095</c:v>
                </c:pt>
                <c:pt idx="9">
                  <c:v>0.4678766732020031</c:v>
                </c:pt>
                <c:pt idx="10">
                  <c:v>0.50393369410584199</c:v>
                </c:pt>
                <c:pt idx="11">
                  <c:v>0.21689812570510059</c:v>
                </c:pt>
                <c:pt idx="12">
                  <c:v>0.20709339319739187</c:v>
                </c:pt>
                <c:pt idx="13">
                  <c:v>0.10429791704342346</c:v>
                </c:pt>
                <c:pt idx="14">
                  <c:v>0.19790726873991171</c:v>
                </c:pt>
                <c:pt idx="15">
                  <c:v>0.60317886572780788</c:v>
                </c:pt>
                <c:pt idx="16">
                  <c:v>0.42284024951234478</c:v>
                </c:pt>
                <c:pt idx="17">
                  <c:v>0.55427086700180983</c:v>
                </c:pt>
                <c:pt idx="18">
                  <c:v>0.65389179022834021</c:v>
                </c:pt>
                <c:pt idx="19">
                  <c:v>0.66049388473335291</c:v>
                </c:pt>
                <c:pt idx="20">
                  <c:v>0.71146877093730665</c:v>
                </c:pt>
                <c:pt idx="21">
                  <c:v>0.68100464150104267</c:v>
                </c:pt>
                <c:pt idx="22">
                  <c:v>0.9302566789180361</c:v>
                </c:pt>
                <c:pt idx="23">
                  <c:v>0.59056427747534146</c:v>
                </c:pt>
                <c:pt idx="24">
                  <c:v>0.58436434233716772</c:v>
                </c:pt>
                <c:pt idx="25">
                  <c:v>0.66174641859213024</c:v>
                </c:pt>
                <c:pt idx="26">
                  <c:v>0.65407771305758955</c:v>
                </c:pt>
                <c:pt idx="27">
                  <c:v>0.61281022511065752</c:v>
                </c:pt>
                <c:pt idx="28">
                  <c:v>0.61037840936971155</c:v>
                </c:pt>
                <c:pt idx="29">
                  <c:v>0.49669068627641172</c:v>
                </c:pt>
                <c:pt idx="30">
                  <c:v>0.64816305797678431</c:v>
                </c:pt>
                <c:pt idx="31">
                  <c:v>0.65543830032739714</c:v>
                </c:pt>
                <c:pt idx="32">
                  <c:v>0.52735051598564786</c:v>
                </c:pt>
                <c:pt idx="33">
                  <c:v>0.68544571964513201</c:v>
                </c:pt>
                <c:pt idx="34">
                  <c:v>0.51013311915839332</c:v>
                </c:pt>
                <c:pt idx="35">
                  <c:v>0.64211910550398454</c:v>
                </c:pt>
                <c:pt idx="36">
                  <c:v>0.71202134888135482</c:v>
                </c:pt>
                <c:pt idx="37">
                  <c:v>0.77312350826243259</c:v>
                </c:pt>
                <c:pt idx="38">
                  <c:v>0.62239396878721165</c:v>
                </c:pt>
                <c:pt idx="39">
                  <c:v>0.71724025605634723</c:v>
                </c:pt>
                <c:pt idx="40">
                  <c:v>0.60213003233849249</c:v>
                </c:pt>
                <c:pt idx="41">
                  <c:v>0.51998904561975401</c:v>
                </c:pt>
                <c:pt idx="42">
                  <c:v>0.38717289933056587</c:v>
                </c:pt>
                <c:pt idx="43">
                  <c:v>0.46848558965593123</c:v>
                </c:pt>
                <c:pt idx="44">
                  <c:v>0.55191446397590638</c:v>
                </c:pt>
                <c:pt idx="45">
                  <c:v>0.43098074666089425</c:v>
                </c:pt>
                <c:pt idx="46">
                  <c:v>0.33693014730214432</c:v>
                </c:pt>
                <c:pt idx="47">
                  <c:v>0.61499336533192261</c:v>
                </c:pt>
                <c:pt idx="48">
                  <c:v>0.70379876681580489</c:v>
                </c:pt>
                <c:pt idx="49">
                  <c:v>0.6373082929090611</c:v>
                </c:pt>
                <c:pt idx="50">
                  <c:v>0.56542293840154034</c:v>
                </c:pt>
                <c:pt idx="51">
                  <c:v>0.43624053779877997</c:v>
                </c:pt>
                <c:pt idx="52">
                  <c:v>0.48068564437404643</c:v>
                </c:pt>
                <c:pt idx="53">
                  <c:v>0.56184938135807294</c:v>
                </c:pt>
                <c:pt idx="54">
                  <c:v>0.82532315850807858</c:v>
                </c:pt>
                <c:pt idx="55">
                  <c:v>0.77197335734793526</c:v>
                </c:pt>
                <c:pt idx="56">
                  <c:v>0.59381230762361426</c:v>
                </c:pt>
                <c:pt idx="57">
                  <c:v>0.65641657006716825</c:v>
                </c:pt>
                <c:pt idx="58">
                  <c:v>0.81896657167859255</c:v>
                </c:pt>
                <c:pt idx="59">
                  <c:v>0.80516615712885875</c:v>
                </c:pt>
                <c:pt idx="60">
                  <c:v>0.68875637752318741</c:v>
                </c:pt>
                <c:pt idx="61">
                  <c:v>0.81104010064857346</c:v>
                </c:pt>
                <c:pt idx="62">
                  <c:v>0.63112207297373368</c:v>
                </c:pt>
                <c:pt idx="63">
                  <c:v>0.6964631180195574</c:v>
                </c:pt>
                <c:pt idx="64">
                  <c:v>0.74283522010541625</c:v>
                </c:pt>
                <c:pt idx="65">
                  <c:v>0.71967377881341033</c:v>
                </c:pt>
                <c:pt idx="66">
                  <c:v>0.73409897990089334</c:v>
                </c:pt>
                <c:pt idx="67">
                  <c:v>0.75375638334135087</c:v>
                </c:pt>
                <c:pt idx="68">
                  <c:v>0.82273401343529284</c:v>
                </c:pt>
                <c:pt idx="69">
                  <c:v>0.75674456711358484</c:v>
                </c:pt>
                <c:pt idx="70">
                  <c:v>0.77988140193252964</c:v>
                </c:pt>
                <c:pt idx="71">
                  <c:v>0.87637920480644038</c:v>
                </c:pt>
                <c:pt idx="72">
                  <c:v>0.95036524406636447</c:v>
                </c:pt>
                <c:pt idx="73">
                  <c:v>0.87111525027111025</c:v>
                </c:pt>
                <c:pt idx="74">
                  <c:v>0.90047739152671269</c:v>
                </c:pt>
                <c:pt idx="75">
                  <c:v>0.82471281853763134</c:v>
                </c:pt>
                <c:pt idx="76">
                  <c:v>0.57871105566624281</c:v>
                </c:pt>
                <c:pt idx="77">
                  <c:v>0.86935694458553736</c:v>
                </c:pt>
                <c:pt idx="78">
                  <c:v>0.93268947106920042</c:v>
                </c:pt>
                <c:pt idx="79">
                  <c:v>0.89856226476297785</c:v>
                </c:pt>
                <c:pt idx="80">
                  <c:v>0.89310917046228877</c:v>
                </c:pt>
                <c:pt idx="81">
                  <c:v>0.84137362189526443</c:v>
                </c:pt>
                <c:pt idx="82">
                  <c:v>0.74615443584895036</c:v>
                </c:pt>
                <c:pt idx="83">
                  <c:v>0.64543253185902316</c:v>
                </c:pt>
                <c:pt idx="84">
                  <c:v>0.73563603534652278</c:v>
                </c:pt>
                <c:pt idx="85">
                  <c:v>0.67447937218288334</c:v>
                </c:pt>
                <c:pt idx="86">
                  <c:v>0.63877322116050628</c:v>
                </c:pt>
                <c:pt idx="87">
                  <c:v>0.75851982247610528</c:v>
                </c:pt>
                <c:pt idx="88">
                  <c:v>0.70150709076217233</c:v>
                </c:pt>
                <c:pt idx="89">
                  <c:v>0.71406932752620134</c:v>
                </c:pt>
                <c:pt idx="90">
                  <c:v>0.70275747251976295</c:v>
                </c:pt>
                <c:pt idx="91">
                  <c:v>0.7119202302472466</c:v>
                </c:pt>
                <c:pt idx="92">
                  <c:v>0.59708099991248065</c:v>
                </c:pt>
                <c:pt idx="93">
                  <c:v>0.67472377013455387</c:v>
                </c:pt>
                <c:pt idx="94">
                  <c:v>0.69319790865019271</c:v>
                </c:pt>
                <c:pt idx="95">
                  <c:v>0.68128672856186612</c:v>
                </c:pt>
                <c:pt idx="96">
                  <c:v>0.63639270626015665</c:v>
                </c:pt>
                <c:pt idx="97">
                  <c:v>0.70902253036576068</c:v>
                </c:pt>
                <c:pt idx="98">
                  <c:v>0.74555692257420803</c:v>
                </c:pt>
                <c:pt idx="99">
                  <c:v>0.73531123797807485</c:v>
                </c:pt>
                <c:pt idx="100">
                  <c:v>0.70044753790881098</c:v>
                </c:pt>
                <c:pt idx="101">
                  <c:v>0.63318761342329588</c:v>
                </c:pt>
                <c:pt idx="102">
                  <c:v>0.66023496381351299</c:v>
                </c:pt>
                <c:pt idx="103">
                  <c:v>0.81900977732103974</c:v>
                </c:pt>
                <c:pt idx="104">
                  <c:v>0.81599378797250566</c:v>
                </c:pt>
                <c:pt idx="105">
                  <c:v>0.7400183825677018</c:v>
                </c:pt>
                <c:pt idx="106">
                  <c:v>0.77355169124032064</c:v>
                </c:pt>
                <c:pt idx="107">
                  <c:v>0.71179619632884494</c:v>
                </c:pt>
                <c:pt idx="108">
                  <c:v>0.76679267739984858</c:v>
                </c:pt>
                <c:pt idx="109">
                  <c:v>0.74933162974322398</c:v>
                </c:pt>
                <c:pt idx="110">
                  <c:v>0.78973034192564961</c:v>
                </c:pt>
                <c:pt idx="111">
                  <c:v>0.68909831352465878</c:v>
                </c:pt>
                <c:pt idx="112">
                  <c:v>0.76758161073490938</c:v>
                </c:pt>
                <c:pt idx="113">
                  <c:v>0.71197242483159096</c:v>
                </c:pt>
                <c:pt idx="114">
                  <c:v>0.67550962718047836</c:v>
                </c:pt>
                <c:pt idx="115">
                  <c:v>0.71598635145365008</c:v>
                </c:pt>
                <c:pt idx="116">
                  <c:v>0.63545431466933378</c:v>
                </c:pt>
                <c:pt idx="117">
                  <c:v>0.71430344573575177</c:v>
                </c:pt>
                <c:pt idx="118">
                  <c:v>0.6594767506665018</c:v>
                </c:pt>
                <c:pt idx="119">
                  <c:v>0.71480125700494224</c:v>
                </c:pt>
                <c:pt idx="120">
                  <c:v>0.68493508183346408</c:v>
                </c:pt>
                <c:pt idx="121">
                  <c:v>0.64658571525302566</c:v>
                </c:pt>
                <c:pt idx="122">
                  <c:v>0.5450752545714701</c:v>
                </c:pt>
                <c:pt idx="123">
                  <c:v>0.6803094422741115</c:v>
                </c:pt>
                <c:pt idx="124">
                  <c:v>0.62588362474679038</c:v>
                </c:pt>
                <c:pt idx="125">
                  <c:v>0.46890434850326423</c:v>
                </c:pt>
                <c:pt idx="126">
                  <c:v>0.39977527981416561</c:v>
                </c:pt>
                <c:pt idx="127">
                  <c:v>0.58351859326126332</c:v>
                </c:pt>
                <c:pt idx="128">
                  <c:v>0.80173720979034546</c:v>
                </c:pt>
                <c:pt idx="129">
                  <c:v>0.74828022828476826</c:v>
                </c:pt>
                <c:pt idx="130">
                  <c:v>0.58396203738345653</c:v>
                </c:pt>
                <c:pt idx="131">
                  <c:v>0.72097167475312662</c:v>
                </c:pt>
                <c:pt idx="132">
                  <c:v>0.59340385953508434</c:v>
                </c:pt>
                <c:pt idx="133">
                  <c:v>0.59943956450331981</c:v>
                </c:pt>
                <c:pt idx="134">
                  <c:v>0.68741171600864692</c:v>
                </c:pt>
                <c:pt idx="135">
                  <c:v>0.58448609937558116</c:v>
                </c:pt>
                <c:pt idx="136">
                  <c:v>0.57269108029876337</c:v>
                </c:pt>
                <c:pt idx="137">
                  <c:v>0.60702614991342607</c:v>
                </c:pt>
                <c:pt idx="138">
                  <c:v>0.69851844619189296</c:v>
                </c:pt>
                <c:pt idx="139">
                  <c:v>0.53418281541016943</c:v>
                </c:pt>
                <c:pt idx="140">
                  <c:v>0.60757734263465102</c:v>
                </c:pt>
                <c:pt idx="141">
                  <c:v>0.54926244563635074</c:v>
                </c:pt>
                <c:pt idx="142">
                  <c:v>0.42053287899689262</c:v>
                </c:pt>
                <c:pt idx="143">
                  <c:v>0.59595066479170389</c:v>
                </c:pt>
                <c:pt idx="144">
                  <c:v>0.64286313566169928</c:v>
                </c:pt>
                <c:pt idx="145">
                  <c:v>0.68004713680786621</c:v>
                </c:pt>
                <c:pt idx="146">
                  <c:v>0.67322254092436695</c:v>
                </c:pt>
                <c:pt idx="147">
                  <c:v>0.5653801610934367</c:v>
                </c:pt>
                <c:pt idx="148">
                  <c:v>0.80396842584053874</c:v>
                </c:pt>
                <c:pt idx="149">
                  <c:v>0.6584072649205277</c:v>
                </c:pt>
                <c:pt idx="150">
                  <c:v>0.75096446691342089</c:v>
                </c:pt>
                <c:pt idx="151">
                  <c:v>0.67798719961511755</c:v>
                </c:pt>
                <c:pt idx="152">
                  <c:v>0.55443643829766975</c:v>
                </c:pt>
                <c:pt idx="153">
                  <c:v>0.62171426688070575</c:v>
                </c:pt>
                <c:pt idx="154">
                  <c:v>0.42515475385072909</c:v>
                </c:pt>
                <c:pt idx="155">
                  <c:v>0.47311902309347392</c:v>
                </c:pt>
                <c:pt idx="156">
                  <c:v>0.65999698070732327</c:v>
                </c:pt>
                <c:pt idx="157">
                  <c:v>0.85459643413024611</c:v>
                </c:pt>
                <c:pt idx="158">
                  <c:v>0.71687578482820302</c:v>
                </c:pt>
                <c:pt idx="159">
                  <c:v>0.70172013290935453</c:v>
                </c:pt>
                <c:pt idx="160">
                  <c:v>0.53805180557863574</c:v>
                </c:pt>
                <c:pt idx="161">
                  <c:v>0.69221831786193244</c:v>
                </c:pt>
                <c:pt idx="162">
                  <c:v>0.71219167577696674</c:v>
                </c:pt>
                <c:pt idx="163">
                  <c:v>0.65171773225055141</c:v>
                </c:pt>
                <c:pt idx="164">
                  <c:v>0.30331329529428258</c:v>
                </c:pt>
                <c:pt idx="165">
                  <c:v>0.69393406798067214</c:v>
                </c:pt>
                <c:pt idx="166">
                  <c:v>0.7305269691766203</c:v>
                </c:pt>
                <c:pt idx="167">
                  <c:v>0.62567910461067688</c:v>
                </c:pt>
                <c:pt idx="168">
                  <c:v>0.68101996367212125</c:v>
                </c:pt>
                <c:pt idx="169">
                  <c:v>0.55048329205098456</c:v>
                </c:pt>
                <c:pt idx="170">
                  <c:v>0.40879421035055946</c:v>
                </c:pt>
                <c:pt idx="171">
                  <c:v>0.64358513056053723</c:v>
                </c:pt>
                <c:pt idx="172">
                  <c:v>0.62613464575998723</c:v>
                </c:pt>
                <c:pt idx="173">
                  <c:v>0.64407095715154761</c:v>
                </c:pt>
                <c:pt idx="174">
                  <c:v>0.59692014018731132</c:v>
                </c:pt>
                <c:pt idx="175">
                  <c:v>0.59116323397296378</c:v>
                </c:pt>
                <c:pt idx="176">
                  <c:v>0.69878810261114488</c:v>
                </c:pt>
                <c:pt idx="177">
                  <c:v>0.63064790029725803</c:v>
                </c:pt>
                <c:pt idx="178">
                  <c:v>0.74551561364241925</c:v>
                </c:pt>
                <c:pt idx="179">
                  <c:v>0.63343090874822772</c:v>
                </c:pt>
                <c:pt idx="180">
                  <c:v>0.69439652374127947</c:v>
                </c:pt>
                <c:pt idx="181">
                  <c:v>0.54845359136487348</c:v>
                </c:pt>
                <c:pt idx="182">
                  <c:v>0.68136732840633929</c:v>
                </c:pt>
                <c:pt idx="183">
                  <c:v>0.64643061903066756</c:v>
                </c:pt>
                <c:pt idx="184">
                  <c:v>0.3670838111611372</c:v>
                </c:pt>
                <c:pt idx="185">
                  <c:v>0.66209625473858436</c:v>
                </c:pt>
                <c:pt idx="186">
                  <c:v>0.68680368895481225</c:v>
                </c:pt>
                <c:pt idx="187">
                  <c:v>0.80119644129225787</c:v>
                </c:pt>
                <c:pt idx="188">
                  <c:v>0.74135468803475268</c:v>
                </c:pt>
                <c:pt idx="189">
                  <c:v>0.68244577397765138</c:v>
                </c:pt>
                <c:pt idx="190">
                  <c:v>0.52135891892849029</c:v>
                </c:pt>
                <c:pt idx="191">
                  <c:v>0.4846093232862726</c:v>
                </c:pt>
                <c:pt idx="192">
                  <c:v>0.44134973506859632</c:v>
                </c:pt>
                <c:pt idx="193">
                  <c:v>0.52208968056096638</c:v>
                </c:pt>
                <c:pt idx="194">
                  <c:v>0.6024658633536627</c:v>
                </c:pt>
                <c:pt idx="195">
                  <c:v>0.63399603119901748</c:v>
                </c:pt>
                <c:pt idx="196">
                  <c:v>0.47574920766372636</c:v>
                </c:pt>
                <c:pt idx="197">
                  <c:v>0.47132047299420077</c:v>
                </c:pt>
                <c:pt idx="198">
                  <c:v>0.63549546469456064</c:v>
                </c:pt>
                <c:pt idx="199">
                  <c:v>0.64513204957504522</c:v>
                </c:pt>
                <c:pt idx="200">
                  <c:v>0.63268939329245721</c:v>
                </c:pt>
                <c:pt idx="201">
                  <c:v>0.49337678955289987</c:v>
                </c:pt>
                <c:pt idx="202">
                  <c:v>0.44449328002036759</c:v>
                </c:pt>
                <c:pt idx="203">
                  <c:v>0.49912333333114212</c:v>
                </c:pt>
                <c:pt idx="204">
                  <c:v>0.56052898448855137</c:v>
                </c:pt>
                <c:pt idx="205">
                  <c:v>0.44539425334201194</c:v>
                </c:pt>
                <c:pt idx="206">
                  <c:v>0.57558300389472217</c:v>
                </c:pt>
                <c:pt idx="207">
                  <c:v>0.13423526903006824</c:v>
                </c:pt>
                <c:pt idx="208">
                  <c:v>0.44190029695752064</c:v>
                </c:pt>
                <c:pt idx="209">
                  <c:v>0.50838563234748824</c:v>
                </c:pt>
                <c:pt idx="210">
                  <c:v>0.54650055224827154</c:v>
                </c:pt>
                <c:pt idx="211">
                  <c:v>0.67353341484118967</c:v>
                </c:pt>
                <c:pt idx="212">
                  <c:v>0.56735522108176972</c:v>
                </c:pt>
                <c:pt idx="213">
                  <c:v>0.70459870295423166</c:v>
                </c:pt>
                <c:pt idx="214">
                  <c:v>0.62163177119954471</c:v>
                </c:pt>
                <c:pt idx="215">
                  <c:v>0.75551885372411831</c:v>
                </c:pt>
                <c:pt idx="216">
                  <c:v>0.13753490189251733</c:v>
                </c:pt>
                <c:pt idx="217">
                  <c:v>0.53828493843727754</c:v>
                </c:pt>
                <c:pt idx="218">
                  <c:v>0.5200430034255652</c:v>
                </c:pt>
                <c:pt idx="219">
                  <c:v>0.70158771007469811</c:v>
                </c:pt>
                <c:pt idx="220">
                  <c:v>0.59624300716362733</c:v>
                </c:pt>
                <c:pt idx="221">
                  <c:v>0.56089032682813811</c:v>
                </c:pt>
                <c:pt idx="222">
                  <c:v>0.3760956352688774</c:v>
                </c:pt>
                <c:pt idx="223">
                  <c:v>0.51356544068391485</c:v>
                </c:pt>
                <c:pt idx="224">
                  <c:v>0.34702418889128112</c:v>
                </c:pt>
                <c:pt idx="225">
                  <c:v>0.28932054812711949</c:v>
                </c:pt>
                <c:pt idx="226">
                  <c:v>0.40406083165674439</c:v>
                </c:pt>
                <c:pt idx="227">
                  <c:v>0.37244005314993434</c:v>
                </c:pt>
                <c:pt idx="228">
                  <c:v>0.48279171294017181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91-5044-9418-2F81568E58A9}"/>
            </c:ext>
          </c:extLst>
        </c:ser>
        <c:ser>
          <c:idx val="1"/>
          <c:order val="1"/>
          <c:tx>
            <c:strRef>
              <c:f>'MEV Distributed'!$U$2</c:f>
              <c:strCache>
                <c:ptCount val="1"/>
                <c:pt idx="0">
                  <c:v>  Builder %  </c:v>
                </c:pt>
              </c:strCache>
            </c:strRef>
          </c:tx>
          <c:spPr>
            <a:solidFill>
              <a:srgbClr val="E2792F"/>
            </a:solidFill>
            <a:ln w="25400">
              <a:noFill/>
            </a:ln>
            <a:effectLst/>
          </c:spPr>
          <c:cat>
            <c:numRef>
              <c:f>'MEV Distributed'!$A$4:$A$231</c:f>
              <c:numCache>
                <c:formatCode>m/d/yy</c:formatCode>
                <c:ptCount val="228"/>
                <c:pt idx="0">
                  <c:v>45046</c:v>
                </c:pt>
                <c:pt idx="1">
                  <c:v>45045</c:v>
                </c:pt>
                <c:pt idx="2">
                  <c:v>45044</c:v>
                </c:pt>
                <c:pt idx="3">
                  <c:v>45043</c:v>
                </c:pt>
                <c:pt idx="4">
                  <c:v>45042</c:v>
                </c:pt>
                <c:pt idx="5">
                  <c:v>45041</c:v>
                </c:pt>
                <c:pt idx="6">
                  <c:v>45040</c:v>
                </c:pt>
                <c:pt idx="7">
                  <c:v>45039</c:v>
                </c:pt>
                <c:pt idx="8">
                  <c:v>45038</c:v>
                </c:pt>
                <c:pt idx="9">
                  <c:v>45037</c:v>
                </c:pt>
                <c:pt idx="10">
                  <c:v>45036</c:v>
                </c:pt>
                <c:pt idx="11">
                  <c:v>45035</c:v>
                </c:pt>
                <c:pt idx="12">
                  <c:v>45034</c:v>
                </c:pt>
                <c:pt idx="13">
                  <c:v>45033</c:v>
                </c:pt>
                <c:pt idx="14">
                  <c:v>45032</c:v>
                </c:pt>
                <c:pt idx="15">
                  <c:v>45031</c:v>
                </c:pt>
                <c:pt idx="16">
                  <c:v>45030</c:v>
                </c:pt>
                <c:pt idx="17">
                  <c:v>45029</c:v>
                </c:pt>
                <c:pt idx="18">
                  <c:v>45028</c:v>
                </c:pt>
                <c:pt idx="19">
                  <c:v>45027</c:v>
                </c:pt>
                <c:pt idx="20">
                  <c:v>45026</c:v>
                </c:pt>
                <c:pt idx="21">
                  <c:v>45025</c:v>
                </c:pt>
                <c:pt idx="22">
                  <c:v>45024</c:v>
                </c:pt>
                <c:pt idx="23">
                  <c:v>45023</c:v>
                </c:pt>
                <c:pt idx="24">
                  <c:v>45022</c:v>
                </c:pt>
                <c:pt idx="25">
                  <c:v>45021</c:v>
                </c:pt>
                <c:pt idx="26">
                  <c:v>45020</c:v>
                </c:pt>
                <c:pt idx="27">
                  <c:v>45019</c:v>
                </c:pt>
                <c:pt idx="28">
                  <c:v>45018</c:v>
                </c:pt>
                <c:pt idx="29">
                  <c:v>45017</c:v>
                </c:pt>
                <c:pt idx="30">
                  <c:v>45016</c:v>
                </c:pt>
                <c:pt idx="31">
                  <c:v>45015</c:v>
                </c:pt>
                <c:pt idx="32">
                  <c:v>45014</c:v>
                </c:pt>
                <c:pt idx="33">
                  <c:v>45013</c:v>
                </c:pt>
                <c:pt idx="34">
                  <c:v>45012</c:v>
                </c:pt>
                <c:pt idx="35">
                  <c:v>45011</c:v>
                </c:pt>
                <c:pt idx="36">
                  <c:v>45010</c:v>
                </c:pt>
                <c:pt idx="37">
                  <c:v>45009</c:v>
                </c:pt>
                <c:pt idx="38">
                  <c:v>45008</c:v>
                </c:pt>
                <c:pt idx="39">
                  <c:v>45007</c:v>
                </c:pt>
                <c:pt idx="40">
                  <c:v>45006</c:v>
                </c:pt>
                <c:pt idx="41">
                  <c:v>45005</c:v>
                </c:pt>
                <c:pt idx="42">
                  <c:v>45004</c:v>
                </c:pt>
                <c:pt idx="43">
                  <c:v>45003</c:v>
                </c:pt>
                <c:pt idx="44">
                  <c:v>45002</c:v>
                </c:pt>
                <c:pt idx="45">
                  <c:v>45001</c:v>
                </c:pt>
                <c:pt idx="46">
                  <c:v>45000</c:v>
                </c:pt>
                <c:pt idx="47">
                  <c:v>44999</c:v>
                </c:pt>
                <c:pt idx="48">
                  <c:v>44998</c:v>
                </c:pt>
                <c:pt idx="49">
                  <c:v>44997</c:v>
                </c:pt>
                <c:pt idx="50">
                  <c:v>44996</c:v>
                </c:pt>
                <c:pt idx="51">
                  <c:v>44995</c:v>
                </c:pt>
                <c:pt idx="52">
                  <c:v>44994</c:v>
                </c:pt>
                <c:pt idx="53">
                  <c:v>44993</c:v>
                </c:pt>
                <c:pt idx="54">
                  <c:v>44992</c:v>
                </c:pt>
                <c:pt idx="55">
                  <c:v>44991</c:v>
                </c:pt>
                <c:pt idx="56">
                  <c:v>44990</c:v>
                </c:pt>
                <c:pt idx="57">
                  <c:v>44989</c:v>
                </c:pt>
                <c:pt idx="58">
                  <c:v>44988</c:v>
                </c:pt>
                <c:pt idx="59">
                  <c:v>44987</c:v>
                </c:pt>
                <c:pt idx="60">
                  <c:v>44986</c:v>
                </c:pt>
                <c:pt idx="61">
                  <c:v>44985</c:v>
                </c:pt>
                <c:pt idx="62">
                  <c:v>44984</c:v>
                </c:pt>
                <c:pt idx="63">
                  <c:v>44983</c:v>
                </c:pt>
                <c:pt idx="64">
                  <c:v>44982</c:v>
                </c:pt>
                <c:pt idx="65">
                  <c:v>44981</c:v>
                </c:pt>
                <c:pt idx="66">
                  <c:v>44980</c:v>
                </c:pt>
                <c:pt idx="67">
                  <c:v>44979</c:v>
                </c:pt>
                <c:pt idx="68">
                  <c:v>44978</c:v>
                </c:pt>
                <c:pt idx="69">
                  <c:v>44977</c:v>
                </c:pt>
                <c:pt idx="70">
                  <c:v>44976</c:v>
                </c:pt>
                <c:pt idx="71">
                  <c:v>44975</c:v>
                </c:pt>
                <c:pt idx="72">
                  <c:v>44974</c:v>
                </c:pt>
                <c:pt idx="73">
                  <c:v>44973</c:v>
                </c:pt>
                <c:pt idx="74">
                  <c:v>44972</c:v>
                </c:pt>
                <c:pt idx="75">
                  <c:v>44971</c:v>
                </c:pt>
                <c:pt idx="76">
                  <c:v>44970</c:v>
                </c:pt>
                <c:pt idx="77">
                  <c:v>44969</c:v>
                </c:pt>
                <c:pt idx="78">
                  <c:v>44968</c:v>
                </c:pt>
                <c:pt idx="79">
                  <c:v>44967</c:v>
                </c:pt>
                <c:pt idx="80">
                  <c:v>44966</c:v>
                </c:pt>
                <c:pt idx="81">
                  <c:v>44965</c:v>
                </c:pt>
                <c:pt idx="82">
                  <c:v>44964</c:v>
                </c:pt>
                <c:pt idx="83">
                  <c:v>44963</c:v>
                </c:pt>
                <c:pt idx="84">
                  <c:v>44962</c:v>
                </c:pt>
                <c:pt idx="85">
                  <c:v>44961</c:v>
                </c:pt>
                <c:pt idx="86">
                  <c:v>44960</c:v>
                </c:pt>
                <c:pt idx="87">
                  <c:v>44959</c:v>
                </c:pt>
                <c:pt idx="88">
                  <c:v>44958</c:v>
                </c:pt>
                <c:pt idx="89">
                  <c:v>44957</c:v>
                </c:pt>
                <c:pt idx="90">
                  <c:v>44956</c:v>
                </c:pt>
                <c:pt idx="91">
                  <c:v>44955</c:v>
                </c:pt>
                <c:pt idx="92">
                  <c:v>44954</c:v>
                </c:pt>
                <c:pt idx="93">
                  <c:v>44953</c:v>
                </c:pt>
                <c:pt idx="94">
                  <c:v>44952</c:v>
                </c:pt>
                <c:pt idx="95">
                  <c:v>44951</c:v>
                </c:pt>
                <c:pt idx="96">
                  <c:v>44950</c:v>
                </c:pt>
                <c:pt idx="97">
                  <c:v>44949</c:v>
                </c:pt>
                <c:pt idx="98">
                  <c:v>44948</c:v>
                </c:pt>
                <c:pt idx="99">
                  <c:v>44947</c:v>
                </c:pt>
                <c:pt idx="100">
                  <c:v>44946</c:v>
                </c:pt>
                <c:pt idx="101">
                  <c:v>44945</c:v>
                </c:pt>
                <c:pt idx="102">
                  <c:v>44944</c:v>
                </c:pt>
                <c:pt idx="103">
                  <c:v>44943</c:v>
                </c:pt>
                <c:pt idx="104">
                  <c:v>44942</c:v>
                </c:pt>
                <c:pt idx="105">
                  <c:v>44941</c:v>
                </c:pt>
                <c:pt idx="106">
                  <c:v>44940</c:v>
                </c:pt>
                <c:pt idx="107">
                  <c:v>44939</c:v>
                </c:pt>
                <c:pt idx="108">
                  <c:v>44938</c:v>
                </c:pt>
                <c:pt idx="109">
                  <c:v>44937</c:v>
                </c:pt>
                <c:pt idx="110">
                  <c:v>44936</c:v>
                </c:pt>
                <c:pt idx="111">
                  <c:v>44935</c:v>
                </c:pt>
                <c:pt idx="112">
                  <c:v>44934</c:v>
                </c:pt>
                <c:pt idx="113">
                  <c:v>44933</c:v>
                </c:pt>
                <c:pt idx="114">
                  <c:v>44932</c:v>
                </c:pt>
                <c:pt idx="115">
                  <c:v>44931</c:v>
                </c:pt>
                <c:pt idx="116">
                  <c:v>44930</c:v>
                </c:pt>
                <c:pt idx="117">
                  <c:v>44929</c:v>
                </c:pt>
                <c:pt idx="118">
                  <c:v>44928</c:v>
                </c:pt>
                <c:pt idx="119">
                  <c:v>44927</c:v>
                </c:pt>
                <c:pt idx="120">
                  <c:v>44926</c:v>
                </c:pt>
                <c:pt idx="121">
                  <c:v>44925</c:v>
                </c:pt>
                <c:pt idx="122">
                  <c:v>44924</c:v>
                </c:pt>
                <c:pt idx="123">
                  <c:v>44923</c:v>
                </c:pt>
                <c:pt idx="124">
                  <c:v>44922</c:v>
                </c:pt>
                <c:pt idx="125">
                  <c:v>44921</c:v>
                </c:pt>
                <c:pt idx="126">
                  <c:v>44920</c:v>
                </c:pt>
                <c:pt idx="127">
                  <c:v>44919</c:v>
                </c:pt>
                <c:pt idx="128">
                  <c:v>44918</c:v>
                </c:pt>
                <c:pt idx="129">
                  <c:v>44917</c:v>
                </c:pt>
                <c:pt idx="130">
                  <c:v>44916</c:v>
                </c:pt>
                <c:pt idx="131">
                  <c:v>44915</c:v>
                </c:pt>
                <c:pt idx="132">
                  <c:v>44914</c:v>
                </c:pt>
                <c:pt idx="133">
                  <c:v>44913</c:v>
                </c:pt>
                <c:pt idx="134">
                  <c:v>44912</c:v>
                </c:pt>
                <c:pt idx="135">
                  <c:v>44911</c:v>
                </c:pt>
                <c:pt idx="136">
                  <c:v>44910</c:v>
                </c:pt>
                <c:pt idx="137">
                  <c:v>44909</c:v>
                </c:pt>
                <c:pt idx="138">
                  <c:v>44908</c:v>
                </c:pt>
                <c:pt idx="139">
                  <c:v>44907</c:v>
                </c:pt>
                <c:pt idx="140">
                  <c:v>44906</c:v>
                </c:pt>
                <c:pt idx="141">
                  <c:v>44905</c:v>
                </c:pt>
                <c:pt idx="142">
                  <c:v>44904</c:v>
                </c:pt>
                <c:pt idx="143">
                  <c:v>44903</c:v>
                </c:pt>
                <c:pt idx="144">
                  <c:v>44902</c:v>
                </c:pt>
                <c:pt idx="145">
                  <c:v>44901</c:v>
                </c:pt>
                <c:pt idx="146">
                  <c:v>44900</c:v>
                </c:pt>
                <c:pt idx="147">
                  <c:v>44899</c:v>
                </c:pt>
                <c:pt idx="148">
                  <c:v>44898</c:v>
                </c:pt>
                <c:pt idx="149">
                  <c:v>44897</c:v>
                </c:pt>
                <c:pt idx="150">
                  <c:v>44896</c:v>
                </c:pt>
                <c:pt idx="151">
                  <c:v>44895</c:v>
                </c:pt>
                <c:pt idx="152">
                  <c:v>44894</c:v>
                </c:pt>
                <c:pt idx="153">
                  <c:v>44893</c:v>
                </c:pt>
                <c:pt idx="154">
                  <c:v>44892</c:v>
                </c:pt>
                <c:pt idx="155">
                  <c:v>44891</c:v>
                </c:pt>
                <c:pt idx="156">
                  <c:v>44890</c:v>
                </c:pt>
                <c:pt idx="157">
                  <c:v>44889</c:v>
                </c:pt>
                <c:pt idx="158">
                  <c:v>44888</c:v>
                </c:pt>
                <c:pt idx="159">
                  <c:v>44887</c:v>
                </c:pt>
                <c:pt idx="160">
                  <c:v>44886</c:v>
                </c:pt>
                <c:pt idx="161">
                  <c:v>44885</c:v>
                </c:pt>
                <c:pt idx="162">
                  <c:v>44884</c:v>
                </c:pt>
                <c:pt idx="163">
                  <c:v>44883</c:v>
                </c:pt>
                <c:pt idx="164">
                  <c:v>44882</c:v>
                </c:pt>
                <c:pt idx="165">
                  <c:v>44881</c:v>
                </c:pt>
                <c:pt idx="166">
                  <c:v>44880</c:v>
                </c:pt>
                <c:pt idx="167">
                  <c:v>44879</c:v>
                </c:pt>
                <c:pt idx="168">
                  <c:v>44878</c:v>
                </c:pt>
                <c:pt idx="169">
                  <c:v>44877</c:v>
                </c:pt>
                <c:pt idx="170">
                  <c:v>44876</c:v>
                </c:pt>
                <c:pt idx="171">
                  <c:v>44875</c:v>
                </c:pt>
                <c:pt idx="172">
                  <c:v>44874</c:v>
                </c:pt>
                <c:pt idx="173">
                  <c:v>44873</c:v>
                </c:pt>
                <c:pt idx="174">
                  <c:v>44872</c:v>
                </c:pt>
                <c:pt idx="175">
                  <c:v>44871</c:v>
                </c:pt>
                <c:pt idx="176">
                  <c:v>44870</c:v>
                </c:pt>
                <c:pt idx="177">
                  <c:v>44869</c:v>
                </c:pt>
                <c:pt idx="178">
                  <c:v>44868</c:v>
                </c:pt>
                <c:pt idx="179">
                  <c:v>44867</c:v>
                </c:pt>
                <c:pt idx="180">
                  <c:v>44866</c:v>
                </c:pt>
                <c:pt idx="181">
                  <c:v>44865</c:v>
                </c:pt>
                <c:pt idx="182">
                  <c:v>44864</c:v>
                </c:pt>
                <c:pt idx="183">
                  <c:v>44863</c:v>
                </c:pt>
                <c:pt idx="184">
                  <c:v>44862</c:v>
                </c:pt>
                <c:pt idx="185">
                  <c:v>44861</c:v>
                </c:pt>
                <c:pt idx="186">
                  <c:v>44860</c:v>
                </c:pt>
                <c:pt idx="187">
                  <c:v>44859</c:v>
                </c:pt>
                <c:pt idx="188">
                  <c:v>44858</c:v>
                </c:pt>
                <c:pt idx="189">
                  <c:v>44857</c:v>
                </c:pt>
                <c:pt idx="190">
                  <c:v>44856</c:v>
                </c:pt>
                <c:pt idx="191">
                  <c:v>44855</c:v>
                </c:pt>
                <c:pt idx="192">
                  <c:v>44854</c:v>
                </c:pt>
                <c:pt idx="193">
                  <c:v>44853</c:v>
                </c:pt>
                <c:pt idx="194">
                  <c:v>44852</c:v>
                </c:pt>
                <c:pt idx="195">
                  <c:v>44851</c:v>
                </c:pt>
                <c:pt idx="196">
                  <c:v>44850</c:v>
                </c:pt>
                <c:pt idx="197">
                  <c:v>44849</c:v>
                </c:pt>
                <c:pt idx="198">
                  <c:v>44848</c:v>
                </c:pt>
                <c:pt idx="199">
                  <c:v>44847</c:v>
                </c:pt>
                <c:pt idx="200">
                  <c:v>44846</c:v>
                </c:pt>
                <c:pt idx="201">
                  <c:v>44845</c:v>
                </c:pt>
                <c:pt idx="202">
                  <c:v>44844</c:v>
                </c:pt>
                <c:pt idx="203">
                  <c:v>44843</c:v>
                </c:pt>
                <c:pt idx="204">
                  <c:v>44842</c:v>
                </c:pt>
                <c:pt idx="205">
                  <c:v>44841</c:v>
                </c:pt>
                <c:pt idx="206">
                  <c:v>44840</c:v>
                </c:pt>
                <c:pt idx="207">
                  <c:v>44839</c:v>
                </c:pt>
                <c:pt idx="208">
                  <c:v>44838</c:v>
                </c:pt>
                <c:pt idx="209">
                  <c:v>44837</c:v>
                </c:pt>
                <c:pt idx="210">
                  <c:v>44836</c:v>
                </c:pt>
                <c:pt idx="211">
                  <c:v>44835</c:v>
                </c:pt>
                <c:pt idx="212">
                  <c:v>44834</c:v>
                </c:pt>
                <c:pt idx="213">
                  <c:v>44833</c:v>
                </c:pt>
                <c:pt idx="214">
                  <c:v>44832</c:v>
                </c:pt>
                <c:pt idx="215">
                  <c:v>44831</c:v>
                </c:pt>
                <c:pt idx="216">
                  <c:v>44830</c:v>
                </c:pt>
                <c:pt idx="217">
                  <c:v>44829</c:v>
                </c:pt>
                <c:pt idx="218">
                  <c:v>44828</c:v>
                </c:pt>
                <c:pt idx="219">
                  <c:v>44827</c:v>
                </c:pt>
                <c:pt idx="220">
                  <c:v>44826</c:v>
                </c:pt>
                <c:pt idx="221">
                  <c:v>44825</c:v>
                </c:pt>
                <c:pt idx="222">
                  <c:v>44824</c:v>
                </c:pt>
                <c:pt idx="223">
                  <c:v>44823</c:v>
                </c:pt>
                <c:pt idx="224">
                  <c:v>44822</c:v>
                </c:pt>
                <c:pt idx="225">
                  <c:v>44821</c:v>
                </c:pt>
                <c:pt idx="226">
                  <c:v>44820</c:v>
                </c:pt>
                <c:pt idx="227">
                  <c:v>44819</c:v>
                </c:pt>
              </c:numCache>
            </c:numRef>
          </c:cat>
          <c:val>
            <c:numRef>
              <c:f>'MEV Distributed'!$U$3:$U$231</c:f>
              <c:numCache>
                <c:formatCode>0%</c:formatCode>
                <c:ptCount val="229"/>
                <c:pt idx="1">
                  <c:v>0.16156825729379024</c:v>
                </c:pt>
                <c:pt idx="2">
                  <c:v>0.13995261135720938</c:v>
                </c:pt>
                <c:pt idx="3">
                  <c:v>0.11866864317125012</c:v>
                </c:pt>
                <c:pt idx="4">
                  <c:v>0.17074095480514043</c:v>
                </c:pt>
                <c:pt idx="5">
                  <c:v>0.16371198866573569</c:v>
                </c:pt>
                <c:pt idx="6">
                  <c:v>6.0259341133757111E-2</c:v>
                </c:pt>
                <c:pt idx="7">
                  <c:v>8.8252393440356319E-2</c:v>
                </c:pt>
                <c:pt idx="8">
                  <c:v>5.3226614585386474E-2</c:v>
                </c:pt>
                <c:pt idx="9">
                  <c:v>0.12301084319825599</c:v>
                </c:pt>
                <c:pt idx="10">
                  <c:v>0.15428032584489298</c:v>
                </c:pt>
                <c:pt idx="11">
                  <c:v>8.3544559924615097E-2</c:v>
                </c:pt>
                <c:pt idx="12">
                  <c:v>9.0842700336949883E-2</c:v>
                </c:pt>
                <c:pt idx="13">
                  <c:v>6.7307998233928037E-2</c:v>
                </c:pt>
                <c:pt idx="14">
                  <c:v>9.0564768009015764E-2</c:v>
                </c:pt>
                <c:pt idx="15">
                  <c:v>0.1483110665660794</c:v>
                </c:pt>
                <c:pt idx="16">
                  <c:v>6.8045299414405777E-2</c:v>
                </c:pt>
                <c:pt idx="17">
                  <c:v>0.23783671323136782</c:v>
                </c:pt>
                <c:pt idx="18">
                  <c:v>0.14715121014007432</c:v>
                </c:pt>
                <c:pt idx="19">
                  <c:v>0.21825434103105204</c:v>
                </c:pt>
                <c:pt idx="20">
                  <c:v>0.14926510689773143</c:v>
                </c:pt>
                <c:pt idx="21">
                  <c:v>0.12409773893918899</c:v>
                </c:pt>
                <c:pt idx="22">
                  <c:v>3.0939935823470138E-2</c:v>
                </c:pt>
                <c:pt idx="23">
                  <c:v>0.15359500545149957</c:v>
                </c:pt>
                <c:pt idx="24">
                  <c:v>0.17259024474036591</c:v>
                </c:pt>
                <c:pt idx="25">
                  <c:v>0.11095056544780615</c:v>
                </c:pt>
                <c:pt idx="26">
                  <c:v>0.18499340327794733</c:v>
                </c:pt>
                <c:pt idx="27">
                  <c:v>0.18907828573197347</c:v>
                </c:pt>
                <c:pt idx="28">
                  <c:v>0.17845934111423548</c:v>
                </c:pt>
                <c:pt idx="29">
                  <c:v>0.12239060733881978</c:v>
                </c:pt>
                <c:pt idx="30">
                  <c:v>6.8474356569339784E-2</c:v>
                </c:pt>
                <c:pt idx="31">
                  <c:v>0.14676933830649475</c:v>
                </c:pt>
                <c:pt idx="32">
                  <c:v>0.10325657370625922</c:v>
                </c:pt>
                <c:pt idx="33">
                  <c:v>8.3363242341336574E-2</c:v>
                </c:pt>
                <c:pt idx="34">
                  <c:v>0.10221212295824698</c:v>
                </c:pt>
                <c:pt idx="35">
                  <c:v>8.0954087053186768E-2</c:v>
                </c:pt>
                <c:pt idx="36">
                  <c:v>0.16271602045799868</c:v>
                </c:pt>
                <c:pt idx="37">
                  <c:v>0.10716242189017065</c:v>
                </c:pt>
                <c:pt idx="38">
                  <c:v>0.27824979991775484</c:v>
                </c:pt>
                <c:pt idx="39">
                  <c:v>0.12122947029055534</c:v>
                </c:pt>
                <c:pt idx="40">
                  <c:v>0.13055566512851338</c:v>
                </c:pt>
                <c:pt idx="41">
                  <c:v>0.11685214977192836</c:v>
                </c:pt>
                <c:pt idx="42">
                  <c:v>3.1760438492032222E-2</c:v>
                </c:pt>
                <c:pt idx="43">
                  <c:v>0.12523466776020548</c:v>
                </c:pt>
                <c:pt idx="44">
                  <c:v>0.1132894525294747</c:v>
                </c:pt>
                <c:pt idx="45">
                  <c:v>5.6392355952280177E-2</c:v>
                </c:pt>
                <c:pt idx="46">
                  <c:v>8.3194045026268995E-2</c:v>
                </c:pt>
                <c:pt idx="47">
                  <c:v>0.15606681610995299</c:v>
                </c:pt>
                <c:pt idx="48">
                  <c:v>2.1267508273782248E-2</c:v>
                </c:pt>
                <c:pt idx="49">
                  <c:v>2.1685814941000827E-2</c:v>
                </c:pt>
                <c:pt idx="50">
                  <c:v>7.8143045898415364E-2</c:v>
                </c:pt>
                <c:pt idx="51">
                  <c:v>4.4151568999867934E-2</c:v>
                </c:pt>
                <c:pt idx="52">
                  <c:v>-1.0597930609331105E-2</c:v>
                </c:pt>
                <c:pt idx="53">
                  <c:v>-9.0909025578612655E-3</c:v>
                </c:pt>
                <c:pt idx="54">
                  <c:v>-0.12290270888231992</c:v>
                </c:pt>
                <c:pt idx="55">
                  <c:v>-5.6581396086040521E-2</c:v>
                </c:pt>
                <c:pt idx="56">
                  <c:v>3.640927268440608E-2</c:v>
                </c:pt>
                <c:pt idx="57">
                  <c:v>-2.6968252985436227E-2</c:v>
                </c:pt>
                <c:pt idx="58">
                  <c:v>-8.0853901267040881E-2</c:v>
                </c:pt>
                <c:pt idx="59">
                  <c:v>-8.8761551255454249E-2</c:v>
                </c:pt>
                <c:pt idx="60">
                  <c:v>-3.0338419341391327E-2</c:v>
                </c:pt>
                <c:pt idx="61">
                  <c:v>-3.2106208127194669E-2</c:v>
                </c:pt>
                <c:pt idx="62">
                  <c:v>-1.8164432824515284E-2</c:v>
                </c:pt>
                <c:pt idx="63">
                  <c:v>-3.3260477195666265E-2</c:v>
                </c:pt>
                <c:pt idx="64">
                  <c:v>-6.8047980633246852E-2</c:v>
                </c:pt>
                <c:pt idx="65">
                  <c:v>-6.6755475727602848E-2</c:v>
                </c:pt>
                <c:pt idx="66">
                  <c:v>-9.625595171852154E-2</c:v>
                </c:pt>
                <c:pt idx="67">
                  <c:v>-9.1998234948200364E-2</c:v>
                </c:pt>
                <c:pt idx="68">
                  <c:v>-7.2391042191827307E-2</c:v>
                </c:pt>
                <c:pt idx="69">
                  <c:v>-9.792901693211882E-2</c:v>
                </c:pt>
                <c:pt idx="70">
                  <c:v>-7.3279170591957765E-2</c:v>
                </c:pt>
                <c:pt idx="71">
                  <c:v>-0.13380101437595349</c:v>
                </c:pt>
                <c:pt idx="72">
                  <c:v>-4.2909563506481743E-2</c:v>
                </c:pt>
                <c:pt idx="73">
                  <c:v>-0.13993528232975597</c:v>
                </c:pt>
                <c:pt idx="74">
                  <c:v>-0.14172740060696729</c:v>
                </c:pt>
                <c:pt idx="75">
                  <c:v>-6.5103311451336937E-2</c:v>
                </c:pt>
                <c:pt idx="76">
                  <c:v>-7.3902030982901268E-2</c:v>
                </c:pt>
                <c:pt idx="77">
                  <c:v>-0.13979974964382072</c:v>
                </c:pt>
                <c:pt idx="78">
                  <c:v>-0.1220045091438126</c:v>
                </c:pt>
                <c:pt idx="79">
                  <c:v>-0.13123035852380258</c:v>
                </c:pt>
                <c:pt idx="80">
                  <c:v>-0.12859500539659016</c:v>
                </c:pt>
                <c:pt idx="81">
                  <c:v>-7.8262380618862211E-3</c:v>
                </c:pt>
                <c:pt idx="82">
                  <c:v>4.7655951013420975E-2</c:v>
                </c:pt>
                <c:pt idx="83">
                  <c:v>1.4829456301476734E-2</c:v>
                </c:pt>
                <c:pt idx="84">
                  <c:v>2.0933331835447148E-2</c:v>
                </c:pt>
                <c:pt idx="85">
                  <c:v>2.0526657431215144E-2</c:v>
                </c:pt>
                <c:pt idx="86">
                  <c:v>2.1020362824240805E-2</c:v>
                </c:pt>
                <c:pt idx="87">
                  <c:v>4.7799733757161338E-2</c:v>
                </c:pt>
                <c:pt idx="88">
                  <c:v>5.3415206628391616E-2</c:v>
                </c:pt>
                <c:pt idx="89">
                  <c:v>5.5986590628398614E-2</c:v>
                </c:pt>
                <c:pt idx="90">
                  <c:v>9.9167341452480781E-2</c:v>
                </c:pt>
                <c:pt idx="91">
                  <c:v>0.15132041928594817</c:v>
                </c:pt>
                <c:pt idx="92">
                  <c:v>0.13057423128535992</c:v>
                </c:pt>
                <c:pt idx="93">
                  <c:v>9.1704098787952631E-2</c:v>
                </c:pt>
                <c:pt idx="94">
                  <c:v>0.12122766792198553</c:v>
                </c:pt>
                <c:pt idx="95">
                  <c:v>0.13179573514292642</c:v>
                </c:pt>
                <c:pt idx="96">
                  <c:v>0.16001277112933684</c:v>
                </c:pt>
                <c:pt idx="97">
                  <c:v>9.8309023041110707E-2</c:v>
                </c:pt>
                <c:pt idx="98">
                  <c:v>8.9571172248159386E-2</c:v>
                </c:pt>
                <c:pt idx="99">
                  <c:v>6.6381883609794981E-2</c:v>
                </c:pt>
                <c:pt idx="100">
                  <c:v>5.0138877465026363E-2</c:v>
                </c:pt>
                <c:pt idx="101">
                  <c:v>4.6032412675133624E-2</c:v>
                </c:pt>
                <c:pt idx="102">
                  <c:v>3.6221427079396309E-2</c:v>
                </c:pt>
                <c:pt idx="103">
                  <c:v>3.9562736711786603E-2</c:v>
                </c:pt>
                <c:pt idx="104">
                  <c:v>5.0492877573941046E-2</c:v>
                </c:pt>
                <c:pt idx="105">
                  <c:v>6.2881272794974338E-2</c:v>
                </c:pt>
                <c:pt idx="106">
                  <c:v>4.4662564966709117E-2</c:v>
                </c:pt>
                <c:pt idx="107">
                  <c:v>6.7305088238617611E-2</c:v>
                </c:pt>
                <c:pt idx="108">
                  <c:v>8.1928716753860709E-2</c:v>
                </c:pt>
                <c:pt idx="109">
                  <c:v>0.1172486606901286</c:v>
                </c:pt>
                <c:pt idx="110">
                  <c:v>8.1517893732103316E-2</c:v>
                </c:pt>
                <c:pt idx="111">
                  <c:v>8.219504442175711E-2</c:v>
                </c:pt>
                <c:pt idx="112">
                  <c:v>5.8303550714786934E-2</c:v>
                </c:pt>
                <c:pt idx="113">
                  <c:v>9.786557308841333E-2</c:v>
                </c:pt>
                <c:pt idx="114">
                  <c:v>5.9820664438354945E-2</c:v>
                </c:pt>
                <c:pt idx="115">
                  <c:v>0.13523471795410014</c:v>
                </c:pt>
                <c:pt idx="116">
                  <c:v>7.9436258160722931E-2</c:v>
                </c:pt>
                <c:pt idx="117">
                  <c:v>0.11763997585546358</c:v>
                </c:pt>
                <c:pt idx="118">
                  <c:v>8.9830950751050881E-2</c:v>
                </c:pt>
                <c:pt idx="119">
                  <c:v>0.12457728006410744</c:v>
                </c:pt>
                <c:pt idx="120">
                  <c:v>0.12806936319846371</c:v>
                </c:pt>
                <c:pt idx="121">
                  <c:v>0.11520452242680616</c:v>
                </c:pt>
                <c:pt idx="122">
                  <c:v>5.5950274862824931E-2</c:v>
                </c:pt>
                <c:pt idx="123">
                  <c:v>6.8221413247235477E-2</c:v>
                </c:pt>
                <c:pt idx="124">
                  <c:v>0.11241474427232986</c:v>
                </c:pt>
                <c:pt idx="125">
                  <c:v>9.1701213896346431E-2</c:v>
                </c:pt>
                <c:pt idx="126">
                  <c:v>0.12835599913927168</c:v>
                </c:pt>
                <c:pt idx="127">
                  <c:v>0.14377643840832624</c:v>
                </c:pt>
                <c:pt idx="128">
                  <c:v>3.4477449343456291E-2</c:v>
                </c:pt>
                <c:pt idx="129">
                  <c:v>0.10676780539686195</c:v>
                </c:pt>
                <c:pt idx="130">
                  <c:v>0.17996037442042939</c:v>
                </c:pt>
                <c:pt idx="131">
                  <c:v>5.1774128474622004E-2</c:v>
                </c:pt>
                <c:pt idx="132">
                  <c:v>0.11702401523169695</c:v>
                </c:pt>
                <c:pt idx="133">
                  <c:v>7.14729137661992E-2</c:v>
                </c:pt>
                <c:pt idx="134">
                  <c:v>2.2160712169143754E-2</c:v>
                </c:pt>
                <c:pt idx="135">
                  <c:v>2.6173395611385535E-2</c:v>
                </c:pt>
                <c:pt idx="136">
                  <c:v>0.16928308270760123</c:v>
                </c:pt>
                <c:pt idx="137">
                  <c:v>0.11199261917248894</c:v>
                </c:pt>
                <c:pt idx="138">
                  <c:v>0.13342231528778326</c:v>
                </c:pt>
                <c:pt idx="139">
                  <c:v>0.28954876143567759</c:v>
                </c:pt>
                <c:pt idx="140">
                  <c:v>8.8093617166311242E-2</c:v>
                </c:pt>
                <c:pt idx="141">
                  <c:v>8.1925900499806414E-2</c:v>
                </c:pt>
                <c:pt idx="142">
                  <c:v>7.2639171259909166E-2</c:v>
                </c:pt>
                <c:pt idx="143">
                  <c:v>8.6038622744770449E-2</c:v>
                </c:pt>
                <c:pt idx="144">
                  <c:v>0.1068423110847183</c:v>
                </c:pt>
                <c:pt idx="145">
                  <c:v>8.6264158013200351E-2</c:v>
                </c:pt>
                <c:pt idx="146">
                  <c:v>7.0426383158538025E-2</c:v>
                </c:pt>
                <c:pt idx="147">
                  <c:v>4.9854973619826139E-2</c:v>
                </c:pt>
                <c:pt idx="148">
                  <c:v>2.8534104896320172E-2</c:v>
                </c:pt>
                <c:pt idx="149">
                  <c:v>9.1555314219409614E-2</c:v>
                </c:pt>
                <c:pt idx="150">
                  <c:v>5.7446530837063442E-2</c:v>
                </c:pt>
                <c:pt idx="151">
                  <c:v>0.15005742129375388</c:v>
                </c:pt>
                <c:pt idx="152">
                  <c:v>0.1375660352768861</c:v>
                </c:pt>
                <c:pt idx="153">
                  <c:v>8.9378292899612383E-2</c:v>
                </c:pt>
                <c:pt idx="154">
                  <c:v>0.1368725237994593</c:v>
                </c:pt>
                <c:pt idx="155">
                  <c:v>2.4644796422153493E-2</c:v>
                </c:pt>
                <c:pt idx="156">
                  <c:v>4.8850691073245342E-2</c:v>
                </c:pt>
                <c:pt idx="157">
                  <c:v>7.4434302848552056E-2</c:v>
                </c:pt>
                <c:pt idx="158">
                  <c:v>5.9223013638576114E-2</c:v>
                </c:pt>
                <c:pt idx="159">
                  <c:v>4.488091883204777E-2</c:v>
                </c:pt>
                <c:pt idx="160">
                  <c:v>3.6643614541744758E-2</c:v>
                </c:pt>
                <c:pt idx="161">
                  <c:v>7.9542097650868615E-2</c:v>
                </c:pt>
                <c:pt idx="162">
                  <c:v>7.1316005505534213E-2</c:v>
                </c:pt>
                <c:pt idx="163">
                  <c:v>5.3919740947279401E-2</c:v>
                </c:pt>
                <c:pt idx="164">
                  <c:v>8.6563578369890613E-3</c:v>
                </c:pt>
                <c:pt idx="165">
                  <c:v>9.3219787669546139E-2</c:v>
                </c:pt>
                <c:pt idx="166">
                  <c:v>6.5596340752870463E-2</c:v>
                </c:pt>
                <c:pt idx="167">
                  <c:v>0.16626461231870801</c:v>
                </c:pt>
                <c:pt idx="168">
                  <c:v>7.6568821698488776E-2</c:v>
                </c:pt>
                <c:pt idx="169">
                  <c:v>0.15318228952914265</c:v>
                </c:pt>
                <c:pt idx="170">
                  <c:v>4.3687990740671603E-2</c:v>
                </c:pt>
                <c:pt idx="171">
                  <c:v>0.13526724904460777</c:v>
                </c:pt>
                <c:pt idx="172">
                  <c:v>0.1006553281890637</c:v>
                </c:pt>
                <c:pt idx="173">
                  <c:v>0.10793201323154082</c:v>
                </c:pt>
                <c:pt idx="174">
                  <c:v>0.15103734920515274</c:v>
                </c:pt>
                <c:pt idx="175">
                  <c:v>1.61097628191238E-2</c:v>
                </c:pt>
                <c:pt idx="176">
                  <c:v>1.2535488591637394E-2</c:v>
                </c:pt>
                <c:pt idx="177">
                  <c:v>1.9618330231073712E-2</c:v>
                </c:pt>
                <c:pt idx="178">
                  <c:v>2.8150193376408068E-2</c:v>
                </c:pt>
                <c:pt idx="179">
                  <c:v>1.5923964448356934E-2</c:v>
                </c:pt>
                <c:pt idx="180">
                  <c:v>0.10760007441049926</c:v>
                </c:pt>
                <c:pt idx="181">
                  <c:v>9.1763961215578539E-3</c:v>
                </c:pt>
                <c:pt idx="182">
                  <c:v>1.4517840027205355E-2</c:v>
                </c:pt>
                <c:pt idx="183">
                  <c:v>-9.4446455144537103E-3</c:v>
                </c:pt>
                <c:pt idx="184">
                  <c:v>5.4582845903643736E-3</c:v>
                </c:pt>
                <c:pt idx="185">
                  <c:v>4.5598703272488647E-2</c:v>
                </c:pt>
                <c:pt idx="186">
                  <c:v>8.4473780284109751E-3</c:v>
                </c:pt>
                <c:pt idx="187">
                  <c:v>2.9258599052610943E-2</c:v>
                </c:pt>
                <c:pt idx="188">
                  <c:v>4.6298842245248916E-3</c:v>
                </c:pt>
                <c:pt idx="189">
                  <c:v>8.4191035831929337E-4</c:v>
                </c:pt>
                <c:pt idx="190">
                  <c:v>-7.6971473315310419E-3</c:v>
                </c:pt>
                <c:pt idx="191">
                  <c:v>-3.9116687705977975E-3</c:v>
                </c:pt>
                <c:pt idx="192">
                  <c:v>4.3878573802036847E-3</c:v>
                </c:pt>
                <c:pt idx="193">
                  <c:v>1.2212097182103063E-2</c:v>
                </c:pt>
                <c:pt idx="194">
                  <c:v>1.305048250444861E-2</c:v>
                </c:pt>
                <c:pt idx="195">
                  <c:v>9.2951830061299232E-3</c:v>
                </c:pt>
                <c:pt idx="196">
                  <c:v>5.0210969031013889E-3</c:v>
                </c:pt>
                <c:pt idx="197">
                  <c:v>8.9560043409082878E-3</c:v>
                </c:pt>
                <c:pt idx="198">
                  <c:v>-8.7528811352097474E-4</c:v>
                </c:pt>
                <c:pt idx="199">
                  <c:v>3.1077083919189689E-3</c:v>
                </c:pt>
                <c:pt idx="200">
                  <c:v>1.9048136148583912E-3</c:v>
                </c:pt>
                <c:pt idx="201">
                  <c:v>8.8302664310837622E-3</c:v>
                </c:pt>
                <c:pt idx="202">
                  <c:v>7.9906223779013259E-3</c:v>
                </c:pt>
                <c:pt idx="203">
                  <c:v>1.9782260150835132E-2</c:v>
                </c:pt>
                <c:pt idx="204">
                  <c:v>1.5981544842966428E-3</c:v>
                </c:pt>
                <c:pt idx="205">
                  <c:v>1.4190059765563621E-2</c:v>
                </c:pt>
                <c:pt idx="206">
                  <c:v>-6.5850637702380568E-5</c:v>
                </c:pt>
                <c:pt idx="207">
                  <c:v>1.6968040297645885E-3</c:v>
                </c:pt>
                <c:pt idx="208">
                  <c:v>1.2076718526006293E-2</c:v>
                </c:pt>
                <c:pt idx="209">
                  <c:v>6.7543232905828985E-4</c:v>
                </c:pt>
                <c:pt idx="210">
                  <c:v>-2.1340068315401938E-3</c:v>
                </c:pt>
                <c:pt idx="211">
                  <c:v>-3.6674996776050552E-2</c:v>
                </c:pt>
                <c:pt idx="212">
                  <c:v>-1.9671420698461849E-2</c:v>
                </c:pt>
                <c:pt idx="213">
                  <c:v>-2.0808802966557495E-2</c:v>
                </c:pt>
                <c:pt idx="214">
                  <c:v>-1.3471853806385103E-2</c:v>
                </c:pt>
                <c:pt idx="215">
                  <c:v>-2.2432143533874471E-2</c:v>
                </c:pt>
                <c:pt idx="216">
                  <c:v>-3.2557433881787801E-3</c:v>
                </c:pt>
                <c:pt idx="217">
                  <c:v>-1.5704579738773969E-2</c:v>
                </c:pt>
                <c:pt idx="218">
                  <c:v>5.9833039463487994E-3</c:v>
                </c:pt>
                <c:pt idx="219">
                  <c:v>1.905616359767533E-3</c:v>
                </c:pt>
                <c:pt idx="220">
                  <c:v>-2.1089438243979295E-3</c:v>
                </c:pt>
                <c:pt idx="221">
                  <c:v>-1.4134711727244018E-2</c:v>
                </c:pt>
                <c:pt idx="222">
                  <c:v>-2.4409336043364339E-3</c:v>
                </c:pt>
                <c:pt idx="223">
                  <c:v>-2.009975560162686E-2</c:v>
                </c:pt>
                <c:pt idx="224">
                  <c:v>-1.886932987574727E-2</c:v>
                </c:pt>
                <c:pt idx="225">
                  <c:v>-3.0942212575155656E-2</c:v>
                </c:pt>
                <c:pt idx="226">
                  <c:v>-9.3877869160005442E-2</c:v>
                </c:pt>
                <c:pt idx="227">
                  <c:v>-5.5983465064052343E-2</c:v>
                </c:pt>
                <c:pt idx="228">
                  <c:v>-0.12786919864815582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91-5044-9418-2F81568E58A9}"/>
            </c:ext>
          </c:extLst>
        </c:ser>
        <c:ser>
          <c:idx val="2"/>
          <c:order val="2"/>
          <c:tx>
            <c:strRef>
              <c:f>'MEV Distributed'!$V$2</c:f>
              <c:strCache>
                <c:ptCount val="1"/>
                <c:pt idx="0">
                  <c:v>Searcher %</c:v>
                </c:pt>
              </c:strCache>
            </c:strRef>
          </c:tx>
          <c:spPr>
            <a:solidFill>
              <a:srgbClr val="90CAFA"/>
            </a:solidFill>
            <a:ln w="25400">
              <a:noFill/>
            </a:ln>
            <a:effectLst/>
          </c:spPr>
          <c:cat>
            <c:numRef>
              <c:f>'MEV Distributed'!$A$4:$A$231</c:f>
              <c:numCache>
                <c:formatCode>m/d/yy</c:formatCode>
                <c:ptCount val="228"/>
                <c:pt idx="0">
                  <c:v>45046</c:v>
                </c:pt>
                <c:pt idx="1">
                  <c:v>45045</c:v>
                </c:pt>
                <c:pt idx="2">
                  <c:v>45044</c:v>
                </c:pt>
                <c:pt idx="3">
                  <c:v>45043</c:v>
                </c:pt>
                <c:pt idx="4">
                  <c:v>45042</c:v>
                </c:pt>
                <c:pt idx="5">
                  <c:v>45041</c:v>
                </c:pt>
                <c:pt idx="6">
                  <c:v>45040</c:v>
                </c:pt>
                <c:pt idx="7">
                  <c:v>45039</c:v>
                </c:pt>
                <c:pt idx="8">
                  <c:v>45038</c:v>
                </c:pt>
                <c:pt idx="9">
                  <c:v>45037</c:v>
                </c:pt>
                <c:pt idx="10">
                  <c:v>45036</c:v>
                </c:pt>
                <c:pt idx="11">
                  <c:v>45035</c:v>
                </c:pt>
                <c:pt idx="12">
                  <c:v>45034</c:v>
                </c:pt>
                <c:pt idx="13">
                  <c:v>45033</c:v>
                </c:pt>
                <c:pt idx="14">
                  <c:v>45032</c:v>
                </c:pt>
                <c:pt idx="15">
                  <c:v>45031</c:v>
                </c:pt>
                <c:pt idx="16">
                  <c:v>45030</c:v>
                </c:pt>
                <c:pt idx="17">
                  <c:v>45029</c:v>
                </c:pt>
                <c:pt idx="18">
                  <c:v>45028</c:v>
                </c:pt>
                <c:pt idx="19">
                  <c:v>45027</c:v>
                </c:pt>
                <c:pt idx="20">
                  <c:v>45026</c:v>
                </c:pt>
                <c:pt idx="21">
                  <c:v>45025</c:v>
                </c:pt>
                <c:pt idx="22">
                  <c:v>45024</c:v>
                </c:pt>
                <c:pt idx="23">
                  <c:v>45023</c:v>
                </c:pt>
                <c:pt idx="24">
                  <c:v>45022</c:v>
                </c:pt>
                <c:pt idx="25">
                  <c:v>45021</c:v>
                </c:pt>
                <c:pt idx="26">
                  <c:v>45020</c:v>
                </c:pt>
                <c:pt idx="27">
                  <c:v>45019</c:v>
                </c:pt>
                <c:pt idx="28">
                  <c:v>45018</c:v>
                </c:pt>
                <c:pt idx="29">
                  <c:v>45017</c:v>
                </c:pt>
                <c:pt idx="30">
                  <c:v>45016</c:v>
                </c:pt>
                <c:pt idx="31">
                  <c:v>45015</c:v>
                </c:pt>
                <c:pt idx="32">
                  <c:v>45014</c:v>
                </c:pt>
                <c:pt idx="33">
                  <c:v>45013</c:v>
                </c:pt>
                <c:pt idx="34">
                  <c:v>45012</c:v>
                </c:pt>
                <c:pt idx="35">
                  <c:v>45011</c:v>
                </c:pt>
                <c:pt idx="36">
                  <c:v>45010</c:v>
                </c:pt>
                <c:pt idx="37">
                  <c:v>45009</c:v>
                </c:pt>
                <c:pt idx="38">
                  <c:v>45008</c:v>
                </c:pt>
                <c:pt idx="39">
                  <c:v>45007</c:v>
                </c:pt>
                <c:pt idx="40">
                  <c:v>45006</c:v>
                </c:pt>
                <c:pt idx="41">
                  <c:v>45005</c:v>
                </c:pt>
                <c:pt idx="42">
                  <c:v>45004</c:v>
                </c:pt>
                <c:pt idx="43">
                  <c:v>45003</c:v>
                </c:pt>
                <c:pt idx="44">
                  <c:v>45002</c:v>
                </c:pt>
                <c:pt idx="45">
                  <c:v>45001</c:v>
                </c:pt>
                <c:pt idx="46">
                  <c:v>45000</c:v>
                </c:pt>
                <c:pt idx="47">
                  <c:v>44999</c:v>
                </c:pt>
                <c:pt idx="48">
                  <c:v>44998</c:v>
                </c:pt>
                <c:pt idx="49">
                  <c:v>44997</c:v>
                </c:pt>
                <c:pt idx="50">
                  <c:v>44996</c:v>
                </c:pt>
                <c:pt idx="51">
                  <c:v>44995</c:v>
                </c:pt>
                <c:pt idx="52">
                  <c:v>44994</c:v>
                </c:pt>
                <c:pt idx="53">
                  <c:v>44993</c:v>
                </c:pt>
                <c:pt idx="54">
                  <c:v>44992</c:v>
                </c:pt>
                <c:pt idx="55">
                  <c:v>44991</c:v>
                </c:pt>
                <c:pt idx="56">
                  <c:v>44990</c:v>
                </c:pt>
                <c:pt idx="57">
                  <c:v>44989</c:v>
                </c:pt>
                <c:pt idx="58">
                  <c:v>44988</c:v>
                </c:pt>
                <c:pt idx="59">
                  <c:v>44987</c:v>
                </c:pt>
                <c:pt idx="60">
                  <c:v>44986</c:v>
                </c:pt>
                <c:pt idx="61">
                  <c:v>44985</c:v>
                </c:pt>
                <c:pt idx="62">
                  <c:v>44984</c:v>
                </c:pt>
                <c:pt idx="63">
                  <c:v>44983</c:v>
                </c:pt>
                <c:pt idx="64">
                  <c:v>44982</c:v>
                </c:pt>
                <c:pt idx="65">
                  <c:v>44981</c:v>
                </c:pt>
                <c:pt idx="66">
                  <c:v>44980</c:v>
                </c:pt>
                <c:pt idx="67">
                  <c:v>44979</c:v>
                </c:pt>
                <c:pt idx="68">
                  <c:v>44978</c:v>
                </c:pt>
                <c:pt idx="69">
                  <c:v>44977</c:v>
                </c:pt>
                <c:pt idx="70">
                  <c:v>44976</c:v>
                </c:pt>
                <c:pt idx="71">
                  <c:v>44975</c:v>
                </c:pt>
                <c:pt idx="72">
                  <c:v>44974</c:v>
                </c:pt>
                <c:pt idx="73">
                  <c:v>44973</c:v>
                </c:pt>
                <c:pt idx="74">
                  <c:v>44972</c:v>
                </c:pt>
                <c:pt idx="75">
                  <c:v>44971</c:v>
                </c:pt>
                <c:pt idx="76">
                  <c:v>44970</c:v>
                </c:pt>
                <c:pt idx="77">
                  <c:v>44969</c:v>
                </c:pt>
                <c:pt idx="78">
                  <c:v>44968</c:v>
                </c:pt>
                <c:pt idx="79">
                  <c:v>44967</c:v>
                </c:pt>
                <c:pt idx="80">
                  <c:v>44966</c:v>
                </c:pt>
                <c:pt idx="81">
                  <c:v>44965</c:v>
                </c:pt>
                <c:pt idx="82">
                  <c:v>44964</c:v>
                </c:pt>
                <c:pt idx="83">
                  <c:v>44963</c:v>
                </c:pt>
                <c:pt idx="84">
                  <c:v>44962</c:v>
                </c:pt>
                <c:pt idx="85">
                  <c:v>44961</c:v>
                </c:pt>
                <c:pt idx="86">
                  <c:v>44960</c:v>
                </c:pt>
                <c:pt idx="87">
                  <c:v>44959</c:v>
                </c:pt>
                <c:pt idx="88">
                  <c:v>44958</c:v>
                </c:pt>
                <c:pt idx="89">
                  <c:v>44957</c:v>
                </c:pt>
                <c:pt idx="90">
                  <c:v>44956</c:v>
                </c:pt>
                <c:pt idx="91">
                  <c:v>44955</c:v>
                </c:pt>
                <c:pt idx="92">
                  <c:v>44954</c:v>
                </c:pt>
                <c:pt idx="93">
                  <c:v>44953</c:v>
                </c:pt>
                <c:pt idx="94">
                  <c:v>44952</c:v>
                </c:pt>
                <c:pt idx="95">
                  <c:v>44951</c:v>
                </c:pt>
                <c:pt idx="96">
                  <c:v>44950</c:v>
                </c:pt>
                <c:pt idx="97">
                  <c:v>44949</c:v>
                </c:pt>
                <c:pt idx="98">
                  <c:v>44948</c:v>
                </c:pt>
                <c:pt idx="99">
                  <c:v>44947</c:v>
                </c:pt>
                <c:pt idx="100">
                  <c:v>44946</c:v>
                </c:pt>
                <c:pt idx="101">
                  <c:v>44945</c:v>
                </c:pt>
                <c:pt idx="102">
                  <c:v>44944</c:v>
                </c:pt>
                <c:pt idx="103">
                  <c:v>44943</c:v>
                </c:pt>
                <c:pt idx="104">
                  <c:v>44942</c:v>
                </c:pt>
                <c:pt idx="105">
                  <c:v>44941</c:v>
                </c:pt>
                <c:pt idx="106">
                  <c:v>44940</c:v>
                </c:pt>
                <c:pt idx="107">
                  <c:v>44939</c:v>
                </c:pt>
                <c:pt idx="108">
                  <c:v>44938</c:v>
                </c:pt>
                <c:pt idx="109">
                  <c:v>44937</c:v>
                </c:pt>
                <c:pt idx="110">
                  <c:v>44936</c:v>
                </c:pt>
                <c:pt idx="111">
                  <c:v>44935</c:v>
                </c:pt>
                <c:pt idx="112">
                  <c:v>44934</c:v>
                </c:pt>
                <c:pt idx="113">
                  <c:v>44933</c:v>
                </c:pt>
                <c:pt idx="114">
                  <c:v>44932</c:v>
                </c:pt>
                <c:pt idx="115">
                  <c:v>44931</c:v>
                </c:pt>
                <c:pt idx="116">
                  <c:v>44930</c:v>
                </c:pt>
                <c:pt idx="117">
                  <c:v>44929</c:v>
                </c:pt>
                <c:pt idx="118">
                  <c:v>44928</c:v>
                </c:pt>
                <c:pt idx="119">
                  <c:v>44927</c:v>
                </c:pt>
                <c:pt idx="120">
                  <c:v>44926</c:v>
                </c:pt>
                <c:pt idx="121">
                  <c:v>44925</c:v>
                </c:pt>
                <c:pt idx="122">
                  <c:v>44924</c:v>
                </c:pt>
                <c:pt idx="123">
                  <c:v>44923</c:v>
                </c:pt>
                <c:pt idx="124">
                  <c:v>44922</c:v>
                </c:pt>
                <c:pt idx="125">
                  <c:v>44921</c:v>
                </c:pt>
                <c:pt idx="126">
                  <c:v>44920</c:v>
                </c:pt>
                <c:pt idx="127">
                  <c:v>44919</c:v>
                </c:pt>
                <c:pt idx="128">
                  <c:v>44918</c:v>
                </c:pt>
                <c:pt idx="129">
                  <c:v>44917</c:v>
                </c:pt>
                <c:pt idx="130">
                  <c:v>44916</c:v>
                </c:pt>
                <c:pt idx="131">
                  <c:v>44915</c:v>
                </c:pt>
                <c:pt idx="132">
                  <c:v>44914</c:v>
                </c:pt>
                <c:pt idx="133">
                  <c:v>44913</c:v>
                </c:pt>
                <c:pt idx="134">
                  <c:v>44912</c:v>
                </c:pt>
                <c:pt idx="135">
                  <c:v>44911</c:v>
                </c:pt>
                <c:pt idx="136">
                  <c:v>44910</c:v>
                </c:pt>
                <c:pt idx="137">
                  <c:v>44909</c:v>
                </c:pt>
                <c:pt idx="138">
                  <c:v>44908</c:v>
                </c:pt>
                <c:pt idx="139">
                  <c:v>44907</c:v>
                </c:pt>
                <c:pt idx="140">
                  <c:v>44906</c:v>
                </c:pt>
                <c:pt idx="141">
                  <c:v>44905</c:v>
                </c:pt>
                <c:pt idx="142">
                  <c:v>44904</c:v>
                </c:pt>
                <c:pt idx="143">
                  <c:v>44903</c:v>
                </c:pt>
                <c:pt idx="144">
                  <c:v>44902</c:v>
                </c:pt>
                <c:pt idx="145">
                  <c:v>44901</c:v>
                </c:pt>
                <c:pt idx="146">
                  <c:v>44900</c:v>
                </c:pt>
                <c:pt idx="147">
                  <c:v>44899</c:v>
                </c:pt>
                <c:pt idx="148">
                  <c:v>44898</c:v>
                </c:pt>
                <c:pt idx="149">
                  <c:v>44897</c:v>
                </c:pt>
                <c:pt idx="150">
                  <c:v>44896</c:v>
                </c:pt>
                <c:pt idx="151">
                  <c:v>44895</c:v>
                </c:pt>
                <c:pt idx="152">
                  <c:v>44894</c:v>
                </c:pt>
                <c:pt idx="153">
                  <c:v>44893</c:v>
                </c:pt>
                <c:pt idx="154">
                  <c:v>44892</c:v>
                </c:pt>
                <c:pt idx="155">
                  <c:v>44891</c:v>
                </c:pt>
                <c:pt idx="156">
                  <c:v>44890</c:v>
                </c:pt>
                <c:pt idx="157">
                  <c:v>44889</c:v>
                </c:pt>
                <c:pt idx="158">
                  <c:v>44888</c:v>
                </c:pt>
                <c:pt idx="159">
                  <c:v>44887</c:v>
                </c:pt>
                <c:pt idx="160">
                  <c:v>44886</c:v>
                </c:pt>
                <c:pt idx="161">
                  <c:v>44885</c:v>
                </c:pt>
                <c:pt idx="162">
                  <c:v>44884</c:v>
                </c:pt>
                <c:pt idx="163">
                  <c:v>44883</c:v>
                </c:pt>
                <c:pt idx="164">
                  <c:v>44882</c:v>
                </c:pt>
                <c:pt idx="165">
                  <c:v>44881</c:v>
                </c:pt>
                <c:pt idx="166">
                  <c:v>44880</c:v>
                </c:pt>
                <c:pt idx="167">
                  <c:v>44879</c:v>
                </c:pt>
                <c:pt idx="168">
                  <c:v>44878</c:v>
                </c:pt>
                <c:pt idx="169">
                  <c:v>44877</c:v>
                </c:pt>
                <c:pt idx="170">
                  <c:v>44876</c:v>
                </c:pt>
                <c:pt idx="171">
                  <c:v>44875</c:v>
                </c:pt>
                <c:pt idx="172">
                  <c:v>44874</c:v>
                </c:pt>
                <c:pt idx="173">
                  <c:v>44873</c:v>
                </c:pt>
                <c:pt idx="174">
                  <c:v>44872</c:v>
                </c:pt>
                <c:pt idx="175">
                  <c:v>44871</c:v>
                </c:pt>
                <c:pt idx="176">
                  <c:v>44870</c:v>
                </c:pt>
                <c:pt idx="177">
                  <c:v>44869</c:v>
                </c:pt>
                <c:pt idx="178">
                  <c:v>44868</c:v>
                </c:pt>
                <c:pt idx="179">
                  <c:v>44867</c:v>
                </c:pt>
                <c:pt idx="180">
                  <c:v>44866</c:v>
                </c:pt>
                <c:pt idx="181">
                  <c:v>44865</c:v>
                </c:pt>
                <c:pt idx="182">
                  <c:v>44864</c:v>
                </c:pt>
                <c:pt idx="183">
                  <c:v>44863</c:v>
                </c:pt>
                <c:pt idx="184">
                  <c:v>44862</c:v>
                </c:pt>
                <c:pt idx="185">
                  <c:v>44861</c:v>
                </c:pt>
                <c:pt idx="186">
                  <c:v>44860</c:v>
                </c:pt>
                <c:pt idx="187">
                  <c:v>44859</c:v>
                </c:pt>
                <c:pt idx="188">
                  <c:v>44858</c:v>
                </c:pt>
                <c:pt idx="189">
                  <c:v>44857</c:v>
                </c:pt>
                <c:pt idx="190">
                  <c:v>44856</c:v>
                </c:pt>
                <c:pt idx="191">
                  <c:v>44855</c:v>
                </c:pt>
                <c:pt idx="192">
                  <c:v>44854</c:v>
                </c:pt>
                <c:pt idx="193">
                  <c:v>44853</c:v>
                </c:pt>
                <c:pt idx="194">
                  <c:v>44852</c:v>
                </c:pt>
                <c:pt idx="195">
                  <c:v>44851</c:v>
                </c:pt>
                <c:pt idx="196">
                  <c:v>44850</c:v>
                </c:pt>
                <c:pt idx="197">
                  <c:v>44849</c:v>
                </c:pt>
                <c:pt idx="198">
                  <c:v>44848</c:v>
                </c:pt>
                <c:pt idx="199">
                  <c:v>44847</c:v>
                </c:pt>
                <c:pt idx="200">
                  <c:v>44846</c:v>
                </c:pt>
                <c:pt idx="201">
                  <c:v>44845</c:v>
                </c:pt>
                <c:pt idx="202">
                  <c:v>44844</c:v>
                </c:pt>
                <c:pt idx="203">
                  <c:v>44843</c:v>
                </c:pt>
                <c:pt idx="204">
                  <c:v>44842</c:v>
                </c:pt>
                <c:pt idx="205">
                  <c:v>44841</c:v>
                </c:pt>
                <c:pt idx="206">
                  <c:v>44840</c:v>
                </c:pt>
                <c:pt idx="207">
                  <c:v>44839</c:v>
                </c:pt>
                <c:pt idx="208">
                  <c:v>44838</c:v>
                </c:pt>
                <c:pt idx="209">
                  <c:v>44837</c:v>
                </c:pt>
                <c:pt idx="210">
                  <c:v>44836</c:v>
                </c:pt>
                <c:pt idx="211">
                  <c:v>44835</c:v>
                </c:pt>
                <c:pt idx="212">
                  <c:v>44834</c:v>
                </c:pt>
                <c:pt idx="213">
                  <c:v>44833</c:v>
                </c:pt>
                <c:pt idx="214">
                  <c:v>44832</c:v>
                </c:pt>
                <c:pt idx="215">
                  <c:v>44831</c:v>
                </c:pt>
                <c:pt idx="216">
                  <c:v>44830</c:v>
                </c:pt>
                <c:pt idx="217">
                  <c:v>44829</c:v>
                </c:pt>
                <c:pt idx="218">
                  <c:v>44828</c:v>
                </c:pt>
                <c:pt idx="219">
                  <c:v>44827</c:v>
                </c:pt>
                <c:pt idx="220">
                  <c:v>44826</c:v>
                </c:pt>
                <c:pt idx="221">
                  <c:v>44825</c:v>
                </c:pt>
                <c:pt idx="222">
                  <c:v>44824</c:v>
                </c:pt>
                <c:pt idx="223">
                  <c:v>44823</c:v>
                </c:pt>
                <c:pt idx="224">
                  <c:v>44822</c:v>
                </c:pt>
                <c:pt idx="225">
                  <c:v>44821</c:v>
                </c:pt>
                <c:pt idx="226">
                  <c:v>44820</c:v>
                </c:pt>
                <c:pt idx="227">
                  <c:v>44819</c:v>
                </c:pt>
              </c:numCache>
            </c:numRef>
          </c:cat>
          <c:val>
            <c:numRef>
              <c:f>'MEV Distributed'!$V$3:$V$231</c:f>
              <c:numCache>
                <c:formatCode>0%</c:formatCode>
                <c:ptCount val="229"/>
                <c:pt idx="1">
                  <c:v>0.45413601441662982</c:v>
                </c:pt>
                <c:pt idx="2">
                  <c:v>0.56792884073142569</c:v>
                </c:pt>
                <c:pt idx="3">
                  <c:v>0.49868652769196692</c:v>
                </c:pt>
                <c:pt idx="4">
                  <c:v>0.38514271943704254</c:v>
                </c:pt>
                <c:pt idx="5">
                  <c:v>0.29516261821435513</c:v>
                </c:pt>
                <c:pt idx="6">
                  <c:v>0.68378472041769356</c:v>
                </c:pt>
                <c:pt idx="7">
                  <c:v>0.62791571995953532</c:v>
                </c:pt>
                <c:pt idx="8">
                  <c:v>0.79014801732108253</c:v>
                </c:pt>
                <c:pt idx="9">
                  <c:v>0.40911248359974089</c:v>
                </c:pt>
                <c:pt idx="10">
                  <c:v>0.34178598004926497</c:v>
                </c:pt>
                <c:pt idx="11">
                  <c:v>0.69955731437028434</c:v>
                </c:pt>
                <c:pt idx="12">
                  <c:v>0.70206390646565831</c:v>
                </c:pt>
                <c:pt idx="13">
                  <c:v>0.82839408472264853</c:v>
                </c:pt>
                <c:pt idx="14">
                  <c:v>0.71152796325107248</c:v>
                </c:pt>
                <c:pt idx="15">
                  <c:v>0.24851006770611267</c:v>
                </c:pt>
                <c:pt idx="16">
                  <c:v>0.50911445107324949</c:v>
                </c:pt>
                <c:pt idx="17">
                  <c:v>0.20789241976682241</c:v>
                </c:pt>
                <c:pt idx="18">
                  <c:v>0.19895699963158534</c:v>
                </c:pt>
                <c:pt idx="19">
                  <c:v>0.12125177423559497</c:v>
                </c:pt>
                <c:pt idx="20">
                  <c:v>0.1392661221649619</c:v>
                </c:pt>
                <c:pt idx="21">
                  <c:v>0.19489761955976823</c:v>
                </c:pt>
                <c:pt idx="22">
                  <c:v>3.8803385258493701E-2</c:v>
                </c:pt>
                <c:pt idx="23">
                  <c:v>0.25584071707315892</c:v>
                </c:pt>
                <c:pt idx="24">
                  <c:v>0.24304541292246623</c:v>
                </c:pt>
                <c:pt idx="25">
                  <c:v>0.22730301596006361</c:v>
                </c:pt>
                <c:pt idx="26">
                  <c:v>0.16092888366446312</c:v>
                </c:pt>
                <c:pt idx="27">
                  <c:v>0.19811148915736901</c:v>
                </c:pt>
                <c:pt idx="28">
                  <c:v>0.21116224951605297</c:v>
                </c:pt>
                <c:pt idx="29">
                  <c:v>0.38091870638476849</c:v>
                </c:pt>
                <c:pt idx="30">
                  <c:v>0.28336258545387594</c:v>
                </c:pt>
                <c:pt idx="31">
                  <c:v>0.19779236136610814</c:v>
                </c:pt>
                <c:pt idx="32">
                  <c:v>0.3693929103080929</c:v>
                </c:pt>
                <c:pt idx="33">
                  <c:v>0.23119103801353141</c:v>
                </c:pt>
                <c:pt idx="34">
                  <c:v>0.38765475788335974</c:v>
                </c:pt>
                <c:pt idx="35">
                  <c:v>0.27692680744282866</c:v>
                </c:pt>
                <c:pt idx="36">
                  <c:v>0.12526263066064641</c:v>
                </c:pt>
                <c:pt idx="37">
                  <c:v>0.11971406984739683</c:v>
                </c:pt>
                <c:pt idx="38">
                  <c:v>9.9356231295033404E-2</c:v>
                </c:pt>
                <c:pt idx="39">
                  <c:v>0.16153027365309744</c:v>
                </c:pt>
                <c:pt idx="40">
                  <c:v>0.26731430253299421</c:v>
                </c:pt>
                <c:pt idx="41">
                  <c:v>0.36315880460831768</c:v>
                </c:pt>
                <c:pt idx="42">
                  <c:v>0.58106666217740199</c:v>
                </c:pt>
                <c:pt idx="43">
                  <c:v>0.40627974258386318</c:v>
                </c:pt>
                <c:pt idx="44">
                  <c:v>0.33479608349461881</c:v>
                </c:pt>
                <c:pt idx="45">
                  <c:v>0.51262689738682565</c:v>
                </c:pt>
                <c:pt idx="46">
                  <c:v>0.57987580767158664</c:v>
                </c:pt>
                <c:pt idx="47">
                  <c:v>0.22893981855812442</c:v>
                </c:pt>
                <c:pt idx="48">
                  <c:v>0.27493372491041296</c:v>
                </c:pt>
                <c:pt idx="49">
                  <c:v>0.34100589214993815</c:v>
                </c:pt>
                <c:pt idx="50">
                  <c:v>0.35643401570004424</c:v>
                </c:pt>
                <c:pt idx="51">
                  <c:v>0.51960789320135214</c:v>
                </c:pt>
                <c:pt idx="52">
                  <c:v>0.52991228623528464</c:v>
                </c:pt>
                <c:pt idx="53">
                  <c:v>0.44724152119978844</c:v>
                </c:pt>
                <c:pt idx="54">
                  <c:v>0.29757955037424139</c:v>
                </c:pt>
                <c:pt idx="55">
                  <c:v>0.28460803873810531</c:v>
                </c:pt>
                <c:pt idx="56">
                  <c:v>0.36977841969197978</c:v>
                </c:pt>
                <c:pt idx="57">
                  <c:v>0.3705516829182679</c:v>
                </c:pt>
                <c:pt idx="58">
                  <c:v>0.2618873295884484</c:v>
                </c:pt>
                <c:pt idx="59">
                  <c:v>0.2835953941265954</c:v>
                </c:pt>
                <c:pt idx="60">
                  <c:v>0.34158204181820384</c:v>
                </c:pt>
                <c:pt idx="61">
                  <c:v>0.22106610747862121</c:v>
                </c:pt>
                <c:pt idx="62">
                  <c:v>0.38704235985078167</c:v>
                </c:pt>
                <c:pt idx="63">
                  <c:v>0.33679735917610881</c:v>
                </c:pt>
                <c:pt idx="64">
                  <c:v>0.32521276052783055</c:v>
                </c:pt>
                <c:pt idx="65">
                  <c:v>0.34708169691419266</c:v>
                </c:pt>
                <c:pt idx="66">
                  <c:v>0.36215697181762824</c:v>
                </c:pt>
                <c:pt idx="67">
                  <c:v>0.33824185160684961</c:v>
                </c:pt>
                <c:pt idx="68">
                  <c:v>0.24965702875653437</c:v>
                </c:pt>
                <c:pt idx="69">
                  <c:v>0.34118444981853402</c:v>
                </c:pt>
                <c:pt idx="70">
                  <c:v>0.29339776865942807</c:v>
                </c:pt>
                <c:pt idx="71">
                  <c:v>0.25742180956951316</c:v>
                </c:pt>
                <c:pt idx="72">
                  <c:v>9.2544319440117206E-2</c:v>
                </c:pt>
                <c:pt idx="73">
                  <c:v>0.26882003205864563</c:v>
                </c:pt>
                <c:pt idx="74">
                  <c:v>0.24125000908025465</c:v>
                </c:pt>
                <c:pt idx="75">
                  <c:v>0.24039049291370546</c:v>
                </c:pt>
                <c:pt idx="76">
                  <c:v>0.49519097531665862</c:v>
                </c:pt>
                <c:pt idx="77">
                  <c:v>0.27044280505828333</c:v>
                </c:pt>
                <c:pt idx="78">
                  <c:v>0.18931503807461222</c:v>
                </c:pt>
                <c:pt idx="79">
                  <c:v>0.23266809376082484</c:v>
                </c:pt>
                <c:pt idx="80">
                  <c:v>0.23548583493430131</c:v>
                </c:pt>
                <c:pt idx="81">
                  <c:v>0.16645261616662174</c:v>
                </c:pt>
                <c:pt idx="82">
                  <c:v>0.20618961313762876</c:v>
                </c:pt>
                <c:pt idx="83">
                  <c:v>0.33973801183950003</c:v>
                </c:pt>
                <c:pt idx="84">
                  <c:v>0.24343063281803004</c:v>
                </c:pt>
                <c:pt idx="85">
                  <c:v>0.30499397038590154</c:v>
                </c:pt>
                <c:pt idx="86">
                  <c:v>0.34020641601525281</c:v>
                </c:pt>
                <c:pt idx="87">
                  <c:v>0.19368044376673335</c:v>
                </c:pt>
                <c:pt idx="88">
                  <c:v>0.24507770260943618</c:v>
                </c:pt>
                <c:pt idx="89">
                  <c:v>0.22994408184539999</c:v>
                </c:pt>
                <c:pt idx="90">
                  <c:v>0.19807518602775614</c:v>
                </c:pt>
                <c:pt idx="91">
                  <c:v>0.13675935046680521</c:v>
                </c:pt>
                <c:pt idx="92">
                  <c:v>0.27234476880215941</c:v>
                </c:pt>
                <c:pt idx="93">
                  <c:v>0.23357213107749358</c:v>
                </c:pt>
                <c:pt idx="94">
                  <c:v>0.18557442342782168</c:v>
                </c:pt>
                <c:pt idx="95">
                  <c:v>0.18691753629520749</c:v>
                </c:pt>
                <c:pt idx="96">
                  <c:v>0.20359452261050648</c:v>
                </c:pt>
                <c:pt idx="97">
                  <c:v>0.1926684465931286</c:v>
                </c:pt>
                <c:pt idx="98">
                  <c:v>0.16487190517763267</c:v>
                </c:pt>
                <c:pt idx="99">
                  <c:v>0.19830687841213016</c:v>
                </c:pt>
                <c:pt idx="100">
                  <c:v>0.24941358462616275</c:v>
                </c:pt>
                <c:pt idx="101">
                  <c:v>0.32077997390157048</c:v>
                </c:pt>
                <c:pt idx="102">
                  <c:v>0.30354360910709066</c:v>
                </c:pt>
                <c:pt idx="103">
                  <c:v>0.14142748596717356</c:v>
                </c:pt>
                <c:pt idx="104">
                  <c:v>0.13351333445355335</c:v>
                </c:pt>
                <c:pt idx="105">
                  <c:v>0.19710034463732387</c:v>
                </c:pt>
                <c:pt idx="106">
                  <c:v>0.18178574379297036</c:v>
                </c:pt>
                <c:pt idx="107">
                  <c:v>0.22089871543253733</c:v>
                </c:pt>
                <c:pt idx="108">
                  <c:v>0.15127860584629063</c:v>
                </c:pt>
                <c:pt idx="109">
                  <c:v>0.13341970956664745</c:v>
                </c:pt>
                <c:pt idx="110">
                  <c:v>0.12875176434224703</c:v>
                </c:pt>
                <c:pt idx="111">
                  <c:v>0.22870664205358407</c:v>
                </c:pt>
                <c:pt idx="112">
                  <c:v>0.17411483855030366</c:v>
                </c:pt>
                <c:pt idx="113">
                  <c:v>0.1901620020799957</c:v>
                </c:pt>
                <c:pt idx="114">
                  <c:v>0.26466970838116666</c:v>
                </c:pt>
                <c:pt idx="115">
                  <c:v>0.14877893059224981</c:v>
                </c:pt>
                <c:pt idx="116">
                  <c:v>0.28510942716994325</c:v>
                </c:pt>
                <c:pt idx="117">
                  <c:v>0.16805657840878455</c:v>
                </c:pt>
                <c:pt idx="118">
                  <c:v>0.25069229858244729</c:v>
                </c:pt>
                <c:pt idx="119">
                  <c:v>0.16062146293095036</c:v>
                </c:pt>
                <c:pt idx="120">
                  <c:v>0.18699555496807219</c:v>
                </c:pt>
                <c:pt idx="121">
                  <c:v>0.23820976232016813</c:v>
                </c:pt>
                <c:pt idx="122">
                  <c:v>0.3989744705657049</c:v>
                </c:pt>
                <c:pt idx="123">
                  <c:v>0.25146914447865298</c:v>
                </c:pt>
                <c:pt idx="124">
                  <c:v>0.26170163098087962</c:v>
                </c:pt>
                <c:pt idx="125">
                  <c:v>0.43939443760038932</c:v>
                </c:pt>
                <c:pt idx="126">
                  <c:v>0.47186872104656269</c:v>
                </c:pt>
                <c:pt idx="127">
                  <c:v>0.27270496833041052</c:v>
                </c:pt>
                <c:pt idx="128">
                  <c:v>0.16378534086619823</c:v>
                </c:pt>
                <c:pt idx="129">
                  <c:v>0.14495196631836982</c:v>
                </c:pt>
                <c:pt idx="130">
                  <c:v>0.2360775881961141</c:v>
                </c:pt>
                <c:pt idx="131">
                  <c:v>0.22725419677225134</c:v>
                </c:pt>
                <c:pt idx="132">
                  <c:v>0.28957212523321868</c:v>
                </c:pt>
                <c:pt idx="133">
                  <c:v>0.329087521730481</c:v>
                </c:pt>
                <c:pt idx="134">
                  <c:v>0.29042757182220935</c:v>
                </c:pt>
                <c:pt idx="135">
                  <c:v>0.3893405050130333</c:v>
                </c:pt>
                <c:pt idx="136">
                  <c:v>0.25802583699363546</c:v>
                </c:pt>
                <c:pt idx="137">
                  <c:v>0.28098123091408483</c:v>
                </c:pt>
                <c:pt idx="138">
                  <c:v>0.16805923852032384</c:v>
                </c:pt>
                <c:pt idx="139">
                  <c:v>0.17626842315415295</c:v>
                </c:pt>
                <c:pt idx="140">
                  <c:v>0.30432904019903784</c:v>
                </c:pt>
                <c:pt idx="141">
                  <c:v>0.36881165386384285</c:v>
                </c:pt>
                <c:pt idx="142">
                  <c:v>0.50682794974319823</c:v>
                </c:pt>
                <c:pt idx="143">
                  <c:v>0.31801071246352558</c:v>
                </c:pt>
                <c:pt idx="144">
                  <c:v>0.25029455325358257</c:v>
                </c:pt>
                <c:pt idx="145">
                  <c:v>0.23368870517893342</c:v>
                </c:pt>
                <c:pt idx="146">
                  <c:v>0.25635107591709511</c:v>
                </c:pt>
                <c:pt idx="147">
                  <c:v>0.38476486528673731</c:v>
                </c:pt>
                <c:pt idx="148">
                  <c:v>0.16749746926314102</c:v>
                </c:pt>
                <c:pt idx="149">
                  <c:v>0.2500374208600627</c:v>
                </c:pt>
                <c:pt idx="150">
                  <c:v>0.19158900224951569</c:v>
                </c:pt>
                <c:pt idx="151">
                  <c:v>0.17195537909112862</c:v>
                </c:pt>
                <c:pt idx="152">
                  <c:v>0.30799752642544403</c:v>
                </c:pt>
                <c:pt idx="153">
                  <c:v>0.28890744021968184</c:v>
                </c:pt>
                <c:pt idx="154">
                  <c:v>0.43797272234981161</c:v>
                </c:pt>
                <c:pt idx="155">
                  <c:v>0.50223618048437269</c:v>
                </c:pt>
                <c:pt idx="156">
                  <c:v>0.29115232821943138</c:v>
                </c:pt>
                <c:pt idx="157">
                  <c:v>7.0969263021201864E-2</c:v>
                </c:pt>
                <c:pt idx="158">
                  <c:v>0.22390120153322077</c:v>
                </c:pt>
                <c:pt idx="159">
                  <c:v>0.25339894825859777</c:v>
                </c:pt>
                <c:pt idx="160">
                  <c:v>0.42530457987961939</c:v>
                </c:pt>
                <c:pt idx="161">
                  <c:v>0.22823958448719894</c:v>
                </c:pt>
                <c:pt idx="162">
                  <c:v>0.21649231871749902</c:v>
                </c:pt>
                <c:pt idx="163">
                  <c:v>0.29436252680216923</c:v>
                </c:pt>
                <c:pt idx="164">
                  <c:v>0.68803034686872833</c:v>
                </c:pt>
                <c:pt idx="165">
                  <c:v>0.21284614434978175</c:v>
                </c:pt>
                <c:pt idx="166">
                  <c:v>0.20387669007050935</c:v>
                </c:pt>
                <c:pt idx="167">
                  <c:v>0.20805628307061505</c:v>
                </c:pt>
                <c:pt idx="168">
                  <c:v>0.24241121462939</c:v>
                </c:pt>
                <c:pt idx="169">
                  <c:v>0.29633441841987274</c:v>
                </c:pt>
                <c:pt idx="170">
                  <c:v>0.54751779890876895</c:v>
                </c:pt>
                <c:pt idx="171">
                  <c:v>0.22114762039485492</c:v>
                </c:pt>
                <c:pt idx="172">
                  <c:v>0.27321002605094902</c:v>
                </c:pt>
                <c:pt idx="173">
                  <c:v>0.24799702961691147</c:v>
                </c:pt>
                <c:pt idx="174">
                  <c:v>0.25204251060753585</c:v>
                </c:pt>
                <c:pt idx="175">
                  <c:v>0.39272700320791248</c:v>
                </c:pt>
                <c:pt idx="176">
                  <c:v>0.28867640879721768</c:v>
                </c:pt>
                <c:pt idx="177">
                  <c:v>0.34973376947166829</c:v>
                </c:pt>
                <c:pt idx="178">
                  <c:v>0.22633419298117272</c:v>
                </c:pt>
                <c:pt idx="179">
                  <c:v>0.35064512680341531</c:v>
                </c:pt>
                <c:pt idx="180">
                  <c:v>0.19800340184822129</c:v>
                </c:pt>
                <c:pt idx="181">
                  <c:v>0.44237001251356867</c:v>
                </c:pt>
                <c:pt idx="182">
                  <c:v>0.30411483156645525</c:v>
                </c:pt>
                <c:pt idx="183">
                  <c:v>0.36301402648378611</c:v>
                </c:pt>
                <c:pt idx="184">
                  <c:v>0.62745790424849845</c:v>
                </c:pt>
                <c:pt idx="185">
                  <c:v>0.29230504198892698</c:v>
                </c:pt>
                <c:pt idx="186">
                  <c:v>0.30474893301677669</c:v>
                </c:pt>
                <c:pt idx="187">
                  <c:v>0.16954495965513117</c:v>
                </c:pt>
                <c:pt idx="188">
                  <c:v>0.25401542774072239</c:v>
                </c:pt>
                <c:pt idx="189">
                  <c:v>0.3167123156640293</c:v>
                </c:pt>
                <c:pt idx="190">
                  <c:v>0.4863382284030407</c:v>
                </c:pt>
                <c:pt idx="191">
                  <c:v>0.5193023454843253</c:v>
                </c:pt>
                <c:pt idx="192">
                  <c:v>0.55426240755120004</c:v>
                </c:pt>
                <c:pt idx="193">
                  <c:v>0.46569822225693053</c:v>
                </c:pt>
                <c:pt idx="194">
                  <c:v>0.38448365414188868</c:v>
                </c:pt>
                <c:pt idx="195">
                  <c:v>0.35670878579485249</c:v>
                </c:pt>
                <c:pt idx="196">
                  <c:v>0.51922969543317221</c:v>
                </c:pt>
                <c:pt idx="197">
                  <c:v>0.51972352266489097</c:v>
                </c:pt>
                <c:pt idx="198">
                  <c:v>0.3653798234189603</c:v>
                </c:pt>
                <c:pt idx="199">
                  <c:v>0.35176024203303585</c:v>
                </c:pt>
                <c:pt idx="200">
                  <c:v>0.36540579309268439</c:v>
                </c:pt>
                <c:pt idx="201">
                  <c:v>0.49779294401601637</c:v>
                </c:pt>
                <c:pt idx="202">
                  <c:v>0.54751609760173114</c:v>
                </c:pt>
                <c:pt idx="203">
                  <c:v>0.48109440651802277</c:v>
                </c:pt>
                <c:pt idx="204">
                  <c:v>0.437872861027152</c:v>
                </c:pt>
                <c:pt idx="205">
                  <c:v>0.54041568689242447</c:v>
                </c:pt>
                <c:pt idx="206">
                  <c:v>0.42448284674298026</c:v>
                </c:pt>
                <c:pt idx="207">
                  <c:v>0.86406792694016721</c:v>
                </c:pt>
                <c:pt idx="208">
                  <c:v>0.54602298451647313</c:v>
                </c:pt>
                <c:pt idx="209">
                  <c:v>0.4909389353234534</c:v>
                </c:pt>
                <c:pt idx="210">
                  <c:v>0.45563345458326859</c:v>
                </c:pt>
                <c:pt idx="211">
                  <c:v>0.3631415819348609</c:v>
                </c:pt>
                <c:pt idx="212">
                  <c:v>0.45231619961669217</c:v>
                </c:pt>
                <c:pt idx="213">
                  <c:v>0.31621010001232586</c:v>
                </c:pt>
                <c:pt idx="214">
                  <c:v>0.39184008260684028</c:v>
                </c:pt>
                <c:pt idx="215">
                  <c:v>0.2669132898097562</c:v>
                </c:pt>
                <c:pt idx="216">
                  <c:v>0.86572084149566153</c:v>
                </c:pt>
                <c:pt idx="217">
                  <c:v>0.47741964130149639</c:v>
                </c:pt>
                <c:pt idx="218">
                  <c:v>0.47397369262808603</c:v>
                </c:pt>
                <c:pt idx="219">
                  <c:v>0.2965066735655344</c:v>
                </c:pt>
                <c:pt idx="220">
                  <c:v>0.40586593666077064</c:v>
                </c:pt>
                <c:pt idx="221">
                  <c:v>0.4532443848991059</c:v>
                </c:pt>
                <c:pt idx="222">
                  <c:v>0.62634529833545904</c:v>
                </c:pt>
                <c:pt idx="223">
                  <c:v>0.50653431491771206</c:v>
                </c:pt>
                <c:pt idx="224">
                  <c:v>0.67184514098446613</c:v>
                </c:pt>
                <c:pt idx="225">
                  <c:v>0.74162166444803623</c:v>
                </c:pt>
                <c:pt idx="226">
                  <c:v>0.68981703750326095</c:v>
                </c:pt>
                <c:pt idx="227">
                  <c:v>0.68354341191411805</c:v>
                </c:pt>
                <c:pt idx="228">
                  <c:v>0.64507748570798396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E91-5044-9418-2F81568E58A9}"/>
            </c:ext>
          </c:extLst>
        </c:ser>
        <c:ser>
          <c:idx val="3"/>
          <c:order val="3"/>
          <c:tx>
            <c:strRef>
              <c:f>'MEV Distributed'!$W$2</c:f>
              <c:strCache>
                <c:ptCount val="1"/>
                <c:pt idx="0">
                  <c:v>Relay %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  <a:effectLst/>
          </c:spPr>
          <c:cat>
            <c:numRef>
              <c:f>'MEV Distributed'!$A$4:$A$231</c:f>
              <c:numCache>
                <c:formatCode>m/d/yy</c:formatCode>
                <c:ptCount val="228"/>
                <c:pt idx="0">
                  <c:v>45046</c:v>
                </c:pt>
                <c:pt idx="1">
                  <c:v>45045</c:v>
                </c:pt>
                <c:pt idx="2">
                  <c:v>45044</c:v>
                </c:pt>
                <c:pt idx="3">
                  <c:v>45043</c:v>
                </c:pt>
                <c:pt idx="4">
                  <c:v>45042</c:v>
                </c:pt>
                <c:pt idx="5">
                  <c:v>45041</c:v>
                </c:pt>
                <c:pt idx="6">
                  <c:v>45040</c:v>
                </c:pt>
                <c:pt idx="7">
                  <c:v>45039</c:v>
                </c:pt>
                <c:pt idx="8">
                  <c:v>45038</c:v>
                </c:pt>
                <c:pt idx="9">
                  <c:v>45037</c:v>
                </c:pt>
                <c:pt idx="10">
                  <c:v>45036</c:v>
                </c:pt>
                <c:pt idx="11">
                  <c:v>45035</c:v>
                </c:pt>
                <c:pt idx="12">
                  <c:v>45034</c:v>
                </c:pt>
                <c:pt idx="13">
                  <c:v>45033</c:v>
                </c:pt>
                <c:pt idx="14">
                  <c:v>45032</c:v>
                </c:pt>
                <c:pt idx="15">
                  <c:v>45031</c:v>
                </c:pt>
                <c:pt idx="16">
                  <c:v>45030</c:v>
                </c:pt>
                <c:pt idx="17">
                  <c:v>45029</c:v>
                </c:pt>
                <c:pt idx="18">
                  <c:v>45028</c:v>
                </c:pt>
                <c:pt idx="19">
                  <c:v>45027</c:v>
                </c:pt>
                <c:pt idx="20">
                  <c:v>45026</c:v>
                </c:pt>
                <c:pt idx="21">
                  <c:v>45025</c:v>
                </c:pt>
                <c:pt idx="22">
                  <c:v>45024</c:v>
                </c:pt>
                <c:pt idx="23">
                  <c:v>45023</c:v>
                </c:pt>
                <c:pt idx="24">
                  <c:v>45022</c:v>
                </c:pt>
                <c:pt idx="25">
                  <c:v>45021</c:v>
                </c:pt>
                <c:pt idx="26">
                  <c:v>45020</c:v>
                </c:pt>
                <c:pt idx="27">
                  <c:v>45019</c:v>
                </c:pt>
                <c:pt idx="28">
                  <c:v>45018</c:v>
                </c:pt>
                <c:pt idx="29">
                  <c:v>45017</c:v>
                </c:pt>
                <c:pt idx="30">
                  <c:v>45016</c:v>
                </c:pt>
                <c:pt idx="31">
                  <c:v>45015</c:v>
                </c:pt>
                <c:pt idx="32">
                  <c:v>45014</c:v>
                </c:pt>
                <c:pt idx="33">
                  <c:v>45013</c:v>
                </c:pt>
                <c:pt idx="34">
                  <c:v>45012</c:v>
                </c:pt>
                <c:pt idx="35">
                  <c:v>45011</c:v>
                </c:pt>
                <c:pt idx="36">
                  <c:v>45010</c:v>
                </c:pt>
                <c:pt idx="37">
                  <c:v>45009</c:v>
                </c:pt>
                <c:pt idx="38">
                  <c:v>45008</c:v>
                </c:pt>
                <c:pt idx="39">
                  <c:v>45007</c:v>
                </c:pt>
                <c:pt idx="40">
                  <c:v>45006</c:v>
                </c:pt>
                <c:pt idx="41">
                  <c:v>45005</c:v>
                </c:pt>
                <c:pt idx="42">
                  <c:v>45004</c:v>
                </c:pt>
                <c:pt idx="43">
                  <c:v>45003</c:v>
                </c:pt>
                <c:pt idx="44">
                  <c:v>45002</c:v>
                </c:pt>
                <c:pt idx="45">
                  <c:v>45001</c:v>
                </c:pt>
                <c:pt idx="46">
                  <c:v>45000</c:v>
                </c:pt>
                <c:pt idx="47">
                  <c:v>44999</c:v>
                </c:pt>
                <c:pt idx="48">
                  <c:v>44998</c:v>
                </c:pt>
                <c:pt idx="49">
                  <c:v>44997</c:v>
                </c:pt>
                <c:pt idx="50">
                  <c:v>44996</c:v>
                </c:pt>
                <c:pt idx="51">
                  <c:v>44995</c:v>
                </c:pt>
                <c:pt idx="52">
                  <c:v>44994</c:v>
                </c:pt>
                <c:pt idx="53">
                  <c:v>44993</c:v>
                </c:pt>
                <c:pt idx="54">
                  <c:v>44992</c:v>
                </c:pt>
                <c:pt idx="55">
                  <c:v>44991</c:v>
                </c:pt>
                <c:pt idx="56">
                  <c:v>44990</c:v>
                </c:pt>
                <c:pt idx="57">
                  <c:v>44989</c:v>
                </c:pt>
                <c:pt idx="58">
                  <c:v>44988</c:v>
                </c:pt>
                <c:pt idx="59">
                  <c:v>44987</c:v>
                </c:pt>
                <c:pt idx="60">
                  <c:v>44986</c:v>
                </c:pt>
                <c:pt idx="61">
                  <c:v>44985</c:v>
                </c:pt>
                <c:pt idx="62">
                  <c:v>44984</c:v>
                </c:pt>
                <c:pt idx="63">
                  <c:v>44983</c:v>
                </c:pt>
                <c:pt idx="64">
                  <c:v>44982</c:v>
                </c:pt>
                <c:pt idx="65">
                  <c:v>44981</c:v>
                </c:pt>
                <c:pt idx="66">
                  <c:v>44980</c:v>
                </c:pt>
                <c:pt idx="67">
                  <c:v>44979</c:v>
                </c:pt>
                <c:pt idx="68">
                  <c:v>44978</c:v>
                </c:pt>
                <c:pt idx="69">
                  <c:v>44977</c:v>
                </c:pt>
                <c:pt idx="70">
                  <c:v>44976</c:v>
                </c:pt>
                <c:pt idx="71">
                  <c:v>44975</c:v>
                </c:pt>
                <c:pt idx="72">
                  <c:v>44974</c:v>
                </c:pt>
                <c:pt idx="73">
                  <c:v>44973</c:v>
                </c:pt>
                <c:pt idx="74">
                  <c:v>44972</c:v>
                </c:pt>
                <c:pt idx="75">
                  <c:v>44971</c:v>
                </c:pt>
                <c:pt idx="76">
                  <c:v>44970</c:v>
                </c:pt>
                <c:pt idx="77">
                  <c:v>44969</c:v>
                </c:pt>
                <c:pt idx="78">
                  <c:v>44968</c:v>
                </c:pt>
                <c:pt idx="79">
                  <c:v>44967</c:v>
                </c:pt>
                <c:pt idx="80">
                  <c:v>44966</c:v>
                </c:pt>
                <c:pt idx="81">
                  <c:v>44965</c:v>
                </c:pt>
                <c:pt idx="82">
                  <c:v>44964</c:v>
                </c:pt>
                <c:pt idx="83">
                  <c:v>44963</c:v>
                </c:pt>
                <c:pt idx="84">
                  <c:v>44962</c:v>
                </c:pt>
                <c:pt idx="85">
                  <c:v>44961</c:v>
                </c:pt>
                <c:pt idx="86">
                  <c:v>44960</c:v>
                </c:pt>
                <c:pt idx="87">
                  <c:v>44959</c:v>
                </c:pt>
                <c:pt idx="88">
                  <c:v>44958</c:v>
                </c:pt>
                <c:pt idx="89">
                  <c:v>44957</c:v>
                </c:pt>
                <c:pt idx="90">
                  <c:v>44956</c:v>
                </c:pt>
                <c:pt idx="91">
                  <c:v>44955</c:v>
                </c:pt>
                <c:pt idx="92">
                  <c:v>44954</c:v>
                </c:pt>
                <c:pt idx="93">
                  <c:v>44953</c:v>
                </c:pt>
                <c:pt idx="94">
                  <c:v>44952</c:v>
                </c:pt>
                <c:pt idx="95">
                  <c:v>44951</c:v>
                </c:pt>
                <c:pt idx="96">
                  <c:v>44950</c:v>
                </c:pt>
                <c:pt idx="97">
                  <c:v>44949</c:v>
                </c:pt>
                <c:pt idx="98">
                  <c:v>44948</c:v>
                </c:pt>
                <c:pt idx="99">
                  <c:v>44947</c:v>
                </c:pt>
                <c:pt idx="100">
                  <c:v>44946</c:v>
                </c:pt>
                <c:pt idx="101">
                  <c:v>44945</c:v>
                </c:pt>
                <c:pt idx="102">
                  <c:v>44944</c:v>
                </c:pt>
                <c:pt idx="103">
                  <c:v>44943</c:v>
                </c:pt>
                <c:pt idx="104">
                  <c:v>44942</c:v>
                </c:pt>
                <c:pt idx="105">
                  <c:v>44941</c:v>
                </c:pt>
                <c:pt idx="106">
                  <c:v>44940</c:v>
                </c:pt>
                <c:pt idx="107">
                  <c:v>44939</c:v>
                </c:pt>
                <c:pt idx="108">
                  <c:v>44938</c:v>
                </c:pt>
                <c:pt idx="109">
                  <c:v>44937</c:v>
                </c:pt>
                <c:pt idx="110">
                  <c:v>44936</c:v>
                </c:pt>
                <c:pt idx="111">
                  <c:v>44935</c:v>
                </c:pt>
                <c:pt idx="112">
                  <c:v>44934</c:v>
                </c:pt>
                <c:pt idx="113">
                  <c:v>44933</c:v>
                </c:pt>
                <c:pt idx="114">
                  <c:v>44932</c:v>
                </c:pt>
                <c:pt idx="115">
                  <c:v>44931</c:v>
                </c:pt>
                <c:pt idx="116">
                  <c:v>44930</c:v>
                </c:pt>
                <c:pt idx="117">
                  <c:v>44929</c:v>
                </c:pt>
                <c:pt idx="118">
                  <c:v>44928</c:v>
                </c:pt>
                <c:pt idx="119">
                  <c:v>44927</c:v>
                </c:pt>
                <c:pt idx="120">
                  <c:v>44926</c:v>
                </c:pt>
                <c:pt idx="121">
                  <c:v>44925</c:v>
                </c:pt>
                <c:pt idx="122">
                  <c:v>44924</c:v>
                </c:pt>
                <c:pt idx="123">
                  <c:v>44923</c:v>
                </c:pt>
                <c:pt idx="124">
                  <c:v>44922</c:v>
                </c:pt>
                <c:pt idx="125">
                  <c:v>44921</c:v>
                </c:pt>
                <c:pt idx="126">
                  <c:v>44920</c:v>
                </c:pt>
                <c:pt idx="127">
                  <c:v>44919</c:v>
                </c:pt>
                <c:pt idx="128">
                  <c:v>44918</c:v>
                </c:pt>
                <c:pt idx="129">
                  <c:v>44917</c:v>
                </c:pt>
                <c:pt idx="130">
                  <c:v>44916</c:v>
                </c:pt>
                <c:pt idx="131">
                  <c:v>44915</c:v>
                </c:pt>
                <c:pt idx="132">
                  <c:v>44914</c:v>
                </c:pt>
                <c:pt idx="133">
                  <c:v>44913</c:v>
                </c:pt>
                <c:pt idx="134">
                  <c:v>44912</c:v>
                </c:pt>
                <c:pt idx="135">
                  <c:v>44911</c:v>
                </c:pt>
                <c:pt idx="136">
                  <c:v>44910</c:v>
                </c:pt>
                <c:pt idx="137">
                  <c:v>44909</c:v>
                </c:pt>
                <c:pt idx="138">
                  <c:v>44908</c:v>
                </c:pt>
                <c:pt idx="139">
                  <c:v>44907</c:v>
                </c:pt>
                <c:pt idx="140">
                  <c:v>44906</c:v>
                </c:pt>
                <c:pt idx="141">
                  <c:v>44905</c:v>
                </c:pt>
                <c:pt idx="142">
                  <c:v>44904</c:v>
                </c:pt>
                <c:pt idx="143">
                  <c:v>44903</c:v>
                </c:pt>
                <c:pt idx="144">
                  <c:v>44902</c:v>
                </c:pt>
                <c:pt idx="145">
                  <c:v>44901</c:v>
                </c:pt>
                <c:pt idx="146">
                  <c:v>44900</c:v>
                </c:pt>
                <c:pt idx="147">
                  <c:v>44899</c:v>
                </c:pt>
                <c:pt idx="148">
                  <c:v>44898</c:v>
                </c:pt>
                <c:pt idx="149">
                  <c:v>44897</c:v>
                </c:pt>
                <c:pt idx="150">
                  <c:v>44896</c:v>
                </c:pt>
                <c:pt idx="151">
                  <c:v>44895</c:v>
                </c:pt>
                <c:pt idx="152">
                  <c:v>44894</c:v>
                </c:pt>
                <c:pt idx="153">
                  <c:v>44893</c:v>
                </c:pt>
                <c:pt idx="154">
                  <c:v>44892</c:v>
                </c:pt>
                <c:pt idx="155">
                  <c:v>44891</c:v>
                </c:pt>
                <c:pt idx="156">
                  <c:v>44890</c:v>
                </c:pt>
                <c:pt idx="157">
                  <c:v>44889</c:v>
                </c:pt>
                <c:pt idx="158">
                  <c:v>44888</c:v>
                </c:pt>
                <c:pt idx="159">
                  <c:v>44887</c:v>
                </c:pt>
                <c:pt idx="160">
                  <c:v>44886</c:v>
                </c:pt>
                <c:pt idx="161">
                  <c:v>44885</c:v>
                </c:pt>
                <c:pt idx="162">
                  <c:v>44884</c:v>
                </c:pt>
                <c:pt idx="163">
                  <c:v>44883</c:v>
                </c:pt>
                <c:pt idx="164">
                  <c:v>44882</c:v>
                </c:pt>
                <c:pt idx="165">
                  <c:v>44881</c:v>
                </c:pt>
                <c:pt idx="166">
                  <c:v>44880</c:v>
                </c:pt>
                <c:pt idx="167">
                  <c:v>44879</c:v>
                </c:pt>
                <c:pt idx="168">
                  <c:v>44878</c:v>
                </c:pt>
                <c:pt idx="169">
                  <c:v>44877</c:v>
                </c:pt>
                <c:pt idx="170">
                  <c:v>44876</c:v>
                </c:pt>
                <c:pt idx="171">
                  <c:v>44875</c:v>
                </c:pt>
                <c:pt idx="172">
                  <c:v>44874</c:v>
                </c:pt>
                <c:pt idx="173">
                  <c:v>44873</c:v>
                </c:pt>
                <c:pt idx="174">
                  <c:v>44872</c:v>
                </c:pt>
                <c:pt idx="175">
                  <c:v>44871</c:v>
                </c:pt>
                <c:pt idx="176">
                  <c:v>44870</c:v>
                </c:pt>
                <c:pt idx="177">
                  <c:v>44869</c:v>
                </c:pt>
                <c:pt idx="178">
                  <c:v>44868</c:v>
                </c:pt>
                <c:pt idx="179">
                  <c:v>44867</c:v>
                </c:pt>
                <c:pt idx="180">
                  <c:v>44866</c:v>
                </c:pt>
                <c:pt idx="181">
                  <c:v>44865</c:v>
                </c:pt>
                <c:pt idx="182">
                  <c:v>44864</c:v>
                </c:pt>
                <c:pt idx="183">
                  <c:v>44863</c:v>
                </c:pt>
                <c:pt idx="184">
                  <c:v>44862</c:v>
                </c:pt>
                <c:pt idx="185">
                  <c:v>44861</c:v>
                </c:pt>
                <c:pt idx="186">
                  <c:v>44860</c:v>
                </c:pt>
                <c:pt idx="187">
                  <c:v>44859</c:v>
                </c:pt>
                <c:pt idx="188">
                  <c:v>44858</c:v>
                </c:pt>
                <c:pt idx="189">
                  <c:v>44857</c:v>
                </c:pt>
                <c:pt idx="190">
                  <c:v>44856</c:v>
                </c:pt>
                <c:pt idx="191">
                  <c:v>44855</c:v>
                </c:pt>
                <c:pt idx="192">
                  <c:v>44854</c:v>
                </c:pt>
                <c:pt idx="193">
                  <c:v>44853</c:v>
                </c:pt>
                <c:pt idx="194">
                  <c:v>44852</c:v>
                </c:pt>
                <c:pt idx="195">
                  <c:v>44851</c:v>
                </c:pt>
                <c:pt idx="196">
                  <c:v>44850</c:v>
                </c:pt>
                <c:pt idx="197">
                  <c:v>44849</c:v>
                </c:pt>
                <c:pt idx="198">
                  <c:v>44848</c:v>
                </c:pt>
                <c:pt idx="199">
                  <c:v>44847</c:v>
                </c:pt>
                <c:pt idx="200">
                  <c:v>44846</c:v>
                </c:pt>
                <c:pt idx="201">
                  <c:v>44845</c:v>
                </c:pt>
                <c:pt idx="202">
                  <c:v>44844</c:v>
                </c:pt>
                <c:pt idx="203">
                  <c:v>44843</c:v>
                </c:pt>
                <c:pt idx="204">
                  <c:v>44842</c:v>
                </c:pt>
                <c:pt idx="205">
                  <c:v>44841</c:v>
                </c:pt>
                <c:pt idx="206">
                  <c:v>44840</c:v>
                </c:pt>
                <c:pt idx="207">
                  <c:v>44839</c:v>
                </c:pt>
                <c:pt idx="208">
                  <c:v>44838</c:v>
                </c:pt>
                <c:pt idx="209">
                  <c:v>44837</c:v>
                </c:pt>
                <c:pt idx="210">
                  <c:v>44836</c:v>
                </c:pt>
                <c:pt idx="211">
                  <c:v>44835</c:v>
                </c:pt>
                <c:pt idx="212">
                  <c:v>44834</c:v>
                </c:pt>
                <c:pt idx="213">
                  <c:v>44833</c:v>
                </c:pt>
                <c:pt idx="214">
                  <c:v>44832</c:v>
                </c:pt>
                <c:pt idx="215">
                  <c:v>44831</c:v>
                </c:pt>
                <c:pt idx="216">
                  <c:v>44830</c:v>
                </c:pt>
                <c:pt idx="217">
                  <c:v>44829</c:v>
                </c:pt>
                <c:pt idx="218">
                  <c:v>44828</c:v>
                </c:pt>
                <c:pt idx="219">
                  <c:v>44827</c:v>
                </c:pt>
                <c:pt idx="220">
                  <c:v>44826</c:v>
                </c:pt>
                <c:pt idx="221">
                  <c:v>44825</c:v>
                </c:pt>
                <c:pt idx="222">
                  <c:v>44824</c:v>
                </c:pt>
                <c:pt idx="223">
                  <c:v>44823</c:v>
                </c:pt>
                <c:pt idx="224">
                  <c:v>44822</c:v>
                </c:pt>
                <c:pt idx="225">
                  <c:v>44821</c:v>
                </c:pt>
                <c:pt idx="226">
                  <c:v>44820</c:v>
                </c:pt>
                <c:pt idx="227">
                  <c:v>44819</c:v>
                </c:pt>
              </c:numCache>
            </c:numRef>
          </c:cat>
          <c:val>
            <c:numRef>
              <c:f>'MEV Distributed'!$W$3:$W$231</c:f>
              <c:numCache>
                <c:formatCode>0%</c:formatCode>
                <c:ptCount val="229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E91-5044-9418-2F81568E58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2228495"/>
        <c:axId val="1017089040"/>
      </c:areaChart>
      <c:dateAx>
        <c:axId val="1062228495"/>
        <c:scaling>
          <c:orientation val="minMax"/>
          <c:min val="44819"/>
        </c:scaling>
        <c:delete val="0"/>
        <c:axPos val="b"/>
        <c:numFmt formatCode="m/d/yy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orma DJR Banner" pitchFamily="2" charset="77"/>
                <a:ea typeface="+mn-ea"/>
                <a:cs typeface="+mn-cs"/>
              </a:defRPr>
            </a:pPr>
            <a:endParaRPr lang="en-US"/>
          </a:p>
        </c:txPr>
        <c:crossAx val="1017089040"/>
        <c:crossesAt val="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101708904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orma DJR Banner" pitchFamily="2" charset="77"/>
                <a:ea typeface="+mn-ea"/>
                <a:cs typeface="+mn-cs"/>
              </a:defRPr>
            </a:pPr>
            <a:endParaRPr lang="en-US"/>
          </a:p>
        </c:txPr>
        <c:crossAx val="10622284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Forma DJR Banner" pitchFamily="2" charset="77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Forma DJR Banner" pitchFamily="2" charset="77"/>
              </a:rPr>
              <a:t>2022-2023 MEV TAM per Strategy (Cumulative)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'MEV revenue split'!$E$2</c:f>
              <c:strCache>
                <c:ptCount val="1"/>
                <c:pt idx="0">
                  <c:v> Arbitrages </c:v>
                </c:pt>
              </c:strCache>
            </c:strRef>
          </c:tx>
          <c:spPr>
            <a:solidFill>
              <a:srgbClr val="000100"/>
            </a:solidFill>
            <a:ln>
              <a:noFill/>
            </a:ln>
            <a:effectLst/>
          </c:spPr>
          <c:cat>
            <c:numRef>
              <c:f>'MEV revenue split'!$A$3:$A$487</c:f>
              <c:numCache>
                <c:formatCode>m/d/yy</c:formatCode>
                <c:ptCount val="485"/>
                <c:pt idx="0">
                  <c:v>44562</c:v>
                </c:pt>
                <c:pt idx="1">
                  <c:v>44563</c:v>
                </c:pt>
                <c:pt idx="2">
                  <c:v>44564</c:v>
                </c:pt>
                <c:pt idx="3">
                  <c:v>44565</c:v>
                </c:pt>
                <c:pt idx="4">
                  <c:v>44566</c:v>
                </c:pt>
                <c:pt idx="5">
                  <c:v>44567</c:v>
                </c:pt>
                <c:pt idx="6">
                  <c:v>44568</c:v>
                </c:pt>
                <c:pt idx="7">
                  <c:v>44569</c:v>
                </c:pt>
                <c:pt idx="8">
                  <c:v>44570</c:v>
                </c:pt>
                <c:pt idx="9">
                  <c:v>44571</c:v>
                </c:pt>
                <c:pt idx="10">
                  <c:v>44572</c:v>
                </c:pt>
                <c:pt idx="11">
                  <c:v>44573</c:v>
                </c:pt>
                <c:pt idx="12">
                  <c:v>44574</c:v>
                </c:pt>
                <c:pt idx="13">
                  <c:v>44575</c:v>
                </c:pt>
                <c:pt idx="14">
                  <c:v>44576</c:v>
                </c:pt>
                <c:pt idx="15">
                  <c:v>44577</c:v>
                </c:pt>
                <c:pt idx="16">
                  <c:v>44578</c:v>
                </c:pt>
                <c:pt idx="17">
                  <c:v>44579</c:v>
                </c:pt>
                <c:pt idx="18">
                  <c:v>44580</c:v>
                </c:pt>
                <c:pt idx="19">
                  <c:v>44581</c:v>
                </c:pt>
                <c:pt idx="20">
                  <c:v>44582</c:v>
                </c:pt>
                <c:pt idx="21">
                  <c:v>44583</c:v>
                </c:pt>
                <c:pt idx="22">
                  <c:v>44584</c:v>
                </c:pt>
                <c:pt idx="23">
                  <c:v>44585</c:v>
                </c:pt>
                <c:pt idx="24">
                  <c:v>44586</c:v>
                </c:pt>
                <c:pt idx="25">
                  <c:v>44587</c:v>
                </c:pt>
                <c:pt idx="26">
                  <c:v>44588</c:v>
                </c:pt>
                <c:pt idx="27">
                  <c:v>44589</c:v>
                </c:pt>
                <c:pt idx="28">
                  <c:v>44590</c:v>
                </c:pt>
                <c:pt idx="29">
                  <c:v>44591</c:v>
                </c:pt>
                <c:pt idx="30">
                  <c:v>44592</c:v>
                </c:pt>
                <c:pt idx="31">
                  <c:v>44593</c:v>
                </c:pt>
                <c:pt idx="32">
                  <c:v>44594</c:v>
                </c:pt>
                <c:pt idx="33">
                  <c:v>44595</c:v>
                </c:pt>
                <c:pt idx="34">
                  <c:v>44596</c:v>
                </c:pt>
                <c:pt idx="35">
                  <c:v>44597</c:v>
                </c:pt>
                <c:pt idx="36">
                  <c:v>44598</c:v>
                </c:pt>
                <c:pt idx="37">
                  <c:v>44599</c:v>
                </c:pt>
                <c:pt idx="38">
                  <c:v>44600</c:v>
                </c:pt>
                <c:pt idx="39">
                  <c:v>44601</c:v>
                </c:pt>
                <c:pt idx="40">
                  <c:v>44602</c:v>
                </c:pt>
                <c:pt idx="41">
                  <c:v>44603</c:v>
                </c:pt>
                <c:pt idx="42">
                  <c:v>44604</c:v>
                </c:pt>
                <c:pt idx="43">
                  <c:v>44605</c:v>
                </c:pt>
                <c:pt idx="44">
                  <c:v>44606</c:v>
                </c:pt>
                <c:pt idx="45">
                  <c:v>44607</c:v>
                </c:pt>
                <c:pt idx="46">
                  <c:v>44608</c:v>
                </c:pt>
                <c:pt idx="47">
                  <c:v>44609</c:v>
                </c:pt>
                <c:pt idx="48">
                  <c:v>44610</c:v>
                </c:pt>
                <c:pt idx="49">
                  <c:v>44611</c:v>
                </c:pt>
                <c:pt idx="50">
                  <c:v>44612</c:v>
                </c:pt>
                <c:pt idx="51">
                  <c:v>44613</c:v>
                </c:pt>
                <c:pt idx="52">
                  <c:v>44614</c:v>
                </c:pt>
                <c:pt idx="53">
                  <c:v>44615</c:v>
                </c:pt>
                <c:pt idx="54">
                  <c:v>44616</c:v>
                </c:pt>
                <c:pt idx="55">
                  <c:v>44617</c:v>
                </c:pt>
                <c:pt idx="56">
                  <c:v>44618</c:v>
                </c:pt>
                <c:pt idx="57">
                  <c:v>44619</c:v>
                </c:pt>
                <c:pt idx="58">
                  <c:v>44620</c:v>
                </c:pt>
                <c:pt idx="59">
                  <c:v>44621</c:v>
                </c:pt>
                <c:pt idx="60">
                  <c:v>44622</c:v>
                </c:pt>
                <c:pt idx="61">
                  <c:v>44623</c:v>
                </c:pt>
                <c:pt idx="62">
                  <c:v>44624</c:v>
                </c:pt>
                <c:pt idx="63">
                  <c:v>44625</c:v>
                </c:pt>
                <c:pt idx="64">
                  <c:v>44626</c:v>
                </c:pt>
                <c:pt idx="65">
                  <c:v>44627</c:v>
                </c:pt>
                <c:pt idx="66">
                  <c:v>44628</c:v>
                </c:pt>
                <c:pt idx="67">
                  <c:v>44629</c:v>
                </c:pt>
                <c:pt idx="68">
                  <c:v>44630</c:v>
                </c:pt>
                <c:pt idx="69">
                  <c:v>44631</c:v>
                </c:pt>
                <c:pt idx="70">
                  <c:v>44632</c:v>
                </c:pt>
                <c:pt idx="71">
                  <c:v>44633</c:v>
                </c:pt>
                <c:pt idx="72">
                  <c:v>44634</c:v>
                </c:pt>
                <c:pt idx="73">
                  <c:v>44635</c:v>
                </c:pt>
                <c:pt idx="74">
                  <c:v>44636</c:v>
                </c:pt>
                <c:pt idx="75">
                  <c:v>44637</c:v>
                </c:pt>
                <c:pt idx="76">
                  <c:v>44638</c:v>
                </c:pt>
                <c:pt idx="77">
                  <c:v>44639</c:v>
                </c:pt>
                <c:pt idx="78">
                  <c:v>44640</c:v>
                </c:pt>
                <c:pt idx="79">
                  <c:v>44641</c:v>
                </c:pt>
                <c:pt idx="80">
                  <c:v>44642</c:v>
                </c:pt>
                <c:pt idx="81">
                  <c:v>44643</c:v>
                </c:pt>
                <c:pt idx="82">
                  <c:v>44644</c:v>
                </c:pt>
                <c:pt idx="83">
                  <c:v>44645</c:v>
                </c:pt>
                <c:pt idx="84">
                  <c:v>44646</c:v>
                </c:pt>
                <c:pt idx="85">
                  <c:v>44647</c:v>
                </c:pt>
                <c:pt idx="86">
                  <c:v>44648</c:v>
                </c:pt>
                <c:pt idx="87">
                  <c:v>44649</c:v>
                </c:pt>
                <c:pt idx="88">
                  <c:v>44650</c:v>
                </c:pt>
                <c:pt idx="89">
                  <c:v>44651</c:v>
                </c:pt>
                <c:pt idx="90">
                  <c:v>44652</c:v>
                </c:pt>
                <c:pt idx="91">
                  <c:v>44653</c:v>
                </c:pt>
                <c:pt idx="92">
                  <c:v>44654</c:v>
                </c:pt>
                <c:pt idx="93">
                  <c:v>44655</c:v>
                </c:pt>
                <c:pt idx="94">
                  <c:v>44656</c:v>
                </c:pt>
                <c:pt idx="95">
                  <c:v>44657</c:v>
                </c:pt>
                <c:pt idx="96">
                  <c:v>44658</c:v>
                </c:pt>
                <c:pt idx="97">
                  <c:v>44659</c:v>
                </c:pt>
                <c:pt idx="98">
                  <c:v>44660</c:v>
                </c:pt>
                <c:pt idx="99">
                  <c:v>44661</c:v>
                </c:pt>
                <c:pt idx="100">
                  <c:v>44662</c:v>
                </c:pt>
                <c:pt idx="101">
                  <c:v>44663</c:v>
                </c:pt>
                <c:pt idx="102">
                  <c:v>44664</c:v>
                </c:pt>
                <c:pt idx="103">
                  <c:v>44665</c:v>
                </c:pt>
                <c:pt idx="104">
                  <c:v>44666</c:v>
                </c:pt>
                <c:pt idx="105">
                  <c:v>44667</c:v>
                </c:pt>
                <c:pt idx="106">
                  <c:v>44668</c:v>
                </c:pt>
                <c:pt idx="107">
                  <c:v>44669</c:v>
                </c:pt>
                <c:pt idx="108">
                  <c:v>44670</c:v>
                </c:pt>
                <c:pt idx="109">
                  <c:v>44671</c:v>
                </c:pt>
                <c:pt idx="110">
                  <c:v>44672</c:v>
                </c:pt>
                <c:pt idx="111">
                  <c:v>44673</c:v>
                </c:pt>
                <c:pt idx="112">
                  <c:v>44674</c:v>
                </c:pt>
                <c:pt idx="113">
                  <c:v>44675</c:v>
                </c:pt>
                <c:pt idx="114">
                  <c:v>44676</c:v>
                </c:pt>
                <c:pt idx="115">
                  <c:v>44677</c:v>
                </c:pt>
                <c:pt idx="116">
                  <c:v>44678</c:v>
                </c:pt>
                <c:pt idx="117">
                  <c:v>44679</c:v>
                </c:pt>
                <c:pt idx="118">
                  <c:v>44680</c:v>
                </c:pt>
                <c:pt idx="119">
                  <c:v>44681</c:v>
                </c:pt>
                <c:pt idx="120">
                  <c:v>44682</c:v>
                </c:pt>
                <c:pt idx="121">
                  <c:v>44683</c:v>
                </c:pt>
                <c:pt idx="122">
                  <c:v>44684</c:v>
                </c:pt>
                <c:pt idx="123">
                  <c:v>44685</c:v>
                </c:pt>
                <c:pt idx="124">
                  <c:v>44686</c:v>
                </c:pt>
                <c:pt idx="125">
                  <c:v>44687</c:v>
                </c:pt>
                <c:pt idx="126">
                  <c:v>44688</c:v>
                </c:pt>
                <c:pt idx="127">
                  <c:v>44689</c:v>
                </c:pt>
                <c:pt idx="128">
                  <c:v>44690</c:v>
                </c:pt>
                <c:pt idx="129">
                  <c:v>44691</c:v>
                </c:pt>
                <c:pt idx="130">
                  <c:v>44692</c:v>
                </c:pt>
                <c:pt idx="131">
                  <c:v>44693</c:v>
                </c:pt>
                <c:pt idx="132">
                  <c:v>44694</c:v>
                </c:pt>
                <c:pt idx="133">
                  <c:v>44695</c:v>
                </c:pt>
                <c:pt idx="134">
                  <c:v>44696</c:v>
                </c:pt>
                <c:pt idx="135">
                  <c:v>44697</c:v>
                </c:pt>
                <c:pt idx="136">
                  <c:v>44698</c:v>
                </c:pt>
                <c:pt idx="137">
                  <c:v>44699</c:v>
                </c:pt>
                <c:pt idx="138">
                  <c:v>44700</c:v>
                </c:pt>
                <c:pt idx="139">
                  <c:v>44701</c:v>
                </c:pt>
                <c:pt idx="140">
                  <c:v>44702</c:v>
                </c:pt>
                <c:pt idx="141">
                  <c:v>44703</c:v>
                </c:pt>
                <c:pt idx="142">
                  <c:v>44704</c:v>
                </c:pt>
                <c:pt idx="143">
                  <c:v>44705</c:v>
                </c:pt>
                <c:pt idx="144">
                  <c:v>44706</c:v>
                </c:pt>
                <c:pt idx="145">
                  <c:v>44707</c:v>
                </c:pt>
                <c:pt idx="146">
                  <c:v>44708</c:v>
                </c:pt>
                <c:pt idx="147">
                  <c:v>44709</c:v>
                </c:pt>
                <c:pt idx="148">
                  <c:v>44710</c:v>
                </c:pt>
                <c:pt idx="149">
                  <c:v>44711</c:v>
                </c:pt>
                <c:pt idx="150">
                  <c:v>44712</c:v>
                </c:pt>
                <c:pt idx="151">
                  <c:v>44713</c:v>
                </c:pt>
                <c:pt idx="152">
                  <c:v>44714</c:v>
                </c:pt>
                <c:pt idx="153">
                  <c:v>44715</c:v>
                </c:pt>
                <c:pt idx="154">
                  <c:v>44716</c:v>
                </c:pt>
                <c:pt idx="155">
                  <c:v>44717</c:v>
                </c:pt>
                <c:pt idx="156">
                  <c:v>44718</c:v>
                </c:pt>
                <c:pt idx="157">
                  <c:v>44719</c:v>
                </c:pt>
                <c:pt idx="158">
                  <c:v>44720</c:v>
                </c:pt>
                <c:pt idx="159">
                  <c:v>44721</c:v>
                </c:pt>
                <c:pt idx="160">
                  <c:v>44722</c:v>
                </c:pt>
                <c:pt idx="161">
                  <c:v>44723</c:v>
                </c:pt>
                <c:pt idx="162">
                  <c:v>44724</c:v>
                </c:pt>
                <c:pt idx="163">
                  <c:v>44725</c:v>
                </c:pt>
                <c:pt idx="164">
                  <c:v>44726</c:v>
                </c:pt>
                <c:pt idx="165">
                  <c:v>44727</c:v>
                </c:pt>
                <c:pt idx="166">
                  <c:v>44728</c:v>
                </c:pt>
                <c:pt idx="167">
                  <c:v>44729</c:v>
                </c:pt>
                <c:pt idx="168">
                  <c:v>44730</c:v>
                </c:pt>
                <c:pt idx="169">
                  <c:v>44731</c:v>
                </c:pt>
                <c:pt idx="170">
                  <c:v>44732</c:v>
                </c:pt>
                <c:pt idx="171">
                  <c:v>44733</c:v>
                </c:pt>
                <c:pt idx="172">
                  <c:v>44734</c:v>
                </c:pt>
                <c:pt idx="173">
                  <c:v>44735</c:v>
                </c:pt>
                <c:pt idx="174">
                  <c:v>44736</c:v>
                </c:pt>
                <c:pt idx="175">
                  <c:v>44737</c:v>
                </c:pt>
                <c:pt idx="176">
                  <c:v>44738</c:v>
                </c:pt>
                <c:pt idx="177">
                  <c:v>44739</c:v>
                </c:pt>
                <c:pt idx="178">
                  <c:v>44740</c:v>
                </c:pt>
                <c:pt idx="179">
                  <c:v>44741</c:v>
                </c:pt>
                <c:pt idx="180">
                  <c:v>44742</c:v>
                </c:pt>
                <c:pt idx="181">
                  <c:v>44743</c:v>
                </c:pt>
                <c:pt idx="182">
                  <c:v>44744</c:v>
                </c:pt>
                <c:pt idx="183">
                  <c:v>44745</c:v>
                </c:pt>
                <c:pt idx="184">
                  <c:v>44746</c:v>
                </c:pt>
                <c:pt idx="185">
                  <c:v>44747</c:v>
                </c:pt>
                <c:pt idx="186">
                  <c:v>44748</c:v>
                </c:pt>
                <c:pt idx="187">
                  <c:v>44749</c:v>
                </c:pt>
                <c:pt idx="188">
                  <c:v>44750</c:v>
                </c:pt>
                <c:pt idx="189">
                  <c:v>44751</c:v>
                </c:pt>
                <c:pt idx="190">
                  <c:v>44752</c:v>
                </c:pt>
                <c:pt idx="191">
                  <c:v>44753</c:v>
                </c:pt>
                <c:pt idx="192">
                  <c:v>44754</c:v>
                </c:pt>
                <c:pt idx="193">
                  <c:v>44755</c:v>
                </c:pt>
                <c:pt idx="194">
                  <c:v>44756</c:v>
                </c:pt>
                <c:pt idx="195">
                  <c:v>44757</c:v>
                </c:pt>
                <c:pt idx="196">
                  <c:v>44758</c:v>
                </c:pt>
                <c:pt idx="197">
                  <c:v>44759</c:v>
                </c:pt>
                <c:pt idx="198">
                  <c:v>44760</c:v>
                </c:pt>
                <c:pt idx="199">
                  <c:v>44761</c:v>
                </c:pt>
                <c:pt idx="200">
                  <c:v>44762</c:v>
                </c:pt>
                <c:pt idx="201">
                  <c:v>44763</c:v>
                </c:pt>
                <c:pt idx="202">
                  <c:v>44764</c:v>
                </c:pt>
                <c:pt idx="203">
                  <c:v>44765</c:v>
                </c:pt>
                <c:pt idx="204">
                  <c:v>44766</c:v>
                </c:pt>
                <c:pt idx="205">
                  <c:v>44767</c:v>
                </c:pt>
                <c:pt idx="206">
                  <c:v>44768</c:v>
                </c:pt>
                <c:pt idx="207">
                  <c:v>44769</c:v>
                </c:pt>
                <c:pt idx="208">
                  <c:v>44770</c:v>
                </c:pt>
                <c:pt idx="209">
                  <c:v>44771</c:v>
                </c:pt>
                <c:pt idx="210">
                  <c:v>44772</c:v>
                </c:pt>
                <c:pt idx="211">
                  <c:v>44773</c:v>
                </c:pt>
                <c:pt idx="212">
                  <c:v>44774</c:v>
                </c:pt>
                <c:pt idx="213">
                  <c:v>44775</c:v>
                </c:pt>
                <c:pt idx="214">
                  <c:v>44776</c:v>
                </c:pt>
                <c:pt idx="215">
                  <c:v>44777</c:v>
                </c:pt>
                <c:pt idx="216">
                  <c:v>44778</c:v>
                </c:pt>
                <c:pt idx="217">
                  <c:v>44779</c:v>
                </c:pt>
                <c:pt idx="218">
                  <c:v>44780</c:v>
                </c:pt>
                <c:pt idx="219">
                  <c:v>44781</c:v>
                </c:pt>
                <c:pt idx="220">
                  <c:v>44782</c:v>
                </c:pt>
                <c:pt idx="221">
                  <c:v>44783</c:v>
                </c:pt>
                <c:pt idx="222">
                  <c:v>44784</c:v>
                </c:pt>
                <c:pt idx="223">
                  <c:v>44785</c:v>
                </c:pt>
                <c:pt idx="224">
                  <c:v>44786</c:v>
                </c:pt>
                <c:pt idx="225">
                  <c:v>44787</c:v>
                </c:pt>
                <c:pt idx="226">
                  <c:v>44788</c:v>
                </c:pt>
                <c:pt idx="227">
                  <c:v>44789</c:v>
                </c:pt>
                <c:pt idx="228">
                  <c:v>44790</c:v>
                </c:pt>
                <c:pt idx="229">
                  <c:v>44791</c:v>
                </c:pt>
                <c:pt idx="230">
                  <c:v>44792</c:v>
                </c:pt>
                <c:pt idx="231">
                  <c:v>44793</c:v>
                </c:pt>
                <c:pt idx="232">
                  <c:v>44794</c:v>
                </c:pt>
                <c:pt idx="233">
                  <c:v>44795</c:v>
                </c:pt>
                <c:pt idx="234">
                  <c:v>44796</c:v>
                </c:pt>
                <c:pt idx="235">
                  <c:v>44797</c:v>
                </c:pt>
                <c:pt idx="236">
                  <c:v>44798</c:v>
                </c:pt>
                <c:pt idx="237">
                  <c:v>44799</c:v>
                </c:pt>
                <c:pt idx="238">
                  <c:v>44800</c:v>
                </c:pt>
                <c:pt idx="239">
                  <c:v>44801</c:v>
                </c:pt>
                <c:pt idx="240">
                  <c:v>44802</c:v>
                </c:pt>
                <c:pt idx="241">
                  <c:v>44803</c:v>
                </c:pt>
                <c:pt idx="242">
                  <c:v>44804</c:v>
                </c:pt>
                <c:pt idx="243">
                  <c:v>44805</c:v>
                </c:pt>
                <c:pt idx="244">
                  <c:v>44806</c:v>
                </c:pt>
                <c:pt idx="245">
                  <c:v>44807</c:v>
                </c:pt>
                <c:pt idx="246">
                  <c:v>44808</c:v>
                </c:pt>
                <c:pt idx="247">
                  <c:v>44809</c:v>
                </c:pt>
                <c:pt idx="248">
                  <c:v>44810</c:v>
                </c:pt>
                <c:pt idx="249">
                  <c:v>44811</c:v>
                </c:pt>
                <c:pt idx="250">
                  <c:v>44812</c:v>
                </c:pt>
                <c:pt idx="251">
                  <c:v>44813</c:v>
                </c:pt>
                <c:pt idx="252">
                  <c:v>44814</c:v>
                </c:pt>
                <c:pt idx="253">
                  <c:v>44815</c:v>
                </c:pt>
                <c:pt idx="254">
                  <c:v>44816</c:v>
                </c:pt>
                <c:pt idx="255">
                  <c:v>44817</c:v>
                </c:pt>
                <c:pt idx="256">
                  <c:v>44818</c:v>
                </c:pt>
                <c:pt idx="257">
                  <c:v>44819</c:v>
                </c:pt>
                <c:pt idx="258">
                  <c:v>44820</c:v>
                </c:pt>
                <c:pt idx="259">
                  <c:v>44821</c:v>
                </c:pt>
                <c:pt idx="260">
                  <c:v>44822</c:v>
                </c:pt>
                <c:pt idx="261">
                  <c:v>44823</c:v>
                </c:pt>
                <c:pt idx="262">
                  <c:v>44824</c:v>
                </c:pt>
                <c:pt idx="263">
                  <c:v>44825</c:v>
                </c:pt>
                <c:pt idx="264">
                  <c:v>44826</c:v>
                </c:pt>
                <c:pt idx="265">
                  <c:v>44827</c:v>
                </c:pt>
                <c:pt idx="266">
                  <c:v>44828</c:v>
                </c:pt>
                <c:pt idx="267">
                  <c:v>44829</c:v>
                </c:pt>
                <c:pt idx="268">
                  <c:v>44830</c:v>
                </c:pt>
                <c:pt idx="269">
                  <c:v>44831</c:v>
                </c:pt>
                <c:pt idx="270">
                  <c:v>44832</c:v>
                </c:pt>
                <c:pt idx="271">
                  <c:v>44833</c:v>
                </c:pt>
                <c:pt idx="272">
                  <c:v>44834</c:v>
                </c:pt>
                <c:pt idx="273">
                  <c:v>44835</c:v>
                </c:pt>
                <c:pt idx="274">
                  <c:v>44836</c:v>
                </c:pt>
                <c:pt idx="275">
                  <c:v>44837</c:v>
                </c:pt>
                <c:pt idx="276">
                  <c:v>44838</c:v>
                </c:pt>
                <c:pt idx="277">
                  <c:v>44839</c:v>
                </c:pt>
                <c:pt idx="278">
                  <c:v>44840</c:v>
                </c:pt>
                <c:pt idx="279">
                  <c:v>44841</c:v>
                </c:pt>
                <c:pt idx="280">
                  <c:v>44842</c:v>
                </c:pt>
                <c:pt idx="281">
                  <c:v>44843</c:v>
                </c:pt>
                <c:pt idx="282">
                  <c:v>44844</c:v>
                </c:pt>
                <c:pt idx="283">
                  <c:v>44845</c:v>
                </c:pt>
                <c:pt idx="284">
                  <c:v>44846</c:v>
                </c:pt>
                <c:pt idx="285">
                  <c:v>44847</c:v>
                </c:pt>
                <c:pt idx="286">
                  <c:v>44848</c:v>
                </c:pt>
                <c:pt idx="287">
                  <c:v>44849</c:v>
                </c:pt>
                <c:pt idx="288">
                  <c:v>44850</c:v>
                </c:pt>
                <c:pt idx="289">
                  <c:v>44851</c:v>
                </c:pt>
                <c:pt idx="290">
                  <c:v>44852</c:v>
                </c:pt>
                <c:pt idx="291">
                  <c:v>44853</c:v>
                </c:pt>
                <c:pt idx="292">
                  <c:v>44854</c:v>
                </c:pt>
                <c:pt idx="293">
                  <c:v>44855</c:v>
                </c:pt>
                <c:pt idx="294">
                  <c:v>44856</c:v>
                </c:pt>
                <c:pt idx="295">
                  <c:v>44857</c:v>
                </c:pt>
                <c:pt idx="296">
                  <c:v>44858</c:v>
                </c:pt>
                <c:pt idx="297">
                  <c:v>44859</c:v>
                </c:pt>
                <c:pt idx="298">
                  <c:v>44860</c:v>
                </c:pt>
                <c:pt idx="299">
                  <c:v>44861</c:v>
                </c:pt>
                <c:pt idx="300">
                  <c:v>44862</c:v>
                </c:pt>
                <c:pt idx="301">
                  <c:v>44863</c:v>
                </c:pt>
                <c:pt idx="302">
                  <c:v>44864</c:v>
                </c:pt>
                <c:pt idx="303">
                  <c:v>44865</c:v>
                </c:pt>
                <c:pt idx="304">
                  <c:v>44866</c:v>
                </c:pt>
                <c:pt idx="305">
                  <c:v>44867</c:v>
                </c:pt>
                <c:pt idx="306">
                  <c:v>44868</c:v>
                </c:pt>
                <c:pt idx="307">
                  <c:v>44869</c:v>
                </c:pt>
                <c:pt idx="308">
                  <c:v>44870</c:v>
                </c:pt>
                <c:pt idx="309">
                  <c:v>44871</c:v>
                </c:pt>
                <c:pt idx="310">
                  <c:v>44872</c:v>
                </c:pt>
                <c:pt idx="311">
                  <c:v>44873</c:v>
                </c:pt>
                <c:pt idx="312">
                  <c:v>44874</c:v>
                </c:pt>
                <c:pt idx="313">
                  <c:v>44875</c:v>
                </c:pt>
                <c:pt idx="314">
                  <c:v>44876</c:v>
                </c:pt>
                <c:pt idx="315">
                  <c:v>44877</c:v>
                </c:pt>
                <c:pt idx="316">
                  <c:v>44878</c:v>
                </c:pt>
                <c:pt idx="317">
                  <c:v>44879</c:v>
                </c:pt>
                <c:pt idx="318">
                  <c:v>44880</c:v>
                </c:pt>
                <c:pt idx="319">
                  <c:v>44881</c:v>
                </c:pt>
                <c:pt idx="320">
                  <c:v>44882</c:v>
                </c:pt>
                <c:pt idx="321">
                  <c:v>44883</c:v>
                </c:pt>
                <c:pt idx="322">
                  <c:v>44884</c:v>
                </c:pt>
                <c:pt idx="323">
                  <c:v>44885</c:v>
                </c:pt>
                <c:pt idx="324">
                  <c:v>44886</c:v>
                </c:pt>
                <c:pt idx="325">
                  <c:v>44887</c:v>
                </c:pt>
                <c:pt idx="326">
                  <c:v>44888</c:v>
                </c:pt>
                <c:pt idx="327">
                  <c:v>44889</c:v>
                </c:pt>
                <c:pt idx="328">
                  <c:v>44890</c:v>
                </c:pt>
                <c:pt idx="329">
                  <c:v>44891</c:v>
                </c:pt>
                <c:pt idx="330">
                  <c:v>44892</c:v>
                </c:pt>
                <c:pt idx="331">
                  <c:v>44893</c:v>
                </c:pt>
                <c:pt idx="332">
                  <c:v>44894</c:v>
                </c:pt>
                <c:pt idx="333">
                  <c:v>44895</c:v>
                </c:pt>
                <c:pt idx="334">
                  <c:v>44896</c:v>
                </c:pt>
                <c:pt idx="335">
                  <c:v>44897</c:v>
                </c:pt>
                <c:pt idx="336">
                  <c:v>44898</c:v>
                </c:pt>
                <c:pt idx="337">
                  <c:v>44899</c:v>
                </c:pt>
                <c:pt idx="338">
                  <c:v>44900</c:v>
                </c:pt>
                <c:pt idx="339">
                  <c:v>44901</c:v>
                </c:pt>
                <c:pt idx="340">
                  <c:v>44902</c:v>
                </c:pt>
                <c:pt idx="341">
                  <c:v>44903</c:v>
                </c:pt>
                <c:pt idx="342">
                  <c:v>44904</c:v>
                </c:pt>
                <c:pt idx="343">
                  <c:v>44905</c:v>
                </c:pt>
                <c:pt idx="344">
                  <c:v>44906</c:v>
                </c:pt>
                <c:pt idx="345">
                  <c:v>44907</c:v>
                </c:pt>
                <c:pt idx="346">
                  <c:v>44908</c:v>
                </c:pt>
                <c:pt idx="347">
                  <c:v>44909</c:v>
                </c:pt>
                <c:pt idx="348">
                  <c:v>44910</c:v>
                </c:pt>
                <c:pt idx="349">
                  <c:v>44911</c:v>
                </c:pt>
                <c:pt idx="350">
                  <c:v>44912</c:v>
                </c:pt>
                <c:pt idx="351">
                  <c:v>44913</c:v>
                </c:pt>
                <c:pt idx="352">
                  <c:v>44914</c:v>
                </c:pt>
                <c:pt idx="353">
                  <c:v>44915</c:v>
                </c:pt>
                <c:pt idx="354">
                  <c:v>44916</c:v>
                </c:pt>
                <c:pt idx="355">
                  <c:v>44917</c:v>
                </c:pt>
                <c:pt idx="356">
                  <c:v>44918</c:v>
                </c:pt>
                <c:pt idx="357">
                  <c:v>44919</c:v>
                </c:pt>
                <c:pt idx="358">
                  <c:v>44920</c:v>
                </c:pt>
                <c:pt idx="359">
                  <c:v>44921</c:v>
                </c:pt>
                <c:pt idx="360">
                  <c:v>44922</c:v>
                </c:pt>
                <c:pt idx="361">
                  <c:v>44923</c:v>
                </c:pt>
                <c:pt idx="362">
                  <c:v>44924</c:v>
                </c:pt>
                <c:pt idx="363">
                  <c:v>44925</c:v>
                </c:pt>
                <c:pt idx="364">
                  <c:v>44926</c:v>
                </c:pt>
                <c:pt idx="365">
                  <c:v>44927</c:v>
                </c:pt>
                <c:pt idx="366">
                  <c:v>44928</c:v>
                </c:pt>
                <c:pt idx="367">
                  <c:v>44929</c:v>
                </c:pt>
                <c:pt idx="368">
                  <c:v>44930</c:v>
                </c:pt>
                <c:pt idx="369">
                  <c:v>44931</c:v>
                </c:pt>
                <c:pt idx="370">
                  <c:v>44932</c:v>
                </c:pt>
                <c:pt idx="371">
                  <c:v>44933</c:v>
                </c:pt>
                <c:pt idx="372">
                  <c:v>44934</c:v>
                </c:pt>
                <c:pt idx="373">
                  <c:v>44935</c:v>
                </c:pt>
                <c:pt idx="374">
                  <c:v>44936</c:v>
                </c:pt>
                <c:pt idx="375">
                  <c:v>44937</c:v>
                </c:pt>
                <c:pt idx="376">
                  <c:v>44938</c:v>
                </c:pt>
                <c:pt idx="377">
                  <c:v>44939</c:v>
                </c:pt>
                <c:pt idx="378">
                  <c:v>44940</c:v>
                </c:pt>
                <c:pt idx="379">
                  <c:v>44941</c:v>
                </c:pt>
                <c:pt idx="380">
                  <c:v>44942</c:v>
                </c:pt>
                <c:pt idx="381">
                  <c:v>44943</c:v>
                </c:pt>
                <c:pt idx="382">
                  <c:v>44944</c:v>
                </c:pt>
                <c:pt idx="383">
                  <c:v>44945</c:v>
                </c:pt>
                <c:pt idx="384">
                  <c:v>44946</c:v>
                </c:pt>
                <c:pt idx="385">
                  <c:v>44947</c:v>
                </c:pt>
                <c:pt idx="386">
                  <c:v>44948</c:v>
                </c:pt>
                <c:pt idx="387">
                  <c:v>44949</c:v>
                </c:pt>
                <c:pt idx="388">
                  <c:v>44950</c:v>
                </c:pt>
                <c:pt idx="389">
                  <c:v>44951</c:v>
                </c:pt>
                <c:pt idx="390">
                  <c:v>44952</c:v>
                </c:pt>
                <c:pt idx="391">
                  <c:v>44953</c:v>
                </c:pt>
                <c:pt idx="392">
                  <c:v>44954</c:v>
                </c:pt>
                <c:pt idx="393">
                  <c:v>44955</c:v>
                </c:pt>
                <c:pt idx="394">
                  <c:v>44956</c:v>
                </c:pt>
                <c:pt idx="395">
                  <c:v>44957</c:v>
                </c:pt>
                <c:pt idx="396">
                  <c:v>44958</c:v>
                </c:pt>
                <c:pt idx="397">
                  <c:v>44959</c:v>
                </c:pt>
                <c:pt idx="398">
                  <c:v>44960</c:v>
                </c:pt>
                <c:pt idx="399">
                  <c:v>44961</c:v>
                </c:pt>
                <c:pt idx="400">
                  <c:v>44962</c:v>
                </c:pt>
                <c:pt idx="401">
                  <c:v>44963</c:v>
                </c:pt>
                <c:pt idx="402">
                  <c:v>44964</c:v>
                </c:pt>
                <c:pt idx="403">
                  <c:v>44965</c:v>
                </c:pt>
                <c:pt idx="404">
                  <c:v>44966</c:v>
                </c:pt>
                <c:pt idx="405">
                  <c:v>44967</c:v>
                </c:pt>
                <c:pt idx="406">
                  <c:v>44968</c:v>
                </c:pt>
                <c:pt idx="407">
                  <c:v>44969</c:v>
                </c:pt>
                <c:pt idx="408">
                  <c:v>44970</c:v>
                </c:pt>
                <c:pt idx="409">
                  <c:v>44971</c:v>
                </c:pt>
                <c:pt idx="410">
                  <c:v>44972</c:v>
                </c:pt>
                <c:pt idx="411">
                  <c:v>44973</c:v>
                </c:pt>
                <c:pt idx="412">
                  <c:v>44974</c:v>
                </c:pt>
                <c:pt idx="413">
                  <c:v>44975</c:v>
                </c:pt>
                <c:pt idx="414">
                  <c:v>44976</c:v>
                </c:pt>
                <c:pt idx="415">
                  <c:v>44977</c:v>
                </c:pt>
                <c:pt idx="416">
                  <c:v>44978</c:v>
                </c:pt>
                <c:pt idx="417">
                  <c:v>44979</c:v>
                </c:pt>
                <c:pt idx="418">
                  <c:v>44980</c:v>
                </c:pt>
                <c:pt idx="419">
                  <c:v>44981</c:v>
                </c:pt>
                <c:pt idx="420">
                  <c:v>44982</c:v>
                </c:pt>
                <c:pt idx="421">
                  <c:v>44983</c:v>
                </c:pt>
                <c:pt idx="422">
                  <c:v>44984</c:v>
                </c:pt>
                <c:pt idx="423">
                  <c:v>44985</c:v>
                </c:pt>
                <c:pt idx="424">
                  <c:v>44986</c:v>
                </c:pt>
                <c:pt idx="425">
                  <c:v>44987</c:v>
                </c:pt>
                <c:pt idx="426">
                  <c:v>44988</c:v>
                </c:pt>
                <c:pt idx="427">
                  <c:v>44989</c:v>
                </c:pt>
                <c:pt idx="428">
                  <c:v>44990</c:v>
                </c:pt>
                <c:pt idx="429">
                  <c:v>44991</c:v>
                </c:pt>
                <c:pt idx="430">
                  <c:v>44992</c:v>
                </c:pt>
                <c:pt idx="431">
                  <c:v>44993</c:v>
                </c:pt>
                <c:pt idx="432">
                  <c:v>44994</c:v>
                </c:pt>
                <c:pt idx="433">
                  <c:v>44995</c:v>
                </c:pt>
                <c:pt idx="434">
                  <c:v>44996</c:v>
                </c:pt>
                <c:pt idx="435">
                  <c:v>44997</c:v>
                </c:pt>
                <c:pt idx="436">
                  <c:v>44998</c:v>
                </c:pt>
                <c:pt idx="437">
                  <c:v>44999</c:v>
                </c:pt>
                <c:pt idx="438">
                  <c:v>45000</c:v>
                </c:pt>
                <c:pt idx="439">
                  <c:v>45001</c:v>
                </c:pt>
                <c:pt idx="440">
                  <c:v>45002</c:v>
                </c:pt>
                <c:pt idx="441">
                  <c:v>45003</c:v>
                </c:pt>
                <c:pt idx="442">
                  <c:v>45004</c:v>
                </c:pt>
                <c:pt idx="443">
                  <c:v>45005</c:v>
                </c:pt>
                <c:pt idx="444">
                  <c:v>45006</c:v>
                </c:pt>
                <c:pt idx="445">
                  <c:v>45007</c:v>
                </c:pt>
                <c:pt idx="446">
                  <c:v>45008</c:v>
                </c:pt>
                <c:pt idx="447">
                  <c:v>45009</c:v>
                </c:pt>
                <c:pt idx="448">
                  <c:v>45010</c:v>
                </c:pt>
                <c:pt idx="449">
                  <c:v>45011</c:v>
                </c:pt>
                <c:pt idx="450">
                  <c:v>45012</c:v>
                </c:pt>
                <c:pt idx="451">
                  <c:v>45013</c:v>
                </c:pt>
                <c:pt idx="452">
                  <c:v>45014</c:v>
                </c:pt>
                <c:pt idx="453">
                  <c:v>45015</c:v>
                </c:pt>
                <c:pt idx="454">
                  <c:v>45016</c:v>
                </c:pt>
                <c:pt idx="455">
                  <c:v>45017</c:v>
                </c:pt>
                <c:pt idx="456">
                  <c:v>45018</c:v>
                </c:pt>
                <c:pt idx="457">
                  <c:v>45019</c:v>
                </c:pt>
                <c:pt idx="458">
                  <c:v>45020</c:v>
                </c:pt>
                <c:pt idx="459">
                  <c:v>45021</c:v>
                </c:pt>
                <c:pt idx="460">
                  <c:v>45022</c:v>
                </c:pt>
                <c:pt idx="461">
                  <c:v>45023</c:v>
                </c:pt>
                <c:pt idx="462">
                  <c:v>45024</c:v>
                </c:pt>
                <c:pt idx="463">
                  <c:v>45025</c:v>
                </c:pt>
                <c:pt idx="464">
                  <c:v>45026</c:v>
                </c:pt>
                <c:pt idx="465">
                  <c:v>45027</c:v>
                </c:pt>
                <c:pt idx="466">
                  <c:v>45028</c:v>
                </c:pt>
                <c:pt idx="467">
                  <c:v>45029</c:v>
                </c:pt>
                <c:pt idx="468">
                  <c:v>45030</c:v>
                </c:pt>
                <c:pt idx="469">
                  <c:v>45031</c:v>
                </c:pt>
                <c:pt idx="470">
                  <c:v>45032</c:v>
                </c:pt>
                <c:pt idx="471">
                  <c:v>45033</c:v>
                </c:pt>
                <c:pt idx="472">
                  <c:v>45034</c:v>
                </c:pt>
                <c:pt idx="473">
                  <c:v>45035</c:v>
                </c:pt>
                <c:pt idx="474">
                  <c:v>45036</c:v>
                </c:pt>
                <c:pt idx="475">
                  <c:v>45037</c:v>
                </c:pt>
                <c:pt idx="476">
                  <c:v>45038</c:v>
                </c:pt>
                <c:pt idx="477">
                  <c:v>45039</c:v>
                </c:pt>
                <c:pt idx="478">
                  <c:v>45040</c:v>
                </c:pt>
                <c:pt idx="479">
                  <c:v>45041</c:v>
                </c:pt>
                <c:pt idx="480">
                  <c:v>45042</c:v>
                </c:pt>
                <c:pt idx="481">
                  <c:v>45043</c:v>
                </c:pt>
                <c:pt idx="482">
                  <c:v>45044</c:v>
                </c:pt>
                <c:pt idx="483">
                  <c:v>45045</c:v>
                </c:pt>
                <c:pt idx="484">
                  <c:v>45046</c:v>
                </c:pt>
              </c:numCache>
            </c:numRef>
          </c:cat>
          <c:val>
            <c:numRef>
              <c:f>'MEV revenue split'!$E$3:$E$495</c:f>
              <c:numCache>
                <c:formatCode>_("$"* #,##0.00_);_("$"* \(#,##0.00\);_("$"* "-"??_);_(@_)</c:formatCode>
                <c:ptCount val="493"/>
                <c:pt idx="0">
                  <c:v>722829.41139999998</c:v>
                </c:pt>
                <c:pt idx="1">
                  <c:v>1190041.7409000001</c:v>
                </c:pt>
                <c:pt idx="2">
                  <c:v>1630643.9306000001</c:v>
                </c:pt>
                <c:pt idx="3">
                  <c:v>2272472.1779</c:v>
                </c:pt>
                <c:pt idx="4">
                  <c:v>3138019.4391999999</c:v>
                </c:pt>
                <c:pt idx="5">
                  <c:v>3973855.4712999999</c:v>
                </c:pt>
                <c:pt idx="6">
                  <c:v>4923204.8020000001</c:v>
                </c:pt>
                <c:pt idx="7">
                  <c:v>5454074.2506999997</c:v>
                </c:pt>
                <c:pt idx="8">
                  <c:v>5818438.2774999999</c:v>
                </c:pt>
                <c:pt idx="9">
                  <c:v>7723415.8844999997</c:v>
                </c:pt>
                <c:pt idx="10">
                  <c:v>8214650.1091</c:v>
                </c:pt>
                <c:pt idx="11">
                  <c:v>8838185.5669999998</c:v>
                </c:pt>
                <c:pt idx="12">
                  <c:v>9361175.7676999997</c:v>
                </c:pt>
                <c:pt idx="13">
                  <c:v>9841142.0173000004</c:v>
                </c:pt>
                <c:pt idx="14">
                  <c:v>10204763.0777</c:v>
                </c:pt>
                <c:pt idx="15">
                  <c:v>10632787.1776</c:v>
                </c:pt>
                <c:pt idx="16">
                  <c:v>11831397.1656</c:v>
                </c:pt>
                <c:pt idx="17">
                  <c:v>12484885.732899999</c:v>
                </c:pt>
                <c:pt idx="18">
                  <c:v>12990740.3938</c:v>
                </c:pt>
                <c:pt idx="19">
                  <c:v>13621295.181700001</c:v>
                </c:pt>
                <c:pt idx="20">
                  <c:v>17356976.524700001</c:v>
                </c:pt>
                <c:pt idx="21">
                  <c:v>19260489.940700002</c:v>
                </c:pt>
                <c:pt idx="22">
                  <c:v>19748014.278100003</c:v>
                </c:pt>
                <c:pt idx="23">
                  <c:v>20829152.964100003</c:v>
                </c:pt>
                <c:pt idx="24">
                  <c:v>21262764.795000002</c:v>
                </c:pt>
                <c:pt idx="25">
                  <c:v>21986611.888700001</c:v>
                </c:pt>
                <c:pt idx="26">
                  <c:v>22619004.123800002</c:v>
                </c:pt>
                <c:pt idx="27">
                  <c:v>23335444.206700001</c:v>
                </c:pt>
                <c:pt idx="28">
                  <c:v>24836016.457699999</c:v>
                </c:pt>
                <c:pt idx="29">
                  <c:v>25224314.794</c:v>
                </c:pt>
                <c:pt idx="30">
                  <c:v>25537719.773400001</c:v>
                </c:pt>
                <c:pt idx="31">
                  <c:v>25900216.036499999</c:v>
                </c:pt>
                <c:pt idx="32">
                  <c:v>26205845.4366</c:v>
                </c:pt>
                <c:pt idx="33">
                  <c:v>26746122.617399998</c:v>
                </c:pt>
                <c:pt idx="34">
                  <c:v>27143005.903399996</c:v>
                </c:pt>
                <c:pt idx="35">
                  <c:v>27338945.323899996</c:v>
                </c:pt>
                <c:pt idx="36">
                  <c:v>27526999.672099996</c:v>
                </c:pt>
                <c:pt idx="37">
                  <c:v>27808974.573599998</c:v>
                </c:pt>
                <c:pt idx="38">
                  <c:v>28101900.3873</c:v>
                </c:pt>
                <c:pt idx="39">
                  <c:v>28371873.5689</c:v>
                </c:pt>
                <c:pt idx="40">
                  <c:v>28755335.9857</c:v>
                </c:pt>
                <c:pt idx="41">
                  <c:v>29024321.168400001</c:v>
                </c:pt>
                <c:pt idx="42">
                  <c:v>29185058.308600001</c:v>
                </c:pt>
                <c:pt idx="43">
                  <c:v>29334793.703000002</c:v>
                </c:pt>
                <c:pt idx="44">
                  <c:v>29535997.389000002</c:v>
                </c:pt>
                <c:pt idx="45">
                  <c:v>29773796.874600001</c:v>
                </c:pt>
                <c:pt idx="46">
                  <c:v>30043504.831700001</c:v>
                </c:pt>
                <c:pt idx="47">
                  <c:v>30301865.8431</c:v>
                </c:pt>
                <c:pt idx="48">
                  <c:v>30557076.616099998</c:v>
                </c:pt>
                <c:pt idx="49">
                  <c:v>30724287.701899998</c:v>
                </c:pt>
                <c:pt idx="50">
                  <c:v>31042297.644799996</c:v>
                </c:pt>
                <c:pt idx="51">
                  <c:v>31392210.840699997</c:v>
                </c:pt>
                <c:pt idx="52">
                  <c:v>31711081.531399995</c:v>
                </c:pt>
                <c:pt idx="53">
                  <c:v>31943044.277699996</c:v>
                </c:pt>
                <c:pt idx="54">
                  <c:v>32846301.540999997</c:v>
                </c:pt>
                <c:pt idx="55">
                  <c:v>33132816.982699998</c:v>
                </c:pt>
                <c:pt idx="56">
                  <c:v>33349303.551599998</c:v>
                </c:pt>
                <c:pt idx="57">
                  <c:v>33581185.561299995</c:v>
                </c:pt>
                <c:pt idx="58">
                  <c:v>33886152.931099996</c:v>
                </c:pt>
                <c:pt idx="59">
                  <c:v>34163404.1439</c:v>
                </c:pt>
                <c:pt idx="60">
                  <c:v>34573110.361400001</c:v>
                </c:pt>
                <c:pt idx="61">
                  <c:v>34803668.7892</c:v>
                </c:pt>
                <c:pt idx="62">
                  <c:v>35095526.650300004</c:v>
                </c:pt>
                <c:pt idx="63">
                  <c:v>35308837.982200004</c:v>
                </c:pt>
                <c:pt idx="64">
                  <c:v>35639613.437600002</c:v>
                </c:pt>
                <c:pt idx="65">
                  <c:v>35899514.598999999</c:v>
                </c:pt>
                <c:pt idx="66">
                  <c:v>36060479.305299997</c:v>
                </c:pt>
                <c:pt idx="67">
                  <c:v>36241478.352299996</c:v>
                </c:pt>
                <c:pt idx="68">
                  <c:v>36453450.263199992</c:v>
                </c:pt>
                <c:pt idx="69">
                  <c:v>36628639.91619999</c:v>
                </c:pt>
                <c:pt idx="70">
                  <c:v>36742931.552799992</c:v>
                </c:pt>
                <c:pt idx="71">
                  <c:v>36915775.390199989</c:v>
                </c:pt>
                <c:pt idx="72">
                  <c:v>37072059.529599987</c:v>
                </c:pt>
                <c:pt idx="73">
                  <c:v>37232945.793199986</c:v>
                </c:pt>
                <c:pt idx="74">
                  <c:v>37548028.376399986</c:v>
                </c:pt>
                <c:pt idx="75">
                  <c:v>38048203.814599983</c:v>
                </c:pt>
                <c:pt idx="76">
                  <c:v>38393968.160299987</c:v>
                </c:pt>
                <c:pt idx="77">
                  <c:v>38564281.558899984</c:v>
                </c:pt>
                <c:pt idx="78">
                  <c:v>38812053.713199981</c:v>
                </c:pt>
                <c:pt idx="79">
                  <c:v>38998286.540799983</c:v>
                </c:pt>
                <c:pt idx="80">
                  <c:v>39341717.665899985</c:v>
                </c:pt>
                <c:pt idx="81">
                  <c:v>39521817.062899984</c:v>
                </c:pt>
                <c:pt idx="82">
                  <c:v>40533472.603899986</c:v>
                </c:pt>
                <c:pt idx="83">
                  <c:v>40793661.028199986</c:v>
                </c:pt>
                <c:pt idx="84">
                  <c:v>40933653.976999983</c:v>
                </c:pt>
                <c:pt idx="85">
                  <c:v>41621127.95479998</c:v>
                </c:pt>
                <c:pt idx="86">
                  <c:v>41959953.963299982</c:v>
                </c:pt>
                <c:pt idx="87">
                  <c:v>42182086.352899984</c:v>
                </c:pt>
                <c:pt idx="88">
                  <c:v>42413983.697299987</c:v>
                </c:pt>
                <c:pt idx="89">
                  <c:v>42681181.022999987</c:v>
                </c:pt>
                <c:pt idx="90">
                  <c:v>43022520.175999984</c:v>
                </c:pt>
                <c:pt idx="91">
                  <c:v>43400647.956499986</c:v>
                </c:pt>
                <c:pt idx="92">
                  <c:v>43621169.937399983</c:v>
                </c:pt>
                <c:pt idx="93">
                  <c:v>43875451.130399987</c:v>
                </c:pt>
                <c:pt idx="94">
                  <c:v>44164924.804699987</c:v>
                </c:pt>
                <c:pt idx="95">
                  <c:v>44549878.013299987</c:v>
                </c:pt>
                <c:pt idx="96">
                  <c:v>44817095.516599983</c:v>
                </c:pt>
                <c:pt idx="97">
                  <c:v>45110294.42179998</c:v>
                </c:pt>
                <c:pt idx="98">
                  <c:v>45346635.228199981</c:v>
                </c:pt>
                <c:pt idx="99">
                  <c:v>45546317.924299978</c:v>
                </c:pt>
                <c:pt idx="100">
                  <c:v>46006372.945199981</c:v>
                </c:pt>
                <c:pt idx="101">
                  <c:v>46346095.455099985</c:v>
                </c:pt>
                <c:pt idx="102">
                  <c:v>46858900.373799987</c:v>
                </c:pt>
                <c:pt idx="103">
                  <c:v>47179486.222299986</c:v>
                </c:pt>
                <c:pt idx="104">
                  <c:v>47376673.521399982</c:v>
                </c:pt>
                <c:pt idx="105">
                  <c:v>47490109.830199979</c:v>
                </c:pt>
                <c:pt idx="106">
                  <c:v>48621220.155199982</c:v>
                </c:pt>
                <c:pt idx="107">
                  <c:v>48839320.316899985</c:v>
                </c:pt>
                <c:pt idx="108">
                  <c:v>49070213.528199986</c:v>
                </c:pt>
                <c:pt idx="109">
                  <c:v>49285854.561699986</c:v>
                </c:pt>
                <c:pt idx="110">
                  <c:v>49646332.074899986</c:v>
                </c:pt>
                <c:pt idx="111">
                  <c:v>49963883.544399984</c:v>
                </c:pt>
                <c:pt idx="112">
                  <c:v>50077527.119399987</c:v>
                </c:pt>
                <c:pt idx="113">
                  <c:v>50187960.756099984</c:v>
                </c:pt>
                <c:pt idx="114">
                  <c:v>50423787.748099983</c:v>
                </c:pt>
                <c:pt idx="115">
                  <c:v>50596482.864799984</c:v>
                </c:pt>
                <c:pt idx="116">
                  <c:v>50831804.751599982</c:v>
                </c:pt>
                <c:pt idx="117">
                  <c:v>51106185.609799981</c:v>
                </c:pt>
                <c:pt idx="118">
                  <c:v>51410233.136399984</c:v>
                </c:pt>
                <c:pt idx="119">
                  <c:v>51790186.208299987</c:v>
                </c:pt>
                <c:pt idx="120">
                  <c:v>52074945.722899988</c:v>
                </c:pt>
                <c:pt idx="121">
                  <c:v>52299800.080299988</c:v>
                </c:pt>
                <c:pt idx="122">
                  <c:v>52479815.228499986</c:v>
                </c:pt>
                <c:pt idx="123">
                  <c:v>52685076.793699987</c:v>
                </c:pt>
                <c:pt idx="124">
                  <c:v>52982847.703299984</c:v>
                </c:pt>
                <c:pt idx="125">
                  <c:v>53602837.937799983</c:v>
                </c:pt>
                <c:pt idx="126">
                  <c:v>53726061.974699982</c:v>
                </c:pt>
                <c:pt idx="127">
                  <c:v>54472485.994199984</c:v>
                </c:pt>
                <c:pt idx="128">
                  <c:v>55426632.59919998</c:v>
                </c:pt>
                <c:pt idx="129">
                  <c:v>56399566.458099984</c:v>
                </c:pt>
                <c:pt idx="130">
                  <c:v>59301680.795099981</c:v>
                </c:pt>
                <c:pt idx="131">
                  <c:v>64081473.509099983</c:v>
                </c:pt>
                <c:pt idx="132">
                  <c:v>64828225.430299982</c:v>
                </c:pt>
                <c:pt idx="133">
                  <c:v>65278295.292599984</c:v>
                </c:pt>
                <c:pt idx="134">
                  <c:v>66094718.464199983</c:v>
                </c:pt>
                <c:pt idx="135">
                  <c:v>66364039.168799981</c:v>
                </c:pt>
                <c:pt idx="136">
                  <c:v>66547577.358799979</c:v>
                </c:pt>
                <c:pt idx="137">
                  <c:v>66809439.26639998</c:v>
                </c:pt>
                <c:pt idx="138">
                  <c:v>67595228.954999983</c:v>
                </c:pt>
                <c:pt idx="139">
                  <c:v>67727505.483199984</c:v>
                </c:pt>
                <c:pt idx="140">
                  <c:v>67861762.417499989</c:v>
                </c:pt>
                <c:pt idx="141">
                  <c:v>67978306.254099995</c:v>
                </c:pt>
                <c:pt idx="142">
                  <c:v>68122613.92459999</c:v>
                </c:pt>
                <c:pt idx="143">
                  <c:v>68257016.112299994</c:v>
                </c:pt>
                <c:pt idx="144">
                  <c:v>68442092.6796</c:v>
                </c:pt>
                <c:pt idx="145">
                  <c:v>68859262.254899994</c:v>
                </c:pt>
                <c:pt idx="146">
                  <c:v>69221542.211099997</c:v>
                </c:pt>
                <c:pt idx="147">
                  <c:v>69376946.778099999</c:v>
                </c:pt>
                <c:pt idx="148">
                  <c:v>69523867.697500005</c:v>
                </c:pt>
                <c:pt idx="149">
                  <c:v>69873707.361000001</c:v>
                </c:pt>
                <c:pt idx="150">
                  <c:v>70015831.303100005</c:v>
                </c:pt>
                <c:pt idx="151">
                  <c:v>70203187.921300009</c:v>
                </c:pt>
                <c:pt idx="152">
                  <c:v>70309382.327400014</c:v>
                </c:pt>
                <c:pt idx="153">
                  <c:v>70434543.696500018</c:v>
                </c:pt>
                <c:pt idx="154">
                  <c:v>70552760.976900011</c:v>
                </c:pt>
                <c:pt idx="155">
                  <c:v>70668608.791700006</c:v>
                </c:pt>
                <c:pt idx="156">
                  <c:v>70787297.605100006</c:v>
                </c:pt>
                <c:pt idx="157">
                  <c:v>71350803.257100001</c:v>
                </c:pt>
                <c:pt idx="158">
                  <c:v>71631092.098900005</c:v>
                </c:pt>
                <c:pt idx="159">
                  <c:v>71937721.470200002</c:v>
                </c:pt>
                <c:pt idx="160">
                  <c:v>72573193.774200007</c:v>
                </c:pt>
                <c:pt idx="161">
                  <c:v>73140921.992300004</c:v>
                </c:pt>
                <c:pt idx="162">
                  <c:v>73593822.850900009</c:v>
                </c:pt>
                <c:pt idx="163">
                  <c:v>82466890.389900014</c:v>
                </c:pt>
                <c:pt idx="164">
                  <c:v>84163597.605900019</c:v>
                </c:pt>
                <c:pt idx="165">
                  <c:v>85290765.18690002</c:v>
                </c:pt>
                <c:pt idx="166">
                  <c:v>86135431.904100016</c:v>
                </c:pt>
                <c:pt idx="167">
                  <c:v>86493885.486300021</c:v>
                </c:pt>
                <c:pt idx="168">
                  <c:v>87364199.085300028</c:v>
                </c:pt>
                <c:pt idx="169">
                  <c:v>88097598.26940003</c:v>
                </c:pt>
                <c:pt idx="170">
                  <c:v>88385917.893800035</c:v>
                </c:pt>
                <c:pt idx="171">
                  <c:v>88592446.385500029</c:v>
                </c:pt>
                <c:pt idx="172">
                  <c:v>88789779.529600024</c:v>
                </c:pt>
                <c:pt idx="173">
                  <c:v>88962185.995800018</c:v>
                </c:pt>
                <c:pt idx="174">
                  <c:v>89187558.685100019</c:v>
                </c:pt>
                <c:pt idx="175">
                  <c:v>89367943.959000021</c:v>
                </c:pt>
                <c:pt idx="176">
                  <c:v>89577023.460300028</c:v>
                </c:pt>
                <c:pt idx="177">
                  <c:v>89750660.992300034</c:v>
                </c:pt>
                <c:pt idx="178">
                  <c:v>89958571.694000036</c:v>
                </c:pt>
                <c:pt idx="179">
                  <c:v>90288581.832200035</c:v>
                </c:pt>
                <c:pt idx="180">
                  <c:v>90575855.864400029</c:v>
                </c:pt>
                <c:pt idx="181">
                  <c:v>91180688.072100028</c:v>
                </c:pt>
                <c:pt idx="182">
                  <c:v>91261865.424900025</c:v>
                </c:pt>
                <c:pt idx="183">
                  <c:v>91366748.225600019</c:v>
                </c:pt>
                <c:pt idx="184">
                  <c:v>91564891.118900016</c:v>
                </c:pt>
                <c:pt idx="185">
                  <c:v>91792440.03200002</c:v>
                </c:pt>
                <c:pt idx="186">
                  <c:v>91949088.204400018</c:v>
                </c:pt>
                <c:pt idx="187">
                  <c:v>92092397.438300014</c:v>
                </c:pt>
                <c:pt idx="188">
                  <c:v>92231302.44310002</c:v>
                </c:pt>
                <c:pt idx="189">
                  <c:v>92313816.914470017</c:v>
                </c:pt>
                <c:pt idx="190">
                  <c:v>92439534.608370021</c:v>
                </c:pt>
                <c:pt idx="191">
                  <c:v>92638172.722970024</c:v>
                </c:pt>
                <c:pt idx="192">
                  <c:v>92744540.550570026</c:v>
                </c:pt>
                <c:pt idx="193">
                  <c:v>92898366.871570021</c:v>
                </c:pt>
                <c:pt idx="194">
                  <c:v>93119296.833970025</c:v>
                </c:pt>
                <c:pt idx="195">
                  <c:v>93295735.536770031</c:v>
                </c:pt>
                <c:pt idx="196">
                  <c:v>93565492.96627003</c:v>
                </c:pt>
                <c:pt idx="197">
                  <c:v>93695430.723070025</c:v>
                </c:pt>
                <c:pt idx="198">
                  <c:v>94058712.514270023</c:v>
                </c:pt>
                <c:pt idx="199">
                  <c:v>94341047.579770029</c:v>
                </c:pt>
                <c:pt idx="200">
                  <c:v>94602442.449370027</c:v>
                </c:pt>
                <c:pt idx="201">
                  <c:v>94810214.392270029</c:v>
                </c:pt>
                <c:pt idx="202">
                  <c:v>94954454.764070034</c:v>
                </c:pt>
                <c:pt idx="203">
                  <c:v>95053663.274950027</c:v>
                </c:pt>
                <c:pt idx="204">
                  <c:v>95152577.699220031</c:v>
                </c:pt>
                <c:pt idx="205">
                  <c:v>95308500.28102003</c:v>
                </c:pt>
                <c:pt idx="206">
                  <c:v>95613190.997820035</c:v>
                </c:pt>
                <c:pt idx="207">
                  <c:v>95885724.319620028</c:v>
                </c:pt>
                <c:pt idx="208">
                  <c:v>96304837.693620026</c:v>
                </c:pt>
                <c:pt idx="209">
                  <c:v>96550480.804120019</c:v>
                </c:pt>
                <c:pt idx="210">
                  <c:v>96700025.193920016</c:v>
                </c:pt>
                <c:pt idx="211">
                  <c:v>96873842.260920018</c:v>
                </c:pt>
                <c:pt idx="212">
                  <c:v>103501838.44692002</c:v>
                </c:pt>
                <c:pt idx="213">
                  <c:v>103689994.15072002</c:v>
                </c:pt>
                <c:pt idx="214">
                  <c:v>103841334.57392001</c:v>
                </c:pt>
                <c:pt idx="215">
                  <c:v>103991908.70592001</c:v>
                </c:pt>
                <c:pt idx="216">
                  <c:v>104144048.44982001</c:v>
                </c:pt>
                <c:pt idx="217">
                  <c:v>104228800.36608002</c:v>
                </c:pt>
                <c:pt idx="218">
                  <c:v>104319905.58919002</c:v>
                </c:pt>
                <c:pt idx="219">
                  <c:v>104561448.27519003</c:v>
                </c:pt>
                <c:pt idx="220">
                  <c:v>104742618.22159003</c:v>
                </c:pt>
                <c:pt idx="221">
                  <c:v>105054149.49379003</c:v>
                </c:pt>
                <c:pt idx="222">
                  <c:v>105330837.84189004</c:v>
                </c:pt>
                <c:pt idx="223">
                  <c:v>105522840.22009003</c:v>
                </c:pt>
                <c:pt idx="224">
                  <c:v>105736753.10699002</c:v>
                </c:pt>
                <c:pt idx="225">
                  <c:v>105986788.84469002</c:v>
                </c:pt>
                <c:pt idx="226">
                  <c:v>106212244.60859002</c:v>
                </c:pt>
                <c:pt idx="227">
                  <c:v>106383776.89579003</c:v>
                </c:pt>
                <c:pt idx="228">
                  <c:v>106599713.18619002</c:v>
                </c:pt>
                <c:pt idx="229">
                  <c:v>106743590.08899002</c:v>
                </c:pt>
                <c:pt idx="230">
                  <c:v>107194983.55909002</c:v>
                </c:pt>
                <c:pt idx="231">
                  <c:v>107341028.80499002</c:v>
                </c:pt>
                <c:pt idx="232">
                  <c:v>107520954.97289002</c:v>
                </c:pt>
                <c:pt idx="233">
                  <c:v>107677060.52959003</c:v>
                </c:pt>
                <c:pt idx="234">
                  <c:v>107874107.03939003</c:v>
                </c:pt>
                <c:pt idx="235">
                  <c:v>108022458.75329003</c:v>
                </c:pt>
                <c:pt idx="236">
                  <c:v>108158440.56869003</c:v>
                </c:pt>
                <c:pt idx="237">
                  <c:v>108381111.30199003</c:v>
                </c:pt>
                <c:pt idx="238">
                  <c:v>108529973.56679003</c:v>
                </c:pt>
                <c:pt idx="239">
                  <c:v>108648220.77159002</c:v>
                </c:pt>
                <c:pt idx="240">
                  <c:v>108915440.94679002</c:v>
                </c:pt>
                <c:pt idx="241">
                  <c:v>109167570.82939002</c:v>
                </c:pt>
                <c:pt idx="242">
                  <c:v>109390123.55379002</c:v>
                </c:pt>
                <c:pt idx="243">
                  <c:v>109502457.98109002</c:v>
                </c:pt>
                <c:pt idx="244">
                  <c:v>109680378.13409002</c:v>
                </c:pt>
                <c:pt idx="245">
                  <c:v>110106839.41219002</c:v>
                </c:pt>
                <c:pt idx="246">
                  <c:v>110199550.00620002</c:v>
                </c:pt>
                <c:pt idx="247">
                  <c:v>110311400.38260001</c:v>
                </c:pt>
                <c:pt idx="248">
                  <c:v>110483021.35300002</c:v>
                </c:pt>
                <c:pt idx="249">
                  <c:v>110824003.81100002</c:v>
                </c:pt>
                <c:pt idx="250">
                  <c:v>111096497.43130001</c:v>
                </c:pt>
                <c:pt idx="251">
                  <c:v>111306035.88730001</c:v>
                </c:pt>
                <c:pt idx="252">
                  <c:v>111431254.64000002</c:v>
                </c:pt>
                <c:pt idx="253">
                  <c:v>111611235.09600002</c:v>
                </c:pt>
                <c:pt idx="254">
                  <c:v>111771354.73360002</c:v>
                </c:pt>
                <c:pt idx="255">
                  <c:v>112134858.34390002</c:v>
                </c:pt>
                <c:pt idx="256">
                  <c:v>112344322.74690002</c:v>
                </c:pt>
                <c:pt idx="257">
                  <c:v>112718174.21350002</c:v>
                </c:pt>
                <c:pt idx="258">
                  <c:v>112900666.72050002</c:v>
                </c:pt>
                <c:pt idx="259">
                  <c:v>113033582.95910002</c:v>
                </c:pt>
                <c:pt idx="260">
                  <c:v>113411562.79260002</c:v>
                </c:pt>
                <c:pt idx="261">
                  <c:v>113654673.92610002</c:v>
                </c:pt>
                <c:pt idx="262">
                  <c:v>113799093.28810002</c:v>
                </c:pt>
                <c:pt idx="263">
                  <c:v>114094355.67740002</c:v>
                </c:pt>
                <c:pt idx="264">
                  <c:v>114246763.90890002</c:v>
                </c:pt>
                <c:pt idx="265">
                  <c:v>114358278.43530002</c:v>
                </c:pt>
                <c:pt idx="266">
                  <c:v>114435908.91081002</c:v>
                </c:pt>
                <c:pt idx="267">
                  <c:v>114510694.05871002</c:v>
                </c:pt>
                <c:pt idx="268">
                  <c:v>114636253.90921003</c:v>
                </c:pt>
                <c:pt idx="269">
                  <c:v>116242235.41121003</c:v>
                </c:pt>
                <c:pt idx="270">
                  <c:v>116402159.11641003</c:v>
                </c:pt>
                <c:pt idx="271">
                  <c:v>116588374.18441004</c:v>
                </c:pt>
                <c:pt idx="272">
                  <c:v>116704146.69161004</c:v>
                </c:pt>
                <c:pt idx="273">
                  <c:v>116818640.20971003</c:v>
                </c:pt>
                <c:pt idx="274">
                  <c:v>116917284.77132003</c:v>
                </c:pt>
                <c:pt idx="275">
                  <c:v>117041670.75262003</c:v>
                </c:pt>
                <c:pt idx="276">
                  <c:v>117254283.32162003</c:v>
                </c:pt>
                <c:pt idx="277">
                  <c:v>117395502.20752004</c:v>
                </c:pt>
                <c:pt idx="278">
                  <c:v>118773352.68152004</c:v>
                </c:pt>
                <c:pt idx="279">
                  <c:v>118885653.24092005</c:v>
                </c:pt>
                <c:pt idx="280">
                  <c:v>118941978.26076005</c:v>
                </c:pt>
                <c:pt idx="281">
                  <c:v>119052829.91476005</c:v>
                </c:pt>
                <c:pt idx="282">
                  <c:v>119186291.96656005</c:v>
                </c:pt>
                <c:pt idx="283">
                  <c:v>119306695.98386005</c:v>
                </c:pt>
                <c:pt idx="284">
                  <c:v>119403709.43925005</c:v>
                </c:pt>
                <c:pt idx="285">
                  <c:v>119677785.05515005</c:v>
                </c:pt>
                <c:pt idx="286">
                  <c:v>119783885.09235005</c:v>
                </c:pt>
                <c:pt idx="287">
                  <c:v>119889239.98615006</c:v>
                </c:pt>
                <c:pt idx="288">
                  <c:v>119993131.56405006</c:v>
                </c:pt>
                <c:pt idx="289">
                  <c:v>120254590.30165006</c:v>
                </c:pt>
                <c:pt idx="290">
                  <c:v>120417708.17835006</c:v>
                </c:pt>
                <c:pt idx="291">
                  <c:v>120523016.77515006</c:v>
                </c:pt>
                <c:pt idx="292">
                  <c:v>120663134.07495005</c:v>
                </c:pt>
                <c:pt idx="293">
                  <c:v>120859341.74865006</c:v>
                </c:pt>
                <c:pt idx="294">
                  <c:v>122387946.04865006</c:v>
                </c:pt>
                <c:pt idx="295">
                  <c:v>122461372.05119006</c:v>
                </c:pt>
                <c:pt idx="296">
                  <c:v>122536315.45562007</c:v>
                </c:pt>
                <c:pt idx="297">
                  <c:v>122764970.94732006</c:v>
                </c:pt>
                <c:pt idx="298">
                  <c:v>122924151.81132005</c:v>
                </c:pt>
                <c:pt idx="299">
                  <c:v>123137906.02512005</c:v>
                </c:pt>
                <c:pt idx="300">
                  <c:v>123261641.93242005</c:v>
                </c:pt>
                <c:pt idx="301">
                  <c:v>123813402.36492005</c:v>
                </c:pt>
                <c:pt idx="302">
                  <c:v>123958888.80442005</c:v>
                </c:pt>
                <c:pt idx="303">
                  <c:v>124142816.78162006</c:v>
                </c:pt>
                <c:pt idx="304">
                  <c:v>124313502.60522005</c:v>
                </c:pt>
                <c:pt idx="305">
                  <c:v>124554258.74732006</c:v>
                </c:pt>
                <c:pt idx="306">
                  <c:v>124678409.46422006</c:v>
                </c:pt>
                <c:pt idx="307">
                  <c:v>124866980.01172006</c:v>
                </c:pt>
                <c:pt idx="308">
                  <c:v>125017191.15012006</c:v>
                </c:pt>
                <c:pt idx="309">
                  <c:v>125125589.88632007</c:v>
                </c:pt>
                <c:pt idx="310">
                  <c:v>125391522.20922007</c:v>
                </c:pt>
                <c:pt idx="311">
                  <c:v>127207291.33022007</c:v>
                </c:pt>
                <c:pt idx="312">
                  <c:v>128234588.77522007</c:v>
                </c:pt>
                <c:pt idx="313">
                  <c:v>129271324.66122007</c:v>
                </c:pt>
                <c:pt idx="314">
                  <c:v>129711263.45352007</c:v>
                </c:pt>
                <c:pt idx="315">
                  <c:v>136389498.57152006</c:v>
                </c:pt>
                <c:pt idx="316">
                  <c:v>136971819.49082005</c:v>
                </c:pt>
                <c:pt idx="317">
                  <c:v>137239279.71832004</c:v>
                </c:pt>
                <c:pt idx="318">
                  <c:v>137406767.89452004</c:v>
                </c:pt>
                <c:pt idx="319">
                  <c:v>137575654.42102003</c:v>
                </c:pt>
                <c:pt idx="320">
                  <c:v>137697459.53742003</c:v>
                </c:pt>
                <c:pt idx="321">
                  <c:v>137844761.71342003</c:v>
                </c:pt>
                <c:pt idx="322">
                  <c:v>137969023.11622003</c:v>
                </c:pt>
                <c:pt idx="323">
                  <c:v>138174476.94972003</c:v>
                </c:pt>
                <c:pt idx="324">
                  <c:v>138374186.30792004</c:v>
                </c:pt>
                <c:pt idx="325">
                  <c:v>138673554.34732005</c:v>
                </c:pt>
                <c:pt idx="326">
                  <c:v>138820425.02642006</c:v>
                </c:pt>
                <c:pt idx="327">
                  <c:v>139044105.61722004</c:v>
                </c:pt>
                <c:pt idx="328">
                  <c:v>139209894.96342003</c:v>
                </c:pt>
                <c:pt idx="329">
                  <c:v>139340340.18352002</c:v>
                </c:pt>
                <c:pt idx="330">
                  <c:v>139522605.62632</c:v>
                </c:pt>
                <c:pt idx="331">
                  <c:v>141629152.21531999</c:v>
                </c:pt>
                <c:pt idx="332">
                  <c:v>141749158.61151999</c:v>
                </c:pt>
                <c:pt idx="333">
                  <c:v>141974659.23831999</c:v>
                </c:pt>
                <c:pt idx="334">
                  <c:v>142059901.31658998</c:v>
                </c:pt>
                <c:pt idx="335">
                  <c:v>142281601.16888997</c:v>
                </c:pt>
                <c:pt idx="336">
                  <c:v>142340904.03796998</c:v>
                </c:pt>
                <c:pt idx="337">
                  <c:v>142442465.02916998</c:v>
                </c:pt>
                <c:pt idx="338">
                  <c:v>142570475.96736997</c:v>
                </c:pt>
                <c:pt idx="339">
                  <c:v>142743231.10236996</c:v>
                </c:pt>
                <c:pt idx="340">
                  <c:v>142861947.31766996</c:v>
                </c:pt>
                <c:pt idx="341">
                  <c:v>142968338.51576996</c:v>
                </c:pt>
                <c:pt idx="342">
                  <c:v>143040640.18447995</c:v>
                </c:pt>
                <c:pt idx="343">
                  <c:v>143250522.63147995</c:v>
                </c:pt>
                <c:pt idx="344">
                  <c:v>143388692.47407994</c:v>
                </c:pt>
                <c:pt idx="345">
                  <c:v>143504422.16757995</c:v>
                </c:pt>
                <c:pt idx="346">
                  <c:v>143678175.07327995</c:v>
                </c:pt>
                <c:pt idx="347">
                  <c:v>143808063.21397996</c:v>
                </c:pt>
                <c:pt idx="348">
                  <c:v>143921841.72227997</c:v>
                </c:pt>
                <c:pt idx="349">
                  <c:v>144181284.06387997</c:v>
                </c:pt>
                <c:pt idx="350">
                  <c:v>144288780.87487996</c:v>
                </c:pt>
                <c:pt idx="351">
                  <c:v>144371406.92788994</c:v>
                </c:pt>
                <c:pt idx="352">
                  <c:v>144521086.51588994</c:v>
                </c:pt>
                <c:pt idx="353">
                  <c:v>144686144.37378994</c:v>
                </c:pt>
                <c:pt idx="354">
                  <c:v>144789877.39918995</c:v>
                </c:pt>
                <c:pt idx="355">
                  <c:v>144888434.79065993</c:v>
                </c:pt>
                <c:pt idx="356">
                  <c:v>144978414.96158993</c:v>
                </c:pt>
                <c:pt idx="357">
                  <c:v>145024157.95474994</c:v>
                </c:pt>
                <c:pt idx="358">
                  <c:v>145134184.58114994</c:v>
                </c:pt>
                <c:pt idx="359">
                  <c:v>145244393.24194995</c:v>
                </c:pt>
                <c:pt idx="360">
                  <c:v>145416309.83034995</c:v>
                </c:pt>
                <c:pt idx="361">
                  <c:v>145530268.75924996</c:v>
                </c:pt>
                <c:pt idx="362">
                  <c:v>145630486.63434994</c:v>
                </c:pt>
                <c:pt idx="363">
                  <c:v>145704060.71078995</c:v>
                </c:pt>
                <c:pt idx="364">
                  <c:v>145825129.90888995</c:v>
                </c:pt>
                <c:pt idx="365">
                  <c:v>145913100.45298994</c:v>
                </c:pt>
                <c:pt idx="366">
                  <c:v>145982955.68082994</c:v>
                </c:pt>
                <c:pt idx="367">
                  <c:v>146039302.73114994</c:v>
                </c:pt>
                <c:pt idx="368">
                  <c:v>146129699.11696994</c:v>
                </c:pt>
                <c:pt idx="369">
                  <c:v>146218905.49515995</c:v>
                </c:pt>
                <c:pt idx="370">
                  <c:v>146279843.64140996</c:v>
                </c:pt>
                <c:pt idx="371">
                  <c:v>146363585.93518996</c:v>
                </c:pt>
                <c:pt idx="372">
                  <c:v>146456513.58655995</c:v>
                </c:pt>
                <c:pt idx="373">
                  <c:v>146561455.86565995</c:v>
                </c:pt>
                <c:pt idx="374">
                  <c:v>146674501.14365995</c:v>
                </c:pt>
                <c:pt idx="375">
                  <c:v>146809194.43895996</c:v>
                </c:pt>
                <c:pt idx="376">
                  <c:v>147075537.50025997</c:v>
                </c:pt>
                <c:pt idx="377">
                  <c:v>147199471.20395997</c:v>
                </c:pt>
                <c:pt idx="378">
                  <c:v>147617240.07445997</c:v>
                </c:pt>
                <c:pt idx="379">
                  <c:v>147860741.91445997</c:v>
                </c:pt>
                <c:pt idx="380">
                  <c:v>148167381.69765997</c:v>
                </c:pt>
                <c:pt idx="381">
                  <c:v>148357176.08605996</c:v>
                </c:pt>
                <c:pt idx="382">
                  <c:v>148678626.19855997</c:v>
                </c:pt>
                <c:pt idx="383">
                  <c:v>148897345.80315998</c:v>
                </c:pt>
                <c:pt idx="384">
                  <c:v>149202033.34175998</c:v>
                </c:pt>
                <c:pt idx="385">
                  <c:v>149469002.73525998</c:v>
                </c:pt>
                <c:pt idx="386">
                  <c:v>149600541.46305999</c:v>
                </c:pt>
                <c:pt idx="387">
                  <c:v>149777159.89015999</c:v>
                </c:pt>
                <c:pt idx="388">
                  <c:v>150089836.30655998</c:v>
                </c:pt>
                <c:pt idx="389">
                  <c:v>150378705.57435998</c:v>
                </c:pt>
                <c:pt idx="390">
                  <c:v>150518209.96635997</c:v>
                </c:pt>
                <c:pt idx="391">
                  <c:v>150643961.66145998</c:v>
                </c:pt>
                <c:pt idx="392">
                  <c:v>150827125.39125997</c:v>
                </c:pt>
                <c:pt idx="393">
                  <c:v>150983076.58335996</c:v>
                </c:pt>
                <c:pt idx="394">
                  <c:v>151136599.14835995</c:v>
                </c:pt>
                <c:pt idx="395">
                  <c:v>151279950.46505997</c:v>
                </c:pt>
                <c:pt idx="396">
                  <c:v>151623021.11055997</c:v>
                </c:pt>
                <c:pt idx="397">
                  <c:v>151982228.51835996</c:v>
                </c:pt>
                <c:pt idx="398">
                  <c:v>152198707.29945996</c:v>
                </c:pt>
                <c:pt idx="399">
                  <c:v>152485910.15515995</c:v>
                </c:pt>
                <c:pt idx="400">
                  <c:v>152670642.52855995</c:v>
                </c:pt>
                <c:pt idx="401">
                  <c:v>152901441.34155995</c:v>
                </c:pt>
                <c:pt idx="402">
                  <c:v>153218576.17565995</c:v>
                </c:pt>
                <c:pt idx="403">
                  <c:v>153446971.28465995</c:v>
                </c:pt>
                <c:pt idx="404">
                  <c:v>153757855.24515995</c:v>
                </c:pt>
                <c:pt idx="405">
                  <c:v>154065729.21925995</c:v>
                </c:pt>
                <c:pt idx="406">
                  <c:v>154173463.41015995</c:v>
                </c:pt>
                <c:pt idx="407">
                  <c:v>154312606.17745996</c:v>
                </c:pt>
                <c:pt idx="408">
                  <c:v>154534713.30115995</c:v>
                </c:pt>
                <c:pt idx="409">
                  <c:v>155386589.51145995</c:v>
                </c:pt>
                <c:pt idx="410">
                  <c:v>155633527.00885993</c:v>
                </c:pt>
                <c:pt idx="411">
                  <c:v>155880984.88155994</c:v>
                </c:pt>
                <c:pt idx="412">
                  <c:v>156113900.06175995</c:v>
                </c:pt>
                <c:pt idx="413">
                  <c:v>156538770.55045995</c:v>
                </c:pt>
                <c:pt idx="414">
                  <c:v>156747451.53695995</c:v>
                </c:pt>
                <c:pt idx="415">
                  <c:v>156966348.21555996</c:v>
                </c:pt>
                <c:pt idx="416">
                  <c:v>157274778.03495997</c:v>
                </c:pt>
                <c:pt idx="417">
                  <c:v>157577034.37325996</c:v>
                </c:pt>
                <c:pt idx="418">
                  <c:v>157859421.94275996</c:v>
                </c:pt>
                <c:pt idx="419">
                  <c:v>158097374.02265996</c:v>
                </c:pt>
                <c:pt idx="420">
                  <c:v>158289509.25795996</c:v>
                </c:pt>
                <c:pt idx="421">
                  <c:v>158436390.99905998</c:v>
                </c:pt>
                <c:pt idx="422">
                  <c:v>158634157.01425996</c:v>
                </c:pt>
                <c:pt idx="423">
                  <c:v>158875664.96545997</c:v>
                </c:pt>
                <c:pt idx="424">
                  <c:v>159138813.89385998</c:v>
                </c:pt>
                <c:pt idx="425">
                  <c:v>159453110.00175998</c:v>
                </c:pt>
                <c:pt idx="426">
                  <c:v>159746369.90235996</c:v>
                </c:pt>
                <c:pt idx="427">
                  <c:v>159887430.87185997</c:v>
                </c:pt>
                <c:pt idx="428">
                  <c:v>160025679.42135996</c:v>
                </c:pt>
                <c:pt idx="429">
                  <c:v>160188629.99645996</c:v>
                </c:pt>
                <c:pt idx="430">
                  <c:v>160491338.57375997</c:v>
                </c:pt>
                <c:pt idx="431">
                  <c:v>160640049.70005998</c:v>
                </c:pt>
                <c:pt idx="432">
                  <c:v>161162349.44845998</c:v>
                </c:pt>
                <c:pt idx="433">
                  <c:v>162299668.24245998</c:v>
                </c:pt>
                <c:pt idx="434">
                  <c:v>171155967.09845999</c:v>
                </c:pt>
                <c:pt idx="435">
                  <c:v>172054192.58885998</c:v>
                </c:pt>
                <c:pt idx="436">
                  <c:v>173140151.27985999</c:v>
                </c:pt>
                <c:pt idx="437">
                  <c:v>173510382.76795998</c:v>
                </c:pt>
                <c:pt idx="438">
                  <c:v>173845633.52925998</c:v>
                </c:pt>
                <c:pt idx="439">
                  <c:v>174552392.99065998</c:v>
                </c:pt>
                <c:pt idx="440">
                  <c:v>174963278.98935997</c:v>
                </c:pt>
                <c:pt idx="441">
                  <c:v>175270466.92175996</c:v>
                </c:pt>
                <c:pt idx="442">
                  <c:v>175616321.54815996</c:v>
                </c:pt>
                <c:pt idx="443">
                  <c:v>184138346.77315995</c:v>
                </c:pt>
                <c:pt idx="444">
                  <c:v>184420249.39365995</c:v>
                </c:pt>
                <c:pt idx="445">
                  <c:v>184777107.74635994</c:v>
                </c:pt>
                <c:pt idx="446">
                  <c:v>184948916.92675996</c:v>
                </c:pt>
                <c:pt idx="447">
                  <c:v>185130153.40835994</c:v>
                </c:pt>
                <c:pt idx="448">
                  <c:v>185229772.14074993</c:v>
                </c:pt>
                <c:pt idx="449">
                  <c:v>185355868.24184993</c:v>
                </c:pt>
                <c:pt idx="450">
                  <c:v>185589770.19514993</c:v>
                </c:pt>
                <c:pt idx="451">
                  <c:v>185731074.53064993</c:v>
                </c:pt>
                <c:pt idx="452">
                  <c:v>185875187.07864994</c:v>
                </c:pt>
                <c:pt idx="453">
                  <c:v>186160185.06474993</c:v>
                </c:pt>
                <c:pt idx="454">
                  <c:v>186241357.14478993</c:v>
                </c:pt>
                <c:pt idx="455">
                  <c:v>186350417.88318995</c:v>
                </c:pt>
                <c:pt idx="456">
                  <c:v>186444233.46898994</c:v>
                </c:pt>
                <c:pt idx="457">
                  <c:v>186596037.17788994</c:v>
                </c:pt>
                <c:pt idx="458">
                  <c:v>186725008.54348993</c:v>
                </c:pt>
                <c:pt idx="459">
                  <c:v>186918870.21458992</c:v>
                </c:pt>
                <c:pt idx="460">
                  <c:v>187080592.76308993</c:v>
                </c:pt>
                <c:pt idx="461">
                  <c:v>187204566.01548994</c:v>
                </c:pt>
                <c:pt idx="462">
                  <c:v>187322087.83218995</c:v>
                </c:pt>
                <c:pt idx="463">
                  <c:v>187429395.96898994</c:v>
                </c:pt>
                <c:pt idx="464">
                  <c:v>187621769.34808993</c:v>
                </c:pt>
                <c:pt idx="465">
                  <c:v>187817349.99738994</c:v>
                </c:pt>
                <c:pt idx="466">
                  <c:v>187977683.25508994</c:v>
                </c:pt>
                <c:pt idx="467">
                  <c:v>188231456.68438995</c:v>
                </c:pt>
                <c:pt idx="468">
                  <c:v>188654686.49888995</c:v>
                </c:pt>
                <c:pt idx="469">
                  <c:v>189009035.35828996</c:v>
                </c:pt>
                <c:pt idx="470">
                  <c:v>189157235.06528994</c:v>
                </c:pt>
                <c:pt idx="471">
                  <c:v>189399181.93308994</c:v>
                </c:pt>
                <c:pt idx="472">
                  <c:v>189580915.40208995</c:v>
                </c:pt>
                <c:pt idx="473">
                  <c:v>189990984.07258996</c:v>
                </c:pt>
                <c:pt idx="474">
                  <c:v>190466018.33278996</c:v>
                </c:pt>
                <c:pt idx="475">
                  <c:v>190700635.34338996</c:v>
                </c:pt>
                <c:pt idx="476">
                  <c:v>190840887.39878997</c:v>
                </c:pt>
                <c:pt idx="477">
                  <c:v>191304443.65218997</c:v>
                </c:pt>
                <c:pt idx="478">
                  <c:v>191575489.13868997</c:v>
                </c:pt>
                <c:pt idx="479">
                  <c:v>191959250.86118996</c:v>
                </c:pt>
                <c:pt idx="480">
                  <c:v>192168403.73938996</c:v>
                </c:pt>
                <c:pt idx="481">
                  <c:v>192324639.90588996</c:v>
                </c:pt>
                <c:pt idx="482">
                  <c:v>192475115.30288997</c:v>
                </c:pt>
                <c:pt idx="483">
                  <c:v>192601444.13078997</c:v>
                </c:pt>
                <c:pt idx="484">
                  <c:v>192796645.82518998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C9-7848-97C9-1114ACE975A0}"/>
            </c:ext>
          </c:extLst>
        </c:ser>
        <c:ser>
          <c:idx val="1"/>
          <c:order val="1"/>
          <c:tx>
            <c:strRef>
              <c:f>'MEV revenue split'!$F$2</c:f>
              <c:strCache>
                <c:ptCount val="1"/>
                <c:pt idx="0">
                  <c:v> Liquidations </c:v>
                </c:pt>
              </c:strCache>
            </c:strRef>
          </c:tx>
          <c:spPr>
            <a:solidFill>
              <a:srgbClr val="90CAFA"/>
            </a:solidFill>
            <a:ln>
              <a:noFill/>
            </a:ln>
            <a:effectLst/>
          </c:spPr>
          <c:cat>
            <c:numRef>
              <c:f>'MEV revenue split'!$A$3:$A$487</c:f>
              <c:numCache>
                <c:formatCode>m/d/yy</c:formatCode>
                <c:ptCount val="485"/>
                <c:pt idx="0">
                  <c:v>44562</c:v>
                </c:pt>
                <c:pt idx="1">
                  <c:v>44563</c:v>
                </c:pt>
                <c:pt idx="2">
                  <c:v>44564</c:v>
                </c:pt>
                <c:pt idx="3">
                  <c:v>44565</c:v>
                </c:pt>
                <c:pt idx="4">
                  <c:v>44566</c:v>
                </c:pt>
                <c:pt idx="5">
                  <c:v>44567</c:v>
                </c:pt>
                <c:pt idx="6">
                  <c:v>44568</c:v>
                </c:pt>
                <c:pt idx="7">
                  <c:v>44569</c:v>
                </c:pt>
                <c:pt idx="8">
                  <c:v>44570</c:v>
                </c:pt>
                <c:pt idx="9">
                  <c:v>44571</c:v>
                </c:pt>
                <c:pt idx="10">
                  <c:v>44572</c:v>
                </c:pt>
                <c:pt idx="11">
                  <c:v>44573</c:v>
                </c:pt>
                <c:pt idx="12">
                  <c:v>44574</c:v>
                </c:pt>
                <c:pt idx="13">
                  <c:v>44575</c:v>
                </c:pt>
                <c:pt idx="14">
                  <c:v>44576</c:v>
                </c:pt>
                <c:pt idx="15">
                  <c:v>44577</c:v>
                </c:pt>
                <c:pt idx="16">
                  <c:v>44578</c:v>
                </c:pt>
                <c:pt idx="17">
                  <c:v>44579</c:v>
                </c:pt>
                <c:pt idx="18">
                  <c:v>44580</c:v>
                </c:pt>
                <c:pt idx="19">
                  <c:v>44581</c:v>
                </c:pt>
                <c:pt idx="20">
                  <c:v>44582</c:v>
                </c:pt>
                <c:pt idx="21">
                  <c:v>44583</c:v>
                </c:pt>
                <c:pt idx="22">
                  <c:v>44584</c:v>
                </c:pt>
                <c:pt idx="23">
                  <c:v>44585</c:v>
                </c:pt>
                <c:pt idx="24">
                  <c:v>44586</c:v>
                </c:pt>
                <c:pt idx="25">
                  <c:v>44587</c:v>
                </c:pt>
                <c:pt idx="26">
                  <c:v>44588</c:v>
                </c:pt>
                <c:pt idx="27">
                  <c:v>44589</c:v>
                </c:pt>
                <c:pt idx="28">
                  <c:v>44590</c:v>
                </c:pt>
                <c:pt idx="29">
                  <c:v>44591</c:v>
                </c:pt>
                <c:pt idx="30">
                  <c:v>44592</c:v>
                </c:pt>
                <c:pt idx="31">
                  <c:v>44593</c:v>
                </c:pt>
                <c:pt idx="32">
                  <c:v>44594</c:v>
                </c:pt>
                <c:pt idx="33">
                  <c:v>44595</c:v>
                </c:pt>
                <c:pt idx="34">
                  <c:v>44596</c:v>
                </c:pt>
                <c:pt idx="35">
                  <c:v>44597</c:v>
                </c:pt>
                <c:pt idx="36">
                  <c:v>44598</c:v>
                </c:pt>
                <c:pt idx="37">
                  <c:v>44599</c:v>
                </c:pt>
                <c:pt idx="38">
                  <c:v>44600</c:v>
                </c:pt>
                <c:pt idx="39">
                  <c:v>44601</c:v>
                </c:pt>
                <c:pt idx="40">
                  <c:v>44602</c:v>
                </c:pt>
                <c:pt idx="41">
                  <c:v>44603</c:v>
                </c:pt>
                <c:pt idx="42">
                  <c:v>44604</c:v>
                </c:pt>
                <c:pt idx="43">
                  <c:v>44605</c:v>
                </c:pt>
                <c:pt idx="44">
                  <c:v>44606</c:v>
                </c:pt>
                <c:pt idx="45">
                  <c:v>44607</c:v>
                </c:pt>
                <c:pt idx="46">
                  <c:v>44608</c:v>
                </c:pt>
                <c:pt idx="47">
                  <c:v>44609</c:v>
                </c:pt>
                <c:pt idx="48">
                  <c:v>44610</c:v>
                </c:pt>
                <c:pt idx="49">
                  <c:v>44611</c:v>
                </c:pt>
                <c:pt idx="50">
                  <c:v>44612</c:v>
                </c:pt>
                <c:pt idx="51">
                  <c:v>44613</c:v>
                </c:pt>
                <c:pt idx="52">
                  <c:v>44614</c:v>
                </c:pt>
                <c:pt idx="53">
                  <c:v>44615</c:v>
                </c:pt>
                <c:pt idx="54">
                  <c:v>44616</c:v>
                </c:pt>
                <c:pt idx="55">
                  <c:v>44617</c:v>
                </c:pt>
                <c:pt idx="56">
                  <c:v>44618</c:v>
                </c:pt>
                <c:pt idx="57">
                  <c:v>44619</c:v>
                </c:pt>
                <c:pt idx="58">
                  <c:v>44620</c:v>
                </c:pt>
                <c:pt idx="59">
                  <c:v>44621</c:v>
                </c:pt>
                <c:pt idx="60">
                  <c:v>44622</c:v>
                </c:pt>
                <c:pt idx="61">
                  <c:v>44623</c:v>
                </c:pt>
                <c:pt idx="62">
                  <c:v>44624</c:v>
                </c:pt>
                <c:pt idx="63">
                  <c:v>44625</c:v>
                </c:pt>
                <c:pt idx="64">
                  <c:v>44626</c:v>
                </c:pt>
                <c:pt idx="65">
                  <c:v>44627</c:v>
                </c:pt>
                <c:pt idx="66">
                  <c:v>44628</c:v>
                </c:pt>
                <c:pt idx="67">
                  <c:v>44629</c:v>
                </c:pt>
                <c:pt idx="68">
                  <c:v>44630</c:v>
                </c:pt>
                <c:pt idx="69">
                  <c:v>44631</c:v>
                </c:pt>
                <c:pt idx="70">
                  <c:v>44632</c:v>
                </c:pt>
                <c:pt idx="71">
                  <c:v>44633</c:v>
                </c:pt>
                <c:pt idx="72">
                  <c:v>44634</c:v>
                </c:pt>
                <c:pt idx="73">
                  <c:v>44635</c:v>
                </c:pt>
                <c:pt idx="74">
                  <c:v>44636</c:v>
                </c:pt>
                <c:pt idx="75">
                  <c:v>44637</c:v>
                </c:pt>
                <c:pt idx="76">
                  <c:v>44638</c:v>
                </c:pt>
                <c:pt idx="77">
                  <c:v>44639</c:v>
                </c:pt>
                <c:pt idx="78">
                  <c:v>44640</c:v>
                </c:pt>
                <c:pt idx="79">
                  <c:v>44641</c:v>
                </c:pt>
                <c:pt idx="80">
                  <c:v>44642</c:v>
                </c:pt>
                <c:pt idx="81">
                  <c:v>44643</c:v>
                </c:pt>
                <c:pt idx="82">
                  <c:v>44644</c:v>
                </c:pt>
                <c:pt idx="83">
                  <c:v>44645</c:v>
                </c:pt>
                <c:pt idx="84">
                  <c:v>44646</c:v>
                </c:pt>
                <c:pt idx="85">
                  <c:v>44647</c:v>
                </c:pt>
                <c:pt idx="86">
                  <c:v>44648</c:v>
                </c:pt>
                <c:pt idx="87">
                  <c:v>44649</c:v>
                </c:pt>
                <c:pt idx="88">
                  <c:v>44650</c:v>
                </c:pt>
                <c:pt idx="89">
                  <c:v>44651</c:v>
                </c:pt>
                <c:pt idx="90">
                  <c:v>44652</c:v>
                </c:pt>
                <c:pt idx="91">
                  <c:v>44653</c:v>
                </c:pt>
                <c:pt idx="92">
                  <c:v>44654</c:v>
                </c:pt>
                <c:pt idx="93">
                  <c:v>44655</c:v>
                </c:pt>
                <c:pt idx="94">
                  <c:v>44656</c:v>
                </c:pt>
                <c:pt idx="95">
                  <c:v>44657</c:v>
                </c:pt>
                <c:pt idx="96">
                  <c:v>44658</c:v>
                </c:pt>
                <c:pt idx="97">
                  <c:v>44659</c:v>
                </c:pt>
                <c:pt idx="98">
                  <c:v>44660</c:v>
                </c:pt>
                <c:pt idx="99">
                  <c:v>44661</c:v>
                </c:pt>
                <c:pt idx="100">
                  <c:v>44662</c:v>
                </c:pt>
                <c:pt idx="101">
                  <c:v>44663</c:v>
                </c:pt>
                <c:pt idx="102">
                  <c:v>44664</c:v>
                </c:pt>
                <c:pt idx="103">
                  <c:v>44665</c:v>
                </c:pt>
                <c:pt idx="104">
                  <c:v>44666</c:v>
                </c:pt>
                <c:pt idx="105">
                  <c:v>44667</c:v>
                </c:pt>
                <c:pt idx="106">
                  <c:v>44668</c:v>
                </c:pt>
                <c:pt idx="107">
                  <c:v>44669</c:v>
                </c:pt>
                <c:pt idx="108">
                  <c:v>44670</c:v>
                </c:pt>
                <c:pt idx="109">
                  <c:v>44671</c:v>
                </c:pt>
                <c:pt idx="110">
                  <c:v>44672</c:v>
                </c:pt>
                <c:pt idx="111">
                  <c:v>44673</c:v>
                </c:pt>
                <c:pt idx="112">
                  <c:v>44674</c:v>
                </c:pt>
                <c:pt idx="113">
                  <c:v>44675</c:v>
                </c:pt>
                <c:pt idx="114">
                  <c:v>44676</c:v>
                </c:pt>
                <c:pt idx="115">
                  <c:v>44677</c:v>
                </c:pt>
                <c:pt idx="116">
                  <c:v>44678</c:v>
                </c:pt>
                <c:pt idx="117">
                  <c:v>44679</c:v>
                </c:pt>
                <c:pt idx="118">
                  <c:v>44680</c:v>
                </c:pt>
                <c:pt idx="119">
                  <c:v>44681</c:v>
                </c:pt>
                <c:pt idx="120">
                  <c:v>44682</c:v>
                </c:pt>
                <c:pt idx="121">
                  <c:v>44683</c:v>
                </c:pt>
                <c:pt idx="122">
                  <c:v>44684</c:v>
                </c:pt>
                <c:pt idx="123">
                  <c:v>44685</c:v>
                </c:pt>
                <c:pt idx="124">
                  <c:v>44686</c:v>
                </c:pt>
                <c:pt idx="125">
                  <c:v>44687</c:v>
                </c:pt>
                <c:pt idx="126">
                  <c:v>44688</c:v>
                </c:pt>
                <c:pt idx="127">
                  <c:v>44689</c:v>
                </c:pt>
                <c:pt idx="128">
                  <c:v>44690</c:v>
                </c:pt>
                <c:pt idx="129">
                  <c:v>44691</c:v>
                </c:pt>
                <c:pt idx="130">
                  <c:v>44692</c:v>
                </c:pt>
                <c:pt idx="131">
                  <c:v>44693</c:v>
                </c:pt>
                <c:pt idx="132">
                  <c:v>44694</c:v>
                </c:pt>
                <c:pt idx="133">
                  <c:v>44695</c:v>
                </c:pt>
                <c:pt idx="134">
                  <c:v>44696</c:v>
                </c:pt>
                <c:pt idx="135">
                  <c:v>44697</c:v>
                </c:pt>
                <c:pt idx="136">
                  <c:v>44698</c:v>
                </c:pt>
                <c:pt idx="137">
                  <c:v>44699</c:v>
                </c:pt>
                <c:pt idx="138">
                  <c:v>44700</c:v>
                </c:pt>
                <c:pt idx="139">
                  <c:v>44701</c:v>
                </c:pt>
                <c:pt idx="140">
                  <c:v>44702</c:v>
                </c:pt>
                <c:pt idx="141">
                  <c:v>44703</c:v>
                </c:pt>
                <c:pt idx="142">
                  <c:v>44704</c:v>
                </c:pt>
                <c:pt idx="143">
                  <c:v>44705</c:v>
                </c:pt>
                <c:pt idx="144">
                  <c:v>44706</c:v>
                </c:pt>
                <c:pt idx="145">
                  <c:v>44707</c:v>
                </c:pt>
                <c:pt idx="146">
                  <c:v>44708</c:v>
                </c:pt>
                <c:pt idx="147">
                  <c:v>44709</c:v>
                </c:pt>
                <c:pt idx="148">
                  <c:v>44710</c:v>
                </c:pt>
                <c:pt idx="149">
                  <c:v>44711</c:v>
                </c:pt>
                <c:pt idx="150">
                  <c:v>44712</c:v>
                </c:pt>
                <c:pt idx="151">
                  <c:v>44713</c:v>
                </c:pt>
                <c:pt idx="152">
                  <c:v>44714</c:v>
                </c:pt>
                <c:pt idx="153">
                  <c:v>44715</c:v>
                </c:pt>
                <c:pt idx="154">
                  <c:v>44716</c:v>
                </c:pt>
                <c:pt idx="155">
                  <c:v>44717</c:v>
                </c:pt>
                <c:pt idx="156">
                  <c:v>44718</c:v>
                </c:pt>
                <c:pt idx="157">
                  <c:v>44719</c:v>
                </c:pt>
                <c:pt idx="158">
                  <c:v>44720</c:v>
                </c:pt>
                <c:pt idx="159">
                  <c:v>44721</c:v>
                </c:pt>
                <c:pt idx="160">
                  <c:v>44722</c:v>
                </c:pt>
                <c:pt idx="161">
                  <c:v>44723</c:v>
                </c:pt>
                <c:pt idx="162">
                  <c:v>44724</c:v>
                </c:pt>
                <c:pt idx="163">
                  <c:v>44725</c:v>
                </c:pt>
                <c:pt idx="164">
                  <c:v>44726</c:v>
                </c:pt>
                <c:pt idx="165">
                  <c:v>44727</c:v>
                </c:pt>
                <c:pt idx="166">
                  <c:v>44728</c:v>
                </c:pt>
                <c:pt idx="167">
                  <c:v>44729</c:v>
                </c:pt>
                <c:pt idx="168">
                  <c:v>44730</c:v>
                </c:pt>
                <c:pt idx="169">
                  <c:v>44731</c:v>
                </c:pt>
                <c:pt idx="170">
                  <c:v>44732</c:v>
                </c:pt>
                <c:pt idx="171">
                  <c:v>44733</c:v>
                </c:pt>
                <c:pt idx="172">
                  <c:v>44734</c:v>
                </c:pt>
                <c:pt idx="173">
                  <c:v>44735</c:v>
                </c:pt>
                <c:pt idx="174">
                  <c:v>44736</c:v>
                </c:pt>
                <c:pt idx="175">
                  <c:v>44737</c:v>
                </c:pt>
                <c:pt idx="176">
                  <c:v>44738</c:v>
                </c:pt>
                <c:pt idx="177">
                  <c:v>44739</c:v>
                </c:pt>
                <c:pt idx="178">
                  <c:v>44740</c:v>
                </c:pt>
                <c:pt idx="179">
                  <c:v>44741</c:v>
                </c:pt>
                <c:pt idx="180">
                  <c:v>44742</c:v>
                </c:pt>
                <c:pt idx="181">
                  <c:v>44743</c:v>
                </c:pt>
                <c:pt idx="182">
                  <c:v>44744</c:v>
                </c:pt>
                <c:pt idx="183">
                  <c:v>44745</c:v>
                </c:pt>
                <c:pt idx="184">
                  <c:v>44746</c:v>
                </c:pt>
                <c:pt idx="185">
                  <c:v>44747</c:v>
                </c:pt>
                <c:pt idx="186">
                  <c:v>44748</c:v>
                </c:pt>
                <c:pt idx="187">
                  <c:v>44749</c:v>
                </c:pt>
                <c:pt idx="188">
                  <c:v>44750</c:v>
                </c:pt>
                <c:pt idx="189">
                  <c:v>44751</c:v>
                </c:pt>
                <c:pt idx="190">
                  <c:v>44752</c:v>
                </c:pt>
                <c:pt idx="191">
                  <c:v>44753</c:v>
                </c:pt>
                <c:pt idx="192">
                  <c:v>44754</c:v>
                </c:pt>
                <c:pt idx="193">
                  <c:v>44755</c:v>
                </c:pt>
                <c:pt idx="194">
                  <c:v>44756</c:v>
                </c:pt>
                <c:pt idx="195">
                  <c:v>44757</c:v>
                </c:pt>
                <c:pt idx="196">
                  <c:v>44758</c:v>
                </c:pt>
                <c:pt idx="197">
                  <c:v>44759</c:v>
                </c:pt>
                <c:pt idx="198">
                  <c:v>44760</c:v>
                </c:pt>
                <c:pt idx="199">
                  <c:v>44761</c:v>
                </c:pt>
                <c:pt idx="200">
                  <c:v>44762</c:v>
                </c:pt>
                <c:pt idx="201">
                  <c:v>44763</c:v>
                </c:pt>
                <c:pt idx="202">
                  <c:v>44764</c:v>
                </c:pt>
                <c:pt idx="203">
                  <c:v>44765</c:v>
                </c:pt>
                <c:pt idx="204">
                  <c:v>44766</c:v>
                </c:pt>
                <c:pt idx="205">
                  <c:v>44767</c:v>
                </c:pt>
                <c:pt idx="206">
                  <c:v>44768</c:v>
                </c:pt>
                <c:pt idx="207">
                  <c:v>44769</c:v>
                </c:pt>
                <c:pt idx="208">
                  <c:v>44770</c:v>
                </c:pt>
                <c:pt idx="209">
                  <c:v>44771</c:v>
                </c:pt>
                <c:pt idx="210">
                  <c:v>44772</c:v>
                </c:pt>
                <c:pt idx="211">
                  <c:v>44773</c:v>
                </c:pt>
                <c:pt idx="212">
                  <c:v>44774</c:v>
                </c:pt>
                <c:pt idx="213">
                  <c:v>44775</c:v>
                </c:pt>
                <c:pt idx="214">
                  <c:v>44776</c:v>
                </c:pt>
                <c:pt idx="215">
                  <c:v>44777</c:v>
                </c:pt>
                <c:pt idx="216">
                  <c:v>44778</c:v>
                </c:pt>
                <c:pt idx="217">
                  <c:v>44779</c:v>
                </c:pt>
                <c:pt idx="218">
                  <c:v>44780</c:v>
                </c:pt>
                <c:pt idx="219">
                  <c:v>44781</c:v>
                </c:pt>
                <c:pt idx="220">
                  <c:v>44782</c:v>
                </c:pt>
                <c:pt idx="221">
                  <c:v>44783</c:v>
                </c:pt>
                <c:pt idx="222">
                  <c:v>44784</c:v>
                </c:pt>
                <c:pt idx="223">
                  <c:v>44785</c:v>
                </c:pt>
                <c:pt idx="224">
                  <c:v>44786</c:v>
                </c:pt>
                <c:pt idx="225">
                  <c:v>44787</c:v>
                </c:pt>
                <c:pt idx="226">
                  <c:v>44788</c:v>
                </c:pt>
                <c:pt idx="227">
                  <c:v>44789</c:v>
                </c:pt>
                <c:pt idx="228">
                  <c:v>44790</c:v>
                </c:pt>
                <c:pt idx="229">
                  <c:v>44791</c:v>
                </c:pt>
                <c:pt idx="230">
                  <c:v>44792</c:v>
                </c:pt>
                <c:pt idx="231">
                  <c:v>44793</c:v>
                </c:pt>
                <c:pt idx="232">
                  <c:v>44794</c:v>
                </c:pt>
                <c:pt idx="233">
                  <c:v>44795</c:v>
                </c:pt>
                <c:pt idx="234">
                  <c:v>44796</c:v>
                </c:pt>
                <c:pt idx="235">
                  <c:v>44797</c:v>
                </c:pt>
                <c:pt idx="236">
                  <c:v>44798</c:v>
                </c:pt>
                <c:pt idx="237">
                  <c:v>44799</c:v>
                </c:pt>
                <c:pt idx="238">
                  <c:v>44800</c:v>
                </c:pt>
                <c:pt idx="239">
                  <c:v>44801</c:v>
                </c:pt>
                <c:pt idx="240">
                  <c:v>44802</c:v>
                </c:pt>
                <c:pt idx="241">
                  <c:v>44803</c:v>
                </c:pt>
                <c:pt idx="242">
                  <c:v>44804</c:v>
                </c:pt>
                <c:pt idx="243">
                  <c:v>44805</c:v>
                </c:pt>
                <c:pt idx="244">
                  <c:v>44806</c:v>
                </c:pt>
                <c:pt idx="245">
                  <c:v>44807</c:v>
                </c:pt>
                <c:pt idx="246">
                  <c:v>44808</c:v>
                </c:pt>
                <c:pt idx="247">
                  <c:v>44809</c:v>
                </c:pt>
                <c:pt idx="248">
                  <c:v>44810</c:v>
                </c:pt>
                <c:pt idx="249">
                  <c:v>44811</c:v>
                </c:pt>
                <c:pt idx="250">
                  <c:v>44812</c:v>
                </c:pt>
                <c:pt idx="251">
                  <c:v>44813</c:v>
                </c:pt>
                <c:pt idx="252">
                  <c:v>44814</c:v>
                </c:pt>
                <c:pt idx="253">
                  <c:v>44815</c:v>
                </c:pt>
                <c:pt idx="254">
                  <c:v>44816</c:v>
                </c:pt>
                <c:pt idx="255">
                  <c:v>44817</c:v>
                </c:pt>
                <c:pt idx="256">
                  <c:v>44818</c:v>
                </c:pt>
                <c:pt idx="257">
                  <c:v>44819</c:v>
                </c:pt>
                <c:pt idx="258">
                  <c:v>44820</c:v>
                </c:pt>
                <c:pt idx="259">
                  <c:v>44821</c:v>
                </c:pt>
                <c:pt idx="260">
                  <c:v>44822</c:v>
                </c:pt>
                <c:pt idx="261">
                  <c:v>44823</c:v>
                </c:pt>
                <c:pt idx="262">
                  <c:v>44824</c:v>
                </c:pt>
                <c:pt idx="263">
                  <c:v>44825</c:v>
                </c:pt>
                <c:pt idx="264">
                  <c:v>44826</c:v>
                </c:pt>
                <c:pt idx="265">
                  <c:v>44827</c:v>
                </c:pt>
                <c:pt idx="266">
                  <c:v>44828</c:v>
                </c:pt>
                <c:pt idx="267">
                  <c:v>44829</c:v>
                </c:pt>
                <c:pt idx="268">
                  <c:v>44830</c:v>
                </c:pt>
                <c:pt idx="269">
                  <c:v>44831</c:v>
                </c:pt>
                <c:pt idx="270">
                  <c:v>44832</c:v>
                </c:pt>
                <c:pt idx="271">
                  <c:v>44833</c:v>
                </c:pt>
                <c:pt idx="272">
                  <c:v>44834</c:v>
                </c:pt>
                <c:pt idx="273">
                  <c:v>44835</c:v>
                </c:pt>
                <c:pt idx="274">
                  <c:v>44836</c:v>
                </c:pt>
                <c:pt idx="275">
                  <c:v>44837</c:v>
                </c:pt>
                <c:pt idx="276">
                  <c:v>44838</c:v>
                </c:pt>
                <c:pt idx="277">
                  <c:v>44839</c:v>
                </c:pt>
                <c:pt idx="278">
                  <c:v>44840</c:v>
                </c:pt>
                <c:pt idx="279">
                  <c:v>44841</c:v>
                </c:pt>
                <c:pt idx="280">
                  <c:v>44842</c:v>
                </c:pt>
                <c:pt idx="281">
                  <c:v>44843</c:v>
                </c:pt>
                <c:pt idx="282">
                  <c:v>44844</c:v>
                </c:pt>
                <c:pt idx="283">
                  <c:v>44845</c:v>
                </c:pt>
                <c:pt idx="284">
                  <c:v>44846</c:v>
                </c:pt>
                <c:pt idx="285">
                  <c:v>44847</c:v>
                </c:pt>
                <c:pt idx="286">
                  <c:v>44848</c:v>
                </c:pt>
                <c:pt idx="287">
                  <c:v>44849</c:v>
                </c:pt>
                <c:pt idx="288">
                  <c:v>44850</c:v>
                </c:pt>
                <c:pt idx="289">
                  <c:v>44851</c:v>
                </c:pt>
                <c:pt idx="290">
                  <c:v>44852</c:v>
                </c:pt>
                <c:pt idx="291">
                  <c:v>44853</c:v>
                </c:pt>
                <c:pt idx="292">
                  <c:v>44854</c:v>
                </c:pt>
                <c:pt idx="293">
                  <c:v>44855</c:v>
                </c:pt>
                <c:pt idx="294">
                  <c:v>44856</c:v>
                </c:pt>
                <c:pt idx="295">
                  <c:v>44857</c:v>
                </c:pt>
                <c:pt idx="296">
                  <c:v>44858</c:v>
                </c:pt>
                <c:pt idx="297">
                  <c:v>44859</c:v>
                </c:pt>
                <c:pt idx="298">
                  <c:v>44860</c:v>
                </c:pt>
                <c:pt idx="299">
                  <c:v>44861</c:v>
                </c:pt>
                <c:pt idx="300">
                  <c:v>44862</c:v>
                </c:pt>
                <c:pt idx="301">
                  <c:v>44863</c:v>
                </c:pt>
                <c:pt idx="302">
                  <c:v>44864</c:v>
                </c:pt>
                <c:pt idx="303">
                  <c:v>44865</c:v>
                </c:pt>
                <c:pt idx="304">
                  <c:v>44866</c:v>
                </c:pt>
                <c:pt idx="305">
                  <c:v>44867</c:v>
                </c:pt>
                <c:pt idx="306">
                  <c:v>44868</c:v>
                </c:pt>
                <c:pt idx="307">
                  <c:v>44869</c:v>
                </c:pt>
                <c:pt idx="308">
                  <c:v>44870</c:v>
                </c:pt>
                <c:pt idx="309">
                  <c:v>44871</c:v>
                </c:pt>
                <c:pt idx="310">
                  <c:v>44872</c:v>
                </c:pt>
                <c:pt idx="311">
                  <c:v>44873</c:v>
                </c:pt>
                <c:pt idx="312">
                  <c:v>44874</c:v>
                </c:pt>
                <c:pt idx="313">
                  <c:v>44875</c:v>
                </c:pt>
                <c:pt idx="314">
                  <c:v>44876</c:v>
                </c:pt>
                <c:pt idx="315">
                  <c:v>44877</c:v>
                </c:pt>
                <c:pt idx="316">
                  <c:v>44878</c:v>
                </c:pt>
                <c:pt idx="317">
                  <c:v>44879</c:v>
                </c:pt>
                <c:pt idx="318">
                  <c:v>44880</c:v>
                </c:pt>
                <c:pt idx="319">
                  <c:v>44881</c:v>
                </c:pt>
                <c:pt idx="320">
                  <c:v>44882</c:v>
                </c:pt>
                <c:pt idx="321">
                  <c:v>44883</c:v>
                </c:pt>
                <c:pt idx="322">
                  <c:v>44884</c:v>
                </c:pt>
                <c:pt idx="323">
                  <c:v>44885</c:v>
                </c:pt>
                <c:pt idx="324">
                  <c:v>44886</c:v>
                </c:pt>
                <c:pt idx="325">
                  <c:v>44887</c:v>
                </c:pt>
                <c:pt idx="326">
                  <c:v>44888</c:v>
                </c:pt>
                <c:pt idx="327">
                  <c:v>44889</c:v>
                </c:pt>
                <c:pt idx="328">
                  <c:v>44890</c:v>
                </c:pt>
                <c:pt idx="329">
                  <c:v>44891</c:v>
                </c:pt>
                <c:pt idx="330">
                  <c:v>44892</c:v>
                </c:pt>
                <c:pt idx="331">
                  <c:v>44893</c:v>
                </c:pt>
                <c:pt idx="332">
                  <c:v>44894</c:v>
                </c:pt>
                <c:pt idx="333">
                  <c:v>44895</c:v>
                </c:pt>
                <c:pt idx="334">
                  <c:v>44896</c:v>
                </c:pt>
                <c:pt idx="335">
                  <c:v>44897</c:v>
                </c:pt>
                <c:pt idx="336">
                  <c:v>44898</c:v>
                </c:pt>
                <c:pt idx="337">
                  <c:v>44899</c:v>
                </c:pt>
                <c:pt idx="338">
                  <c:v>44900</c:v>
                </c:pt>
                <c:pt idx="339">
                  <c:v>44901</c:v>
                </c:pt>
                <c:pt idx="340">
                  <c:v>44902</c:v>
                </c:pt>
                <c:pt idx="341">
                  <c:v>44903</c:v>
                </c:pt>
                <c:pt idx="342">
                  <c:v>44904</c:v>
                </c:pt>
                <c:pt idx="343">
                  <c:v>44905</c:v>
                </c:pt>
                <c:pt idx="344">
                  <c:v>44906</c:v>
                </c:pt>
                <c:pt idx="345">
                  <c:v>44907</c:v>
                </c:pt>
                <c:pt idx="346">
                  <c:v>44908</c:v>
                </c:pt>
                <c:pt idx="347">
                  <c:v>44909</c:v>
                </c:pt>
                <c:pt idx="348">
                  <c:v>44910</c:v>
                </c:pt>
                <c:pt idx="349">
                  <c:v>44911</c:v>
                </c:pt>
                <c:pt idx="350">
                  <c:v>44912</c:v>
                </c:pt>
                <c:pt idx="351">
                  <c:v>44913</c:v>
                </c:pt>
                <c:pt idx="352">
                  <c:v>44914</c:v>
                </c:pt>
                <c:pt idx="353">
                  <c:v>44915</c:v>
                </c:pt>
                <c:pt idx="354">
                  <c:v>44916</c:v>
                </c:pt>
                <c:pt idx="355">
                  <c:v>44917</c:v>
                </c:pt>
                <c:pt idx="356">
                  <c:v>44918</c:v>
                </c:pt>
                <c:pt idx="357">
                  <c:v>44919</c:v>
                </c:pt>
                <c:pt idx="358">
                  <c:v>44920</c:v>
                </c:pt>
                <c:pt idx="359">
                  <c:v>44921</c:v>
                </c:pt>
                <c:pt idx="360">
                  <c:v>44922</c:v>
                </c:pt>
                <c:pt idx="361">
                  <c:v>44923</c:v>
                </c:pt>
                <c:pt idx="362">
                  <c:v>44924</c:v>
                </c:pt>
                <c:pt idx="363">
                  <c:v>44925</c:v>
                </c:pt>
                <c:pt idx="364">
                  <c:v>44926</c:v>
                </c:pt>
                <c:pt idx="365">
                  <c:v>44927</c:v>
                </c:pt>
                <c:pt idx="366">
                  <c:v>44928</c:v>
                </c:pt>
                <c:pt idx="367">
                  <c:v>44929</c:v>
                </c:pt>
                <c:pt idx="368">
                  <c:v>44930</c:v>
                </c:pt>
                <c:pt idx="369">
                  <c:v>44931</c:v>
                </c:pt>
                <c:pt idx="370">
                  <c:v>44932</c:v>
                </c:pt>
                <c:pt idx="371">
                  <c:v>44933</c:v>
                </c:pt>
                <c:pt idx="372">
                  <c:v>44934</c:v>
                </c:pt>
                <c:pt idx="373">
                  <c:v>44935</c:v>
                </c:pt>
                <c:pt idx="374">
                  <c:v>44936</c:v>
                </c:pt>
                <c:pt idx="375">
                  <c:v>44937</c:v>
                </c:pt>
                <c:pt idx="376">
                  <c:v>44938</c:v>
                </c:pt>
                <c:pt idx="377">
                  <c:v>44939</c:v>
                </c:pt>
                <c:pt idx="378">
                  <c:v>44940</c:v>
                </c:pt>
                <c:pt idx="379">
                  <c:v>44941</c:v>
                </c:pt>
                <c:pt idx="380">
                  <c:v>44942</c:v>
                </c:pt>
                <c:pt idx="381">
                  <c:v>44943</c:v>
                </c:pt>
                <c:pt idx="382">
                  <c:v>44944</c:v>
                </c:pt>
                <c:pt idx="383">
                  <c:v>44945</c:v>
                </c:pt>
                <c:pt idx="384">
                  <c:v>44946</c:v>
                </c:pt>
                <c:pt idx="385">
                  <c:v>44947</c:v>
                </c:pt>
                <c:pt idx="386">
                  <c:v>44948</c:v>
                </c:pt>
                <c:pt idx="387">
                  <c:v>44949</c:v>
                </c:pt>
                <c:pt idx="388">
                  <c:v>44950</c:v>
                </c:pt>
                <c:pt idx="389">
                  <c:v>44951</c:v>
                </c:pt>
                <c:pt idx="390">
                  <c:v>44952</c:v>
                </c:pt>
                <c:pt idx="391">
                  <c:v>44953</c:v>
                </c:pt>
                <c:pt idx="392">
                  <c:v>44954</c:v>
                </c:pt>
                <c:pt idx="393">
                  <c:v>44955</c:v>
                </c:pt>
                <c:pt idx="394">
                  <c:v>44956</c:v>
                </c:pt>
                <c:pt idx="395">
                  <c:v>44957</c:v>
                </c:pt>
                <c:pt idx="396">
                  <c:v>44958</c:v>
                </c:pt>
                <c:pt idx="397">
                  <c:v>44959</c:v>
                </c:pt>
                <c:pt idx="398">
                  <c:v>44960</c:v>
                </c:pt>
                <c:pt idx="399">
                  <c:v>44961</c:v>
                </c:pt>
                <c:pt idx="400">
                  <c:v>44962</c:v>
                </c:pt>
                <c:pt idx="401">
                  <c:v>44963</c:v>
                </c:pt>
                <c:pt idx="402">
                  <c:v>44964</c:v>
                </c:pt>
                <c:pt idx="403">
                  <c:v>44965</c:v>
                </c:pt>
                <c:pt idx="404">
                  <c:v>44966</c:v>
                </c:pt>
                <c:pt idx="405">
                  <c:v>44967</c:v>
                </c:pt>
                <c:pt idx="406">
                  <c:v>44968</c:v>
                </c:pt>
                <c:pt idx="407">
                  <c:v>44969</c:v>
                </c:pt>
                <c:pt idx="408">
                  <c:v>44970</c:v>
                </c:pt>
                <c:pt idx="409">
                  <c:v>44971</c:v>
                </c:pt>
                <c:pt idx="410">
                  <c:v>44972</c:v>
                </c:pt>
                <c:pt idx="411">
                  <c:v>44973</c:v>
                </c:pt>
                <c:pt idx="412">
                  <c:v>44974</c:v>
                </c:pt>
                <c:pt idx="413">
                  <c:v>44975</c:v>
                </c:pt>
                <c:pt idx="414">
                  <c:v>44976</c:v>
                </c:pt>
                <c:pt idx="415">
                  <c:v>44977</c:v>
                </c:pt>
                <c:pt idx="416">
                  <c:v>44978</c:v>
                </c:pt>
                <c:pt idx="417">
                  <c:v>44979</c:v>
                </c:pt>
                <c:pt idx="418">
                  <c:v>44980</c:v>
                </c:pt>
                <c:pt idx="419">
                  <c:v>44981</c:v>
                </c:pt>
                <c:pt idx="420">
                  <c:v>44982</c:v>
                </c:pt>
                <c:pt idx="421">
                  <c:v>44983</c:v>
                </c:pt>
                <c:pt idx="422">
                  <c:v>44984</c:v>
                </c:pt>
                <c:pt idx="423">
                  <c:v>44985</c:v>
                </c:pt>
                <c:pt idx="424">
                  <c:v>44986</c:v>
                </c:pt>
                <c:pt idx="425">
                  <c:v>44987</c:v>
                </c:pt>
                <c:pt idx="426">
                  <c:v>44988</c:v>
                </c:pt>
                <c:pt idx="427">
                  <c:v>44989</c:v>
                </c:pt>
                <c:pt idx="428">
                  <c:v>44990</c:v>
                </c:pt>
                <c:pt idx="429">
                  <c:v>44991</c:v>
                </c:pt>
                <c:pt idx="430">
                  <c:v>44992</c:v>
                </c:pt>
                <c:pt idx="431">
                  <c:v>44993</c:v>
                </c:pt>
                <c:pt idx="432">
                  <c:v>44994</c:v>
                </c:pt>
                <c:pt idx="433">
                  <c:v>44995</c:v>
                </c:pt>
                <c:pt idx="434">
                  <c:v>44996</c:v>
                </c:pt>
                <c:pt idx="435">
                  <c:v>44997</c:v>
                </c:pt>
                <c:pt idx="436">
                  <c:v>44998</c:v>
                </c:pt>
                <c:pt idx="437">
                  <c:v>44999</c:v>
                </c:pt>
                <c:pt idx="438">
                  <c:v>45000</c:v>
                </c:pt>
                <c:pt idx="439">
                  <c:v>45001</c:v>
                </c:pt>
                <c:pt idx="440">
                  <c:v>45002</c:v>
                </c:pt>
                <c:pt idx="441">
                  <c:v>45003</c:v>
                </c:pt>
                <c:pt idx="442">
                  <c:v>45004</c:v>
                </c:pt>
                <c:pt idx="443">
                  <c:v>45005</c:v>
                </c:pt>
                <c:pt idx="444">
                  <c:v>45006</c:v>
                </c:pt>
                <c:pt idx="445">
                  <c:v>45007</c:v>
                </c:pt>
                <c:pt idx="446">
                  <c:v>45008</c:v>
                </c:pt>
                <c:pt idx="447">
                  <c:v>45009</c:v>
                </c:pt>
                <c:pt idx="448">
                  <c:v>45010</c:v>
                </c:pt>
                <c:pt idx="449">
                  <c:v>45011</c:v>
                </c:pt>
                <c:pt idx="450">
                  <c:v>45012</c:v>
                </c:pt>
                <c:pt idx="451">
                  <c:v>45013</c:v>
                </c:pt>
                <c:pt idx="452">
                  <c:v>45014</c:v>
                </c:pt>
                <c:pt idx="453">
                  <c:v>45015</c:v>
                </c:pt>
                <c:pt idx="454">
                  <c:v>45016</c:v>
                </c:pt>
                <c:pt idx="455">
                  <c:v>45017</c:v>
                </c:pt>
                <c:pt idx="456">
                  <c:v>45018</c:v>
                </c:pt>
                <c:pt idx="457">
                  <c:v>45019</c:v>
                </c:pt>
                <c:pt idx="458">
                  <c:v>45020</c:v>
                </c:pt>
                <c:pt idx="459">
                  <c:v>45021</c:v>
                </c:pt>
                <c:pt idx="460">
                  <c:v>45022</c:v>
                </c:pt>
                <c:pt idx="461">
                  <c:v>45023</c:v>
                </c:pt>
                <c:pt idx="462">
                  <c:v>45024</c:v>
                </c:pt>
                <c:pt idx="463">
                  <c:v>45025</c:v>
                </c:pt>
                <c:pt idx="464">
                  <c:v>45026</c:v>
                </c:pt>
                <c:pt idx="465">
                  <c:v>45027</c:v>
                </c:pt>
                <c:pt idx="466">
                  <c:v>45028</c:v>
                </c:pt>
                <c:pt idx="467">
                  <c:v>45029</c:v>
                </c:pt>
                <c:pt idx="468">
                  <c:v>45030</c:v>
                </c:pt>
                <c:pt idx="469">
                  <c:v>45031</c:v>
                </c:pt>
                <c:pt idx="470">
                  <c:v>45032</c:v>
                </c:pt>
                <c:pt idx="471">
                  <c:v>45033</c:v>
                </c:pt>
                <c:pt idx="472">
                  <c:v>45034</c:v>
                </c:pt>
                <c:pt idx="473">
                  <c:v>45035</c:v>
                </c:pt>
                <c:pt idx="474">
                  <c:v>45036</c:v>
                </c:pt>
                <c:pt idx="475">
                  <c:v>45037</c:v>
                </c:pt>
                <c:pt idx="476">
                  <c:v>45038</c:v>
                </c:pt>
                <c:pt idx="477">
                  <c:v>45039</c:v>
                </c:pt>
                <c:pt idx="478">
                  <c:v>45040</c:v>
                </c:pt>
                <c:pt idx="479">
                  <c:v>45041</c:v>
                </c:pt>
                <c:pt idx="480">
                  <c:v>45042</c:v>
                </c:pt>
                <c:pt idx="481">
                  <c:v>45043</c:v>
                </c:pt>
                <c:pt idx="482">
                  <c:v>45044</c:v>
                </c:pt>
                <c:pt idx="483">
                  <c:v>45045</c:v>
                </c:pt>
                <c:pt idx="484">
                  <c:v>45046</c:v>
                </c:pt>
              </c:numCache>
            </c:numRef>
          </c:cat>
          <c:val>
            <c:numRef>
              <c:f>'MEV revenue split'!$F$3:$F$495</c:f>
              <c:numCache>
                <c:formatCode>_("$"* #,##0.00_);_("$"* \(#,##0.00\);_("$"* "-"??_);_(@_)</c:formatCode>
                <c:ptCount val="49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271.6490005</c:v>
                </c:pt>
                <c:pt idx="121">
                  <c:v>-945.78262249999989</c:v>
                </c:pt>
                <c:pt idx="122">
                  <c:v>3096.9146355000003</c:v>
                </c:pt>
                <c:pt idx="123">
                  <c:v>11104.3264475</c:v>
                </c:pt>
                <c:pt idx="124">
                  <c:v>394821.98804749997</c:v>
                </c:pt>
                <c:pt idx="125">
                  <c:v>541401.11924749997</c:v>
                </c:pt>
                <c:pt idx="126">
                  <c:v>612994.51246749994</c:v>
                </c:pt>
                <c:pt idx="127">
                  <c:v>670408.07800749992</c:v>
                </c:pt>
                <c:pt idx="128">
                  <c:v>2909833.8620074997</c:v>
                </c:pt>
                <c:pt idx="129">
                  <c:v>3111234.4783074996</c:v>
                </c:pt>
                <c:pt idx="130">
                  <c:v>7604391.2613074994</c:v>
                </c:pt>
                <c:pt idx="131">
                  <c:v>12896939.0223075</c:v>
                </c:pt>
                <c:pt idx="132">
                  <c:v>13073725.8503075</c:v>
                </c:pt>
                <c:pt idx="133">
                  <c:v>13094227.2751575</c:v>
                </c:pt>
                <c:pt idx="134">
                  <c:v>13098174.8192035</c:v>
                </c:pt>
                <c:pt idx="135">
                  <c:v>13100429.6286615</c:v>
                </c:pt>
                <c:pt idx="136">
                  <c:v>13137232.8876015</c:v>
                </c:pt>
                <c:pt idx="137">
                  <c:v>13164011.603441501</c:v>
                </c:pt>
                <c:pt idx="138">
                  <c:v>13196580.406281501</c:v>
                </c:pt>
                <c:pt idx="139">
                  <c:v>13209275.212691501</c:v>
                </c:pt>
                <c:pt idx="140">
                  <c:v>13210153.2869494</c:v>
                </c:pt>
                <c:pt idx="141">
                  <c:v>13213686.808590399</c:v>
                </c:pt>
                <c:pt idx="142">
                  <c:v>13213978.007795099</c:v>
                </c:pt>
                <c:pt idx="143">
                  <c:v>13222607.024752099</c:v>
                </c:pt>
                <c:pt idx="144">
                  <c:v>13227968.932280099</c:v>
                </c:pt>
                <c:pt idx="145">
                  <c:v>13746923.572380099</c:v>
                </c:pt>
                <c:pt idx="146">
                  <c:v>13876115.6707801</c:v>
                </c:pt>
                <c:pt idx="147">
                  <c:v>13880943.458348099</c:v>
                </c:pt>
                <c:pt idx="148">
                  <c:v>13883676.109714098</c:v>
                </c:pt>
                <c:pt idx="149">
                  <c:v>13889402.357721098</c:v>
                </c:pt>
                <c:pt idx="150">
                  <c:v>13891645.297093097</c:v>
                </c:pt>
                <c:pt idx="151">
                  <c:v>13893638.548407096</c:v>
                </c:pt>
                <c:pt idx="152">
                  <c:v>13895180.789000096</c:v>
                </c:pt>
                <c:pt idx="153">
                  <c:v>13910206.895520097</c:v>
                </c:pt>
                <c:pt idx="154">
                  <c:v>13910280.530413216</c:v>
                </c:pt>
                <c:pt idx="155">
                  <c:v>13910302.350721575</c:v>
                </c:pt>
                <c:pt idx="156">
                  <c:v>13910302.350721575</c:v>
                </c:pt>
                <c:pt idx="157">
                  <c:v>13939913.361241575</c:v>
                </c:pt>
                <c:pt idx="158">
                  <c:v>13939913.361241575</c:v>
                </c:pt>
                <c:pt idx="159">
                  <c:v>13939941.123976346</c:v>
                </c:pt>
                <c:pt idx="160">
                  <c:v>14161322.199776346</c:v>
                </c:pt>
                <c:pt idx="161">
                  <c:v>15594031.124776347</c:v>
                </c:pt>
                <c:pt idx="162">
                  <c:v>16905605.316776346</c:v>
                </c:pt>
                <c:pt idx="163">
                  <c:v>22483217.528776348</c:v>
                </c:pt>
                <c:pt idx="164">
                  <c:v>25984015.374776348</c:v>
                </c:pt>
                <c:pt idx="165">
                  <c:v>27712987.870776348</c:v>
                </c:pt>
                <c:pt idx="166">
                  <c:v>27717924.340739347</c:v>
                </c:pt>
                <c:pt idx="167">
                  <c:v>27722054.662625346</c:v>
                </c:pt>
                <c:pt idx="168">
                  <c:v>30391751.414625347</c:v>
                </c:pt>
                <c:pt idx="169">
                  <c:v>30400851.920738347</c:v>
                </c:pt>
                <c:pt idx="170">
                  <c:v>30406988.267802346</c:v>
                </c:pt>
                <c:pt idx="171">
                  <c:v>30407749.039849646</c:v>
                </c:pt>
                <c:pt idx="172">
                  <c:v>30411910.677132647</c:v>
                </c:pt>
                <c:pt idx="173">
                  <c:v>30412339.675226647</c:v>
                </c:pt>
                <c:pt idx="174">
                  <c:v>30412380.825546369</c:v>
                </c:pt>
                <c:pt idx="175">
                  <c:v>30412485.85860477</c:v>
                </c:pt>
                <c:pt idx="176">
                  <c:v>30412631.974147871</c:v>
                </c:pt>
                <c:pt idx="177">
                  <c:v>30412827.264172971</c:v>
                </c:pt>
                <c:pt idx="178">
                  <c:v>30412827.264172971</c:v>
                </c:pt>
                <c:pt idx="179">
                  <c:v>30413873.38632597</c:v>
                </c:pt>
                <c:pt idx="180">
                  <c:v>30417832.647894971</c:v>
                </c:pt>
                <c:pt idx="181">
                  <c:v>30421622.85478697</c:v>
                </c:pt>
                <c:pt idx="182">
                  <c:v>30426073.829914968</c:v>
                </c:pt>
                <c:pt idx="183">
                  <c:v>30428154.331887968</c:v>
                </c:pt>
                <c:pt idx="184">
                  <c:v>30429284.250788968</c:v>
                </c:pt>
                <c:pt idx="185">
                  <c:v>30558424.459188968</c:v>
                </c:pt>
                <c:pt idx="186">
                  <c:v>30558528.882665068</c:v>
                </c:pt>
                <c:pt idx="187">
                  <c:v>30608807.100055069</c:v>
                </c:pt>
                <c:pt idx="188">
                  <c:v>30633388.100025069</c:v>
                </c:pt>
                <c:pt idx="189">
                  <c:v>30635618.860717069</c:v>
                </c:pt>
                <c:pt idx="190">
                  <c:v>30638743.077791069</c:v>
                </c:pt>
                <c:pt idx="191">
                  <c:v>30640734.352433071</c:v>
                </c:pt>
                <c:pt idx="192">
                  <c:v>30652221.977783069</c:v>
                </c:pt>
                <c:pt idx="193">
                  <c:v>30656685.941862069</c:v>
                </c:pt>
                <c:pt idx="194">
                  <c:v>30657408.71253347</c:v>
                </c:pt>
                <c:pt idx="195">
                  <c:v>30658136.763482772</c:v>
                </c:pt>
                <c:pt idx="196">
                  <c:v>30877211.863182772</c:v>
                </c:pt>
                <c:pt idx="197">
                  <c:v>30877980.486441873</c:v>
                </c:pt>
                <c:pt idx="198">
                  <c:v>30900690.087611873</c:v>
                </c:pt>
                <c:pt idx="199">
                  <c:v>30908102.335703872</c:v>
                </c:pt>
                <c:pt idx="200">
                  <c:v>30909020.617466271</c:v>
                </c:pt>
                <c:pt idx="201">
                  <c:v>30909204.950112272</c:v>
                </c:pt>
                <c:pt idx="202">
                  <c:v>30913402.548331272</c:v>
                </c:pt>
                <c:pt idx="203">
                  <c:v>30914571.515668273</c:v>
                </c:pt>
                <c:pt idx="204">
                  <c:v>30915507.214233074</c:v>
                </c:pt>
                <c:pt idx="205">
                  <c:v>30915984.132022373</c:v>
                </c:pt>
                <c:pt idx="206">
                  <c:v>30923425.569628373</c:v>
                </c:pt>
                <c:pt idx="207">
                  <c:v>30923689.629496373</c:v>
                </c:pt>
                <c:pt idx="208">
                  <c:v>30929782.021011375</c:v>
                </c:pt>
                <c:pt idx="209">
                  <c:v>30929944.692513574</c:v>
                </c:pt>
                <c:pt idx="210">
                  <c:v>30932680.396811575</c:v>
                </c:pt>
                <c:pt idx="211">
                  <c:v>30935886.738959573</c:v>
                </c:pt>
                <c:pt idx="212">
                  <c:v>30936585.492147274</c:v>
                </c:pt>
                <c:pt idx="213">
                  <c:v>30937521.463369474</c:v>
                </c:pt>
                <c:pt idx="214">
                  <c:v>30937805.671384472</c:v>
                </c:pt>
                <c:pt idx="215">
                  <c:v>30937814.526151989</c:v>
                </c:pt>
                <c:pt idx="216">
                  <c:v>30938149.675814189</c:v>
                </c:pt>
                <c:pt idx="217">
                  <c:v>30938244.310015578</c:v>
                </c:pt>
                <c:pt idx="218">
                  <c:v>30938695.538054876</c:v>
                </c:pt>
                <c:pt idx="219">
                  <c:v>30945803.030270875</c:v>
                </c:pt>
                <c:pt idx="220">
                  <c:v>30945831.764007516</c:v>
                </c:pt>
                <c:pt idx="221">
                  <c:v>31000394.971067518</c:v>
                </c:pt>
                <c:pt idx="222">
                  <c:v>31006514.507307518</c:v>
                </c:pt>
                <c:pt idx="223">
                  <c:v>31006734.34422262</c:v>
                </c:pt>
                <c:pt idx="224">
                  <c:v>31007038.60934462</c:v>
                </c:pt>
                <c:pt idx="225">
                  <c:v>31008217.084351622</c:v>
                </c:pt>
                <c:pt idx="226">
                  <c:v>31008413.326886423</c:v>
                </c:pt>
                <c:pt idx="227">
                  <c:v>31008473.162559815</c:v>
                </c:pt>
                <c:pt idx="228">
                  <c:v>31008966.761365216</c:v>
                </c:pt>
                <c:pt idx="229">
                  <c:v>31009587.113237016</c:v>
                </c:pt>
                <c:pt idx="230">
                  <c:v>31041528.433177017</c:v>
                </c:pt>
                <c:pt idx="231">
                  <c:v>31054978.251807015</c:v>
                </c:pt>
                <c:pt idx="232">
                  <c:v>31056714.920161016</c:v>
                </c:pt>
                <c:pt idx="233">
                  <c:v>31057683.018674117</c:v>
                </c:pt>
                <c:pt idx="234">
                  <c:v>31057683.018674117</c:v>
                </c:pt>
                <c:pt idx="235">
                  <c:v>31057713.128900077</c:v>
                </c:pt>
                <c:pt idx="236">
                  <c:v>31057726.330810577</c:v>
                </c:pt>
                <c:pt idx="237">
                  <c:v>31067310.835011575</c:v>
                </c:pt>
                <c:pt idx="238">
                  <c:v>31078480.850551575</c:v>
                </c:pt>
                <c:pt idx="239">
                  <c:v>31079400.316125177</c:v>
                </c:pt>
                <c:pt idx="240">
                  <c:v>31080153.982047677</c:v>
                </c:pt>
                <c:pt idx="241">
                  <c:v>31080153.982047677</c:v>
                </c:pt>
                <c:pt idx="242">
                  <c:v>31084301.680943675</c:v>
                </c:pt>
                <c:pt idx="243">
                  <c:v>31084301.720378686</c:v>
                </c:pt>
                <c:pt idx="244">
                  <c:v>31084307.595779512</c:v>
                </c:pt>
                <c:pt idx="245">
                  <c:v>31084312.705415029</c:v>
                </c:pt>
                <c:pt idx="246">
                  <c:v>31084347.612352248</c:v>
                </c:pt>
                <c:pt idx="247">
                  <c:v>31093371.279930249</c:v>
                </c:pt>
                <c:pt idx="248">
                  <c:v>31093522.012277748</c:v>
                </c:pt>
                <c:pt idx="249">
                  <c:v>31100298.01077475</c:v>
                </c:pt>
                <c:pt idx="250">
                  <c:v>31100332.710531279</c:v>
                </c:pt>
                <c:pt idx="251">
                  <c:v>31101912.886761278</c:v>
                </c:pt>
                <c:pt idx="252">
                  <c:v>31102121.253413077</c:v>
                </c:pt>
                <c:pt idx="253">
                  <c:v>31102185.763073087</c:v>
                </c:pt>
                <c:pt idx="254">
                  <c:v>31102192.079041462</c:v>
                </c:pt>
                <c:pt idx="255">
                  <c:v>31271744.131941464</c:v>
                </c:pt>
                <c:pt idx="256">
                  <c:v>31271763.552230746</c:v>
                </c:pt>
                <c:pt idx="257">
                  <c:v>31285333.137910746</c:v>
                </c:pt>
                <c:pt idx="258">
                  <c:v>31293265.086453747</c:v>
                </c:pt>
                <c:pt idx="259">
                  <c:v>31296354.061426748</c:v>
                </c:pt>
                <c:pt idx="260">
                  <c:v>31356001.571956746</c:v>
                </c:pt>
                <c:pt idx="261">
                  <c:v>31370026.475276746</c:v>
                </c:pt>
                <c:pt idx="262">
                  <c:v>31370226.715693545</c:v>
                </c:pt>
                <c:pt idx="263">
                  <c:v>31420096.746233545</c:v>
                </c:pt>
                <c:pt idx="264">
                  <c:v>31420556.709482845</c:v>
                </c:pt>
                <c:pt idx="265">
                  <c:v>31420625.543845855</c:v>
                </c:pt>
                <c:pt idx="266">
                  <c:v>31420796.024863455</c:v>
                </c:pt>
                <c:pt idx="267">
                  <c:v>31421131.329824354</c:v>
                </c:pt>
                <c:pt idx="268">
                  <c:v>31421375.150665455</c:v>
                </c:pt>
                <c:pt idx="269">
                  <c:v>31421375.150665455</c:v>
                </c:pt>
                <c:pt idx="270">
                  <c:v>31421564.753865156</c:v>
                </c:pt>
                <c:pt idx="271">
                  <c:v>31421564.753865156</c:v>
                </c:pt>
                <c:pt idx="272">
                  <c:v>31422043.482924055</c:v>
                </c:pt>
                <c:pt idx="273">
                  <c:v>31422149.357691657</c:v>
                </c:pt>
                <c:pt idx="274">
                  <c:v>31422361.314008057</c:v>
                </c:pt>
                <c:pt idx="275">
                  <c:v>31509900.116668057</c:v>
                </c:pt>
                <c:pt idx="276">
                  <c:v>31509955.988411788</c:v>
                </c:pt>
                <c:pt idx="277">
                  <c:v>31510835.999307688</c:v>
                </c:pt>
                <c:pt idx="278">
                  <c:v>31511144.522402789</c:v>
                </c:pt>
                <c:pt idx="279">
                  <c:v>31511310.110870991</c:v>
                </c:pt>
                <c:pt idx="280">
                  <c:v>31511320.156408522</c:v>
                </c:pt>
                <c:pt idx="281">
                  <c:v>31511320.156408522</c:v>
                </c:pt>
                <c:pt idx="282">
                  <c:v>31511409.008219153</c:v>
                </c:pt>
                <c:pt idx="283">
                  <c:v>31511742.704793252</c:v>
                </c:pt>
                <c:pt idx="284">
                  <c:v>31512145.803287651</c:v>
                </c:pt>
                <c:pt idx="285">
                  <c:v>31528976.40051765</c:v>
                </c:pt>
                <c:pt idx="286">
                  <c:v>31528990.636153951</c:v>
                </c:pt>
                <c:pt idx="287">
                  <c:v>31529024.728150632</c:v>
                </c:pt>
                <c:pt idx="288">
                  <c:v>31550991.709660631</c:v>
                </c:pt>
                <c:pt idx="289">
                  <c:v>31551000.054380815</c:v>
                </c:pt>
                <c:pt idx="290">
                  <c:v>31551006.79292332</c:v>
                </c:pt>
                <c:pt idx="291">
                  <c:v>31551650.978185121</c:v>
                </c:pt>
                <c:pt idx="292">
                  <c:v>31551773.07080932</c:v>
                </c:pt>
                <c:pt idx="293">
                  <c:v>31551837.621975761</c:v>
                </c:pt>
                <c:pt idx="294">
                  <c:v>31551837.621975761</c:v>
                </c:pt>
                <c:pt idx="295">
                  <c:v>31551887.433473181</c:v>
                </c:pt>
                <c:pt idx="296">
                  <c:v>31552008.57553868</c:v>
                </c:pt>
                <c:pt idx="297">
                  <c:v>31555953.969458681</c:v>
                </c:pt>
                <c:pt idx="298">
                  <c:v>31563299.429951679</c:v>
                </c:pt>
                <c:pt idx="299">
                  <c:v>31563464.80958258</c:v>
                </c:pt>
                <c:pt idx="300">
                  <c:v>31563483.89553605</c:v>
                </c:pt>
                <c:pt idx="301">
                  <c:v>31563563.944792531</c:v>
                </c:pt>
                <c:pt idx="302">
                  <c:v>31563676.447652433</c:v>
                </c:pt>
                <c:pt idx="303">
                  <c:v>31563681.364756741</c:v>
                </c:pt>
                <c:pt idx="304">
                  <c:v>31563694.90870861</c:v>
                </c:pt>
                <c:pt idx="305">
                  <c:v>31564137.69023801</c:v>
                </c:pt>
                <c:pt idx="306">
                  <c:v>31570823.071020011</c:v>
                </c:pt>
                <c:pt idx="307">
                  <c:v>31571145.74915421</c:v>
                </c:pt>
                <c:pt idx="308">
                  <c:v>31571145.74915421</c:v>
                </c:pt>
                <c:pt idx="309">
                  <c:v>31571145.74915421</c:v>
                </c:pt>
                <c:pt idx="310">
                  <c:v>31571867.886710711</c:v>
                </c:pt>
                <c:pt idx="311">
                  <c:v>31802561.255610712</c:v>
                </c:pt>
                <c:pt idx="312">
                  <c:v>32839887.499610711</c:v>
                </c:pt>
                <c:pt idx="313">
                  <c:v>32850224.062150709</c:v>
                </c:pt>
                <c:pt idx="314">
                  <c:v>32853536.449283708</c:v>
                </c:pt>
                <c:pt idx="315">
                  <c:v>32853854.205252908</c:v>
                </c:pt>
                <c:pt idx="316">
                  <c:v>32854098.846468709</c:v>
                </c:pt>
                <c:pt idx="317">
                  <c:v>32855533.932838708</c:v>
                </c:pt>
                <c:pt idx="318">
                  <c:v>32855538.955897305</c:v>
                </c:pt>
                <c:pt idx="319">
                  <c:v>32855594.648820035</c:v>
                </c:pt>
                <c:pt idx="320">
                  <c:v>32855611.298377246</c:v>
                </c:pt>
                <c:pt idx="321">
                  <c:v>32855611.298377246</c:v>
                </c:pt>
                <c:pt idx="322">
                  <c:v>32855726.963367347</c:v>
                </c:pt>
                <c:pt idx="323">
                  <c:v>32857757.485489346</c:v>
                </c:pt>
                <c:pt idx="324">
                  <c:v>32865214.717421345</c:v>
                </c:pt>
                <c:pt idx="325">
                  <c:v>34110490.637421347</c:v>
                </c:pt>
                <c:pt idx="326">
                  <c:v>34112162.77601435</c:v>
                </c:pt>
                <c:pt idx="327">
                  <c:v>34112411.718382448</c:v>
                </c:pt>
                <c:pt idx="328">
                  <c:v>34110600.138297446</c:v>
                </c:pt>
                <c:pt idx="329">
                  <c:v>34110662.881015934</c:v>
                </c:pt>
                <c:pt idx="330">
                  <c:v>34110677.414437644</c:v>
                </c:pt>
                <c:pt idx="331">
                  <c:v>34110745.028033711</c:v>
                </c:pt>
                <c:pt idx="332">
                  <c:v>34110751.552700073</c:v>
                </c:pt>
                <c:pt idx="333">
                  <c:v>34111863.001982071</c:v>
                </c:pt>
                <c:pt idx="334">
                  <c:v>34111867.108155623</c:v>
                </c:pt>
                <c:pt idx="335">
                  <c:v>34102892.600738622</c:v>
                </c:pt>
                <c:pt idx="336">
                  <c:v>34102908.589959122</c:v>
                </c:pt>
                <c:pt idx="337">
                  <c:v>34102912.717877924</c:v>
                </c:pt>
                <c:pt idx="338">
                  <c:v>34109802.564663924</c:v>
                </c:pt>
                <c:pt idx="339">
                  <c:v>34113935.063160926</c:v>
                </c:pt>
                <c:pt idx="340">
                  <c:v>34114159.352659829</c:v>
                </c:pt>
                <c:pt idx="341">
                  <c:v>34114473.916589633</c:v>
                </c:pt>
                <c:pt idx="342">
                  <c:v>34114490.436144345</c:v>
                </c:pt>
                <c:pt idx="343">
                  <c:v>34114490.436144345</c:v>
                </c:pt>
                <c:pt idx="344">
                  <c:v>34114543.002207011</c:v>
                </c:pt>
                <c:pt idx="345">
                  <c:v>34115556.112209015</c:v>
                </c:pt>
                <c:pt idx="346">
                  <c:v>34144427.505789012</c:v>
                </c:pt>
                <c:pt idx="347">
                  <c:v>34144422.759656526</c:v>
                </c:pt>
                <c:pt idx="348">
                  <c:v>34145269.928488329</c:v>
                </c:pt>
                <c:pt idx="349">
                  <c:v>34171991.14502833</c:v>
                </c:pt>
                <c:pt idx="350">
                  <c:v>34275111.038528331</c:v>
                </c:pt>
                <c:pt idx="351">
                  <c:v>34276433.757154331</c:v>
                </c:pt>
                <c:pt idx="352">
                  <c:v>34279865.348880328</c:v>
                </c:pt>
                <c:pt idx="353">
                  <c:v>34223948.384100325</c:v>
                </c:pt>
                <c:pt idx="354">
                  <c:v>34223196.154535227</c:v>
                </c:pt>
                <c:pt idx="355">
                  <c:v>34224717.846439227</c:v>
                </c:pt>
                <c:pt idx="356">
                  <c:v>34224727.433264948</c:v>
                </c:pt>
                <c:pt idx="357">
                  <c:v>34225067.111849345</c:v>
                </c:pt>
                <c:pt idx="358">
                  <c:v>34240019.752679348</c:v>
                </c:pt>
                <c:pt idx="359">
                  <c:v>34240117.157714337</c:v>
                </c:pt>
                <c:pt idx="360">
                  <c:v>34240224.107110336</c:v>
                </c:pt>
                <c:pt idx="361">
                  <c:v>34242392.436605334</c:v>
                </c:pt>
                <c:pt idx="362">
                  <c:v>34251660.304662332</c:v>
                </c:pt>
                <c:pt idx="363">
                  <c:v>34300177.823342331</c:v>
                </c:pt>
                <c:pt idx="364">
                  <c:v>34302152.17069833</c:v>
                </c:pt>
                <c:pt idx="365">
                  <c:v>34303732.331778333</c:v>
                </c:pt>
                <c:pt idx="366">
                  <c:v>34304054.577334635</c:v>
                </c:pt>
                <c:pt idx="367">
                  <c:v>34304054.577334635</c:v>
                </c:pt>
                <c:pt idx="368">
                  <c:v>34293939.151084632</c:v>
                </c:pt>
                <c:pt idx="369">
                  <c:v>34293949.874349542</c:v>
                </c:pt>
                <c:pt idx="370">
                  <c:v>34293965.178747542</c:v>
                </c:pt>
                <c:pt idx="371">
                  <c:v>34293965.178747542</c:v>
                </c:pt>
                <c:pt idx="372">
                  <c:v>34293965.178747542</c:v>
                </c:pt>
                <c:pt idx="373">
                  <c:v>34294955.432352044</c:v>
                </c:pt>
                <c:pt idx="374">
                  <c:v>34294963.812385045</c:v>
                </c:pt>
                <c:pt idx="375">
                  <c:v>34294967.624331042</c:v>
                </c:pt>
                <c:pt idx="376">
                  <c:v>34295287.222243741</c:v>
                </c:pt>
                <c:pt idx="377">
                  <c:v>34296167.829730444</c:v>
                </c:pt>
                <c:pt idx="378">
                  <c:v>34324575.909260444</c:v>
                </c:pt>
                <c:pt idx="379">
                  <c:v>34324626.491501145</c:v>
                </c:pt>
                <c:pt idx="380">
                  <c:v>34325187.736019246</c:v>
                </c:pt>
                <c:pt idx="381">
                  <c:v>34325330.953837246</c:v>
                </c:pt>
                <c:pt idx="382">
                  <c:v>34333578.514272243</c:v>
                </c:pt>
                <c:pt idx="383">
                  <c:v>34334260.959132843</c:v>
                </c:pt>
                <c:pt idx="384">
                  <c:v>34335929.595936842</c:v>
                </c:pt>
                <c:pt idx="385">
                  <c:v>34338195.264273845</c:v>
                </c:pt>
                <c:pt idx="386">
                  <c:v>34358256.504903845</c:v>
                </c:pt>
                <c:pt idx="387">
                  <c:v>34358269.704029948</c:v>
                </c:pt>
                <c:pt idx="388">
                  <c:v>34366535.582877949</c:v>
                </c:pt>
                <c:pt idx="389">
                  <c:v>34367372.722896747</c:v>
                </c:pt>
                <c:pt idx="390">
                  <c:v>34367395.917460009</c:v>
                </c:pt>
                <c:pt idx="391">
                  <c:v>34367424.911947437</c:v>
                </c:pt>
                <c:pt idx="392">
                  <c:v>34367701.280628137</c:v>
                </c:pt>
                <c:pt idx="393">
                  <c:v>34367778.850384474</c:v>
                </c:pt>
                <c:pt idx="394">
                  <c:v>34369546.972384475</c:v>
                </c:pt>
                <c:pt idx="395">
                  <c:v>34369598.507591836</c:v>
                </c:pt>
                <c:pt idx="396">
                  <c:v>34370718.743375838</c:v>
                </c:pt>
                <c:pt idx="397">
                  <c:v>34372510.165787838</c:v>
                </c:pt>
                <c:pt idx="398">
                  <c:v>34375275.231904842</c:v>
                </c:pt>
                <c:pt idx="399">
                  <c:v>34375423.707398243</c:v>
                </c:pt>
                <c:pt idx="400">
                  <c:v>34376923.070448242</c:v>
                </c:pt>
                <c:pt idx="401">
                  <c:v>34378684.954769239</c:v>
                </c:pt>
                <c:pt idx="402">
                  <c:v>34378747.98092664</c:v>
                </c:pt>
                <c:pt idx="403">
                  <c:v>34379506.763014242</c:v>
                </c:pt>
                <c:pt idx="404">
                  <c:v>34468220.946124241</c:v>
                </c:pt>
                <c:pt idx="405">
                  <c:v>34471533.973569244</c:v>
                </c:pt>
                <c:pt idx="406">
                  <c:v>34503839.301349245</c:v>
                </c:pt>
                <c:pt idx="407">
                  <c:v>34505780.298258245</c:v>
                </c:pt>
                <c:pt idx="408">
                  <c:v>34508292.581678241</c:v>
                </c:pt>
                <c:pt idx="409">
                  <c:v>34510311.865369238</c:v>
                </c:pt>
                <c:pt idx="410">
                  <c:v>34512765.286008239</c:v>
                </c:pt>
                <c:pt idx="411">
                  <c:v>34515480.222421236</c:v>
                </c:pt>
                <c:pt idx="412">
                  <c:v>34515483.075503483</c:v>
                </c:pt>
                <c:pt idx="413">
                  <c:v>34515495.818469346</c:v>
                </c:pt>
                <c:pt idx="414">
                  <c:v>34515732.513752945</c:v>
                </c:pt>
                <c:pt idx="415">
                  <c:v>34515815.785351433</c:v>
                </c:pt>
                <c:pt idx="416">
                  <c:v>34516745.70925533</c:v>
                </c:pt>
                <c:pt idx="417">
                  <c:v>34516758.592211522</c:v>
                </c:pt>
                <c:pt idx="418">
                  <c:v>34516856.133835241</c:v>
                </c:pt>
                <c:pt idx="419">
                  <c:v>34523496.678444244</c:v>
                </c:pt>
                <c:pt idx="420">
                  <c:v>34524452.413227841</c:v>
                </c:pt>
                <c:pt idx="421">
                  <c:v>34524452.413227841</c:v>
                </c:pt>
                <c:pt idx="422">
                  <c:v>34524470.03123185</c:v>
                </c:pt>
                <c:pt idx="423">
                  <c:v>34524890.633289747</c:v>
                </c:pt>
                <c:pt idx="424">
                  <c:v>34526206.816367745</c:v>
                </c:pt>
                <c:pt idx="425">
                  <c:v>34526206.816367745</c:v>
                </c:pt>
                <c:pt idx="426">
                  <c:v>34541501.696777746</c:v>
                </c:pt>
                <c:pt idx="427">
                  <c:v>34541778.030183449</c:v>
                </c:pt>
                <c:pt idx="428">
                  <c:v>34541778.030183449</c:v>
                </c:pt>
                <c:pt idx="429">
                  <c:v>34541848.822565287</c:v>
                </c:pt>
                <c:pt idx="430">
                  <c:v>34541848.822565287</c:v>
                </c:pt>
                <c:pt idx="431">
                  <c:v>34542971.309280284</c:v>
                </c:pt>
                <c:pt idx="432">
                  <c:v>34850101.493880287</c:v>
                </c:pt>
                <c:pt idx="433">
                  <c:v>34956225.431380287</c:v>
                </c:pt>
                <c:pt idx="434">
                  <c:v>35299459.764880285</c:v>
                </c:pt>
                <c:pt idx="435">
                  <c:v>35303170.569969282</c:v>
                </c:pt>
                <c:pt idx="436">
                  <c:v>35303885.299467184</c:v>
                </c:pt>
                <c:pt idx="437">
                  <c:v>35349787.302157186</c:v>
                </c:pt>
                <c:pt idx="438">
                  <c:v>35349983.974511988</c:v>
                </c:pt>
                <c:pt idx="439">
                  <c:v>35349996.757762797</c:v>
                </c:pt>
                <c:pt idx="440">
                  <c:v>36323889.759862795</c:v>
                </c:pt>
                <c:pt idx="441">
                  <c:v>36325092.915731795</c:v>
                </c:pt>
                <c:pt idx="442">
                  <c:v>36326632.855110794</c:v>
                </c:pt>
                <c:pt idx="443">
                  <c:v>36326789.103689395</c:v>
                </c:pt>
                <c:pt idx="444">
                  <c:v>36326935.534848295</c:v>
                </c:pt>
                <c:pt idx="445">
                  <c:v>36428481.496748298</c:v>
                </c:pt>
                <c:pt idx="446">
                  <c:v>36428497.149926782</c:v>
                </c:pt>
                <c:pt idx="447">
                  <c:v>36425973.909467779</c:v>
                </c:pt>
                <c:pt idx="448">
                  <c:v>36429617.778737776</c:v>
                </c:pt>
                <c:pt idx="449">
                  <c:v>36430948.129200779</c:v>
                </c:pt>
                <c:pt idx="450">
                  <c:v>36434859.34893778</c:v>
                </c:pt>
                <c:pt idx="451">
                  <c:v>36434902.217272781</c:v>
                </c:pt>
                <c:pt idx="452">
                  <c:v>36438783.080569781</c:v>
                </c:pt>
                <c:pt idx="453">
                  <c:v>36438806.720631614</c:v>
                </c:pt>
                <c:pt idx="454">
                  <c:v>36438806.720631614</c:v>
                </c:pt>
                <c:pt idx="455">
                  <c:v>36439564.460722417</c:v>
                </c:pt>
                <c:pt idx="456">
                  <c:v>36439695.55140622</c:v>
                </c:pt>
                <c:pt idx="457">
                  <c:v>36439695.55140622</c:v>
                </c:pt>
                <c:pt idx="458">
                  <c:v>36439750.049303211</c:v>
                </c:pt>
                <c:pt idx="459">
                  <c:v>36482106.216633208</c:v>
                </c:pt>
                <c:pt idx="460">
                  <c:v>36482125.871716186</c:v>
                </c:pt>
                <c:pt idx="461">
                  <c:v>36482125.871716186</c:v>
                </c:pt>
                <c:pt idx="462">
                  <c:v>36482125.871716186</c:v>
                </c:pt>
                <c:pt idx="463">
                  <c:v>36482670.035162084</c:v>
                </c:pt>
                <c:pt idx="464">
                  <c:v>36484058.036635086</c:v>
                </c:pt>
                <c:pt idx="465">
                  <c:v>36501050.055845089</c:v>
                </c:pt>
                <c:pt idx="466">
                  <c:v>36503725.80651509</c:v>
                </c:pt>
                <c:pt idx="467">
                  <c:v>36548427.519605093</c:v>
                </c:pt>
                <c:pt idx="468">
                  <c:v>36599067.606745094</c:v>
                </c:pt>
                <c:pt idx="469">
                  <c:v>36599067.606745094</c:v>
                </c:pt>
                <c:pt idx="470">
                  <c:v>36599182.971219197</c:v>
                </c:pt>
                <c:pt idx="471">
                  <c:v>36599300.214766897</c:v>
                </c:pt>
                <c:pt idx="472">
                  <c:v>36600579.4733399</c:v>
                </c:pt>
                <c:pt idx="473">
                  <c:v>36607313.212731898</c:v>
                </c:pt>
                <c:pt idx="474">
                  <c:v>36607471.557820797</c:v>
                </c:pt>
                <c:pt idx="475">
                  <c:v>36620739.5626508</c:v>
                </c:pt>
                <c:pt idx="476">
                  <c:v>36621094.154041298</c:v>
                </c:pt>
                <c:pt idx="477">
                  <c:v>36621161.050947636</c:v>
                </c:pt>
                <c:pt idx="478">
                  <c:v>36624012.673690639</c:v>
                </c:pt>
                <c:pt idx="479">
                  <c:v>36704949.695960641</c:v>
                </c:pt>
                <c:pt idx="480">
                  <c:v>36708116.724695638</c:v>
                </c:pt>
                <c:pt idx="481">
                  <c:v>36708379.224297442</c:v>
                </c:pt>
                <c:pt idx="482">
                  <c:v>36708771.733066544</c:v>
                </c:pt>
                <c:pt idx="483">
                  <c:v>36708771.733066544</c:v>
                </c:pt>
                <c:pt idx="484">
                  <c:v>36708771.733066544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C9-7848-97C9-1114ACE975A0}"/>
            </c:ext>
          </c:extLst>
        </c:ser>
        <c:ser>
          <c:idx val="2"/>
          <c:order val="2"/>
          <c:tx>
            <c:strRef>
              <c:f>'MEV revenue split'!$G$2</c:f>
              <c:strCache>
                <c:ptCount val="1"/>
                <c:pt idx="0">
                  <c:v> Sandwiches </c:v>
                </c:pt>
              </c:strCache>
            </c:strRef>
          </c:tx>
          <c:spPr>
            <a:solidFill>
              <a:srgbClr val="E2792F"/>
            </a:solidFill>
            <a:ln>
              <a:noFill/>
            </a:ln>
            <a:effectLst/>
          </c:spPr>
          <c:cat>
            <c:numRef>
              <c:f>'MEV revenue split'!$A$3:$A$487</c:f>
              <c:numCache>
                <c:formatCode>m/d/yy</c:formatCode>
                <c:ptCount val="485"/>
                <c:pt idx="0">
                  <c:v>44562</c:v>
                </c:pt>
                <c:pt idx="1">
                  <c:v>44563</c:v>
                </c:pt>
                <c:pt idx="2">
                  <c:v>44564</c:v>
                </c:pt>
                <c:pt idx="3">
                  <c:v>44565</c:v>
                </c:pt>
                <c:pt idx="4">
                  <c:v>44566</c:v>
                </c:pt>
                <c:pt idx="5">
                  <c:v>44567</c:v>
                </c:pt>
                <c:pt idx="6">
                  <c:v>44568</c:v>
                </c:pt>
                <c:pt idx="7">
                  <c:v>44569</c:v>
                </c:pt>
                <c:pt idx="8">
                  <c:v>44570</c:v>
                </c:pt>
                <c:pt idx="9">
                  <c:v>44571</c:v>
                </c:pt>
                <c:pt idx="10">
                  <c:v>44572</c:v>
                </c:pt>
                <c:pt idx="11">
                  <c:v>44573</c:v>
                </c:pt>
                <c:pt idx="12">
                  <c:v>44574</c:v>
                </c:pt>
                <c:pt idx="13">
                  <c:v>44575</c:v>
                </c:pt>
                <c:pt idx="14">
                  <c:v>44576</c:v>
                </c:pt>
                <c:pt idx="15">
                  <c:v>44577</c:v>
                </c:pt>
                <c:pt idx="16">
                  <c:v>44578</c:v>
                </c:pt>
                <c:pt idx="17">
                  <c:v>44579</c:v>
                </c:pt>
                <c:pt idx="18">
                  <c:v>44580</c:v>
                </c:pt>
                <c:pt idx="19">
                  <c:v>44581</c:v>
                </c:pt>
                <c:pt idx="20">
                  <c:v>44582</c:v>
                </c:pt>
                <c:pt idx="21">
                  <c:v>44583</c:v>
                </c:pt>
                <c:pt idx="22">
                  <c:v>44584</c:v>
                </c:pt>
                <c:pt idx="23">
                  <c:v>44585</c:v>
                </c:pt>
                <c:pt idx="24">
                  <c:v>44586</c:v>
                </c:pt>
                <c:pt idx="25">
                  <c:v>44587</c:v>
                </c:pt>
                <c:pt idx="26">
                  <c:v>44588</c:v>
                </c:pt>
                <c:pt idx="27">
                  <c:v>44589</c:v>
                </c:pt>
                <c:pt idx="28">
                  <c:v>44590</c:v>
                </c:pt>
                <c:pt idx="29">
                  <c:v>44591</c:v>
                </c:pt>
                <c:pt idx="30">
                  <c:v>44592</c:v>
                </c:pt>
                <c:pt idx="31">
                  <c:v>44593</c:v>
                </c:pt>
                <c:pt idx="32">
                  <c:v>44594</c:v>
                </c:pt>
                <c:pt idx="33">
                  <c:v>44595</c:v>
                </c:pt>
                <c:pt idx="34">
                  <c:v>44596</c:v>
                </c:pt>
                <c:pt idx="35">
                  <c:v>44597</c:v>
                </c:pt>
                <c:pt idx="36">
                  <c:v>44598</c:v>
                </c:pt>
                <c:pt idx="37">
                  <c:v>44599</c:v>
                </c:pt>
                <c:pt idx="38">
                  <c:v>44600</c:v>
                </c:pt>
                <c:pt idx="39">
                  <c:v>44601</c:v>
                </c:pt>
                <c:pt idx="40">
                  <c:v>44602</c:v>
                </c:pt>
                <c:pt idx="41">
                  <c:v>44603</c:v>
                </c:pt>
                <c:pt idx="42">
                  <c:v>44604</c:v>
                </c:pt>
                <c:pt idx="43">
                  <c:v>44605</c:v>
                </c:pt>
                <c:pt idx="44">
                  <c:v>44606</c:v>
                </c:pt>
                <c:pt idx="45">
                  <c:v>44607</c:v>
                </c:pt>
                <c:pt idx="46">
                  <c:v>44608</c:v>
                </c:pt>
                <c:pt idx="47">
                  <c:v>44609</c:v>
                </c:pt>
                <c:pt idx="48">
                  <c:v>44610</c:v>
                </c:pt>
                <c:pt idx="49">
                  <c:v>44611</c:v>
                </c:pt>
                <c:pt idx="50">
                  <c:v>44612</c:v>
                </c:pt>
                <c:pt idx="51">
                  <c:v>44613</c:v>
                </c:pt>
                <c:pt idx="52">
                  <c:v>44614</c:v>
                </c:pt>
                <c:pt idx="53">
                  <c:v>44615</c:v>
                </c:pt>
                <c:pt idx="54">
                  <c:v>44616</c:v>
                </c:pt>
                <c:pt idx="55">
                  <c:v>44617</c:v>
                </c:pt>
                <c:pt idx="56">
                  <c:v>44618</c:v>
                </c:pt>
                <c:pt idx="57">
                  <c:v>44619</c:v>
                </c:pt>
                <c:pt idx="58">
                  <c:v>44620</c:v>
                </c:pt>
                <c:pt idx="59">
                  <c:v>44621</c:v>
                </c:pt>
                <c:pt idx="60">
                  <c:v>44622</c:v>
                </c:pt>
                <c:pt idx="61">
                  <c:v>44623</c:v>
                </c:pt>
                <c:pt idx="62">
                  <c:v>44624</c:v>
                </c:pt>
                <c:pt idx="63">
                  <c:v>44625</c:v>
                </c:pt>
                <c:pt idx="64">
                  <c:v>44626</c:v>
                </c:pt>
                <c:pt idx="65">
                  <c:v>44627</c:v>
                </c:pt>
                <c:pt idx="66">
                  <c:v>44628</c:v>
                </c:pt>
                <c:pt idx="67">
                  <c:v>44629</c:v>
                </c:pt>
                <c:pt idx="68">
                  <c:v>44630</c:v>
                </c:pt>
                <c:pt idx="69">
                  <c:v>44631</c:v>
                </c:pt>
                <c:pt idx="70">
                  <c:v>44632</c:v>
                </c:pt>
                <c:pt idx="71">
                  <c:v>44633</c:v>
                </c:pt>
                <c:pt idx="72">
                  <c:v>44634</c:v>
                </c:pt>
                <c:pt idx="73">
                  <c:v>44635</c:v>
                </c:pt>
                <c:pt idx="74">
                  <c:v>44636</c:v>
                </c:pt>
                <c:pt idx="75">
                  <c:v>44637</c:v>
                </c:pt>
                <c:pt idx="76">
                  <c:v>44638</c:v>
                </c:pt>
                <c:pt idx="77">
                  <c:v>44639</c:v>
                </c:pt>
                <c:pt idx="78">
                  <c:v>44640</c:v>
                </c:pt>
                <c:pt idx="79">
                  <c:v>44641</c:v>
                </c:pt>
                <c:pt idx="80">
                  <c:v>44642</c:v>
                </c:pt>
                <c:pt idx="81">
                  <c:v>44643</c:v>
                </c:pt>
                <c:pt idx="82">
                  <c:v>44644</c:v>
                </c:pt>
                <c:pt idx="83">
                  <c:v>44645</c:v>
                </c:pt>
                <c:pt idx="84">
                  <c:v>44646</c:v>
                </c:pt>
                <c:pt idx="85">
                  <c:v>44647</c:v>
                </c:pt>
                <c:pt idx="86">
                  <c:v>44648</c:v>
                </c:pt>
                <c:pt idx="87">
                  <c:v>44649</c:v>
                </c:pt>
                <c:pt idx="88">
                  <c:v>44650</c:v>
                </c:pt>
                <c:pt idx="89">
                  <c:v>44651</c:v>
                </c:pt>
                <c:pt idx="90">
                  <c:v>44652</c:v>
                </c:pt>
                <c:pt idx="91">
                  <c:v>44653</c:v>
                </c:pt>
                <c:pt idx="92">
                  <c:v>44654</c:v>
                </c:pt>
                <c:pt idx="93">
                  <c:v>44655</c:v>
                </c:pt>
                <c:pt idx="94">
                  <c:v>44656</c:v>
                </c:pt>
                <c:pt idx="95">
                  <c:v>44657</c:v>
                </c:pt>
                <c:pt idx="96">
                  <c:v>44658</c:v>
                </c:pt>
                <c:pt idx="97">
                  <c:v>44659</c:v>
                </c:pt>
                <c:pt idx="98">
                  <c:v>44660</c:v>
                </c:pt>
                <c:pt idx="99">
                  <c:v>44661</c:v>
                </c:pt>
                <c:pt idx="100">
                  <c:v>44662</c:v>
                </c:pt>
                <c:pt idx="101">
                  <c:v>44663</c:v>
                </c:pt>
                <c:pt idx="102">
                  <c:v>44664</c:v>
                </c:pt>
                <c:pt idx="103">
                  <c:v>44665</c:v>
                </c:pt>
                <c:pt idx="104">
                  <c:v>44666</c:v>
                </c:pt>
                <c:pt idx="105">
                  <c:v>44667</c:v>
                </c:pt>
                <c:pt idx="106">
                  <c:v>44668</c:v>
                </c:pt>
                <c:pt idx="107">
                  <c:v>44669</c:v>
                </c:pt>
                <c:pt idx="108">
                  <c:v>44670</c:v>
                </c:pt>
                <c:pt idx="109">
                  <c:v>44671</c:v>
                </c:pt>
                <c:pt idx="110">
                  <c:v>44672</c:v>
                </c:pt>
                <c:pt idx="111">
                  <c:v>44673</c:v>
                </c:pt>
                <c:pt idx="112">
                  <c:v>44674</c:v>
                </c:pt>
                <c:pt idx="113">
                  <c:v>44675</c:v>
                </c:pt>
                <c:pt idx="114">
                  <c:v>44676</c:v>
                </c:pt>
                <c:pt idx="115">
                  <c:v>44677</c:v>
                </c:pt>
                <c:pt idx="116">
                  <c:v>44678</c:v>
                </c:pt>
                <c:pt idx="117">
                  <c:v>44679</c:v>
                </c:pt>
                <c:pt idx="118">
                  <c:v>44680</c:v>
                </c:pt>
                <c:pt idx="119">
                  <c:v>44681</c:v>
                </c:pt>
                <c:pt idx="120">
                  <c:v>44682</c:v>
                </c:pt>
                <c:pt idx="121">
                  <c:v>44683</c:v>
                </c:pt>
                <c:pt idx="122">
                  <c:v>44684</c:v>
                </c:pt>
                <c:pt idx="123">
                  <c:v>44685</c:v>
                </c:pt>
                <c:pt idx="124">
                  <c:v>44686</c:v>
                </c:pt>
                <c:pt idx="125">
                  <c:v>44687</c:v>
                </c:pt>
                <c:pt idx="126">
                  <c:v>44688</c:v>
                </c:pt>
                <c:pt idx="127">
                  <c:v>44689</c:v>
                </c:pt>
                <c:pt idx="128">
                  <c:v>44690</c:v>
                </c:pt>
                <c:pt idx="129">
                  <c:v>44691</c:v>
                </c:pt>
                <c:pt idx="130">
                  <c:v>44692</c:v>
                </c:pt>
                <c:pt idx="131">
                  <c:v>44693</c:v>
                </c:pt>
                <c:pt idx="132">
                  <c:v>44694</c:v>
                </c:pt>
                <c:pt idx="133">
                  <c:v>44695</c:v>
                </c:pt>
                <c:pt idx="134">
                  <c:v>44696</c:v>
                </c:pt>
                <c:pt idx="135">
                  <c:v>44697</c:v>
                </c:pt>
                <c:pt idx="136">
                  <c:v>44698</c:v>
                </c:pt>
                <c:pt idx="137">
                  <c:v>44699</c:v>
                </c:pt>
                <c:pt idx="138">
                  <c:v>44700</c:v>
                </c:pt>
                <c:pt idx="139">
                  <c:v>44701</c:v>
                </c:pt>
                <c:pt idx="140">
                  <c:v>44702</c:v>
                </c:pt>
                <c:pt idx="141">
                  <c:v>44703</c:v>
                </c:pt>
                <c:pt idx="142">
                  <c:v>44704</c:v>
                </c:pt>
                <c:pt idx="143">
                  <c:v>44705</c:v>
                </c:pt>
                <c:pt idx="144">
                  <c:v>44706</c:v>
                </c:pt>
                <c:pt idx="145">
                  <c:v>44707</c:v>
                </c:pt>
                <c:pt idx="146">
                  <c:v>44708</c:v>
                </c:pt>
                <c:pt idx="147">
                  <c:v>44709</c:v>
                </c:pt>
                <c:pt idx="148">
                  <c:v>44710</c:v>
                </c:pt>
                <c:pt idx="149">
                  <c:v>44711</c:v>
                </c:pt>
                <c:pt idx="150">
                  <c:v>44712</c:v>
                </c:pt>
                <c:pt idx="151">
                  <c:v>44713</c:v>
                </c:pt>
                <c:pt idx="152">
                  <c:v>44714</c:v>
                </c:pt>
                <c:pt idx="153">
                  <c:v>44715</c:v>
                </c:pt>
                <c:pt idx="154">
                  <c:v>44716</c:v>
                </c:pt>
                <c:pt idx="155">
                  <c:v>44717</c:v>
                </c:pt>
                <c:pt idx="156">
                  <c:v>44718</c:v>
                </c:pt>
                <c:pt idx="157">
                  <c:v>44719</c:v>
                </c:pt>
                <c:pt idx="158">
                  <c:v>44720</c:v>
                </c:pt>
                <c:pt idx="159">
                  <c:v>44721</c:v>
                </c:pt>
                <c:pt idx="160">
                  <c:v>44722</c:v>
                </c:pt>
                <c:pt idx="161">
                  <c:v>44723</c:v>
                </c:pt>
                <c:pt idx="162">
                  <c:v>44724</c:v>
                </c:pt>
                <c:pt idx="163">
                  <c:v>44725</c:v>
                </c:pt>
                <c:pt idx="164">
                  <c:v>44726</c:v>
                </c:pt>
                <c:pt idx="165">
                  <c:v>44727</c:v>
                </c:pt>
                <c:pt idx="166">
                  <c:v>44728</c:v>
                </c:pt>
                <c:pt idx="167">
                  <c:v>44729</c:v>
                </c:pt>
                <c:pt idx="168">
                  <c:v>44730</c:v>
                </c:pt>
                <c:pt idx="169">
                  <c:v>44731</c:v>
                </c:pt>
                <c:pt idx="170">
                  <c:v>44732</c:v>
                </c:pt>
                <c:pt idx="171">
                  <c:v>44733</c:v>
                </c:pt>
                <c:pt idx="172">
                  <c:v>44734</c:v>
                </c:pt>
                <c:pt idx="173">
                  <c:v>44735</c:v>
                </c:pt>
                <c:pt idx="174">
                  <c:v>44736</c:v>
                </c:pt>
                <c:pt idx="175">
                  <c:v>44737</c:v>
                </c:pt>
                <c:pt idx="176">
                  <c:v>44738</c:v>
                </c:pt>
                <c:pt idx="177">
                  <c:v>44739</c:v>
                </c:pt>
                <c:pt idx="178">
                  <c:v>44740</c:v>
                </c:pt>
                <c:pt idx="179">
                  <c:v>44741</c:v>
                </c:pt>
                <c:pt idx="180">
                  <c:v>44742</c:v>
                </c:pt>
                <c:pt idx="181">
                  <c:v>44743</c:v>
                </c:pt>
                <c:pt idx="182">
                  <c:v>44744</c:v>
                </c:pt>
                <c:pt idx="183">
                  <c:v>44745</c:v>
                </c:pt>
                <c:pt idx="184">
                  <c:v>44746</c:v>
                </c:pt>
                <c:pt idx="185">
                  <c:v>44747</c:v>
                </c:pt>
                <c:pt idx="186">
                  <c:v>44748</c:v>
                </c:pt>
                <c:pt idx="187">
                  <c:v>44749</c:v>
                </c:pt>
                <c:pt idx="188">
                  <c:v>44750</c:v>
                </c:pt>
                <c:pt idx="189">
                  <c:v>44751</c:v>
                </c:pt>
                <c:pt idx="190">
                  <c:v>44752</c:v>
                </c:pt>
                <c:pt idx="191">
                  <c:v>44753</c:v>
                </c:pt>
                <c:pt idx="192">
                  <c:v>44754</c:v>
                </c:pt>
                <c:pt idx="193">
                  <c:v>44755</c:v>
                </c:pt>
                <c:pt idx="194">
                  <c:v>44756</c:v>
                </c:pt>
                <c:pt idx="195">
                  <c:v>44757</c:v>
                </c:pt>
                <c:pt idx="196">
                  <c:v>44758</c:v>
                </c:pt>
                <c:pt idx="197">
                  <c:v>44759</c:v>
                </c:pt>
                <c:pt idx="198">
                  <c:v>44760</c:v>
                </c:pt>
                <c:pt idx="199">
                  <c:v>44761</c:v>
                </c:pt>
                <c:pt idx="200">
                  <c:v>44762</c:v>
                </c:pt>
                <c:pt idx="201">
                  <c:v>44763</c:v>
                </c:pt>
                <c:pt idx="202">
                  <c:v>44764</c:v>
                </c:pt>
                <c:pt idx="203">
                  <c:v>44765</c:v>
                </c:pt>
                <c:pt idx="204">
                  <c:v>44766</c:v>
                </c:pt>
                <c:pt idx="205">
                  <c:v>44767</c:v>
                </c:pt>
                <c:pt idx="206">
                  <c:v>44768</c:v>
                </c:pt>
                <c:pt idx="207">
                  <c:v>44769</c:v>
                </c:pt>
                <c:pt idx="208">
                  <c:v>44770</c:v>
                </c:pt>
                <c:pt idx="209">
                  <c:v>44771</c:v>
                </c:pt>
                <c:pt idx="210">
                  <c:v>44772</c:v>
                </c:pt>
                <c:pt idx="211">
                  <c:v>44773</c:v>
                </c:pt>
                <c:pt idx="212">
                  <c:v>44774</c:v>
                </c:pt>
                <c:pt idx="213">
                  <c:v>44775</c:v>
                </c:pt>
                <c:pt idx="214">
                  <c:v>44776</c:v>
                </c:pt>
                <c:pt idx="215">
                  <c:v>44777</c:v>
                </c:pt>
                <c:pt idx="216">
                  <c:v>44778</c:v>
                </c:pt>
                <c:pt idx="217">
                  <c:v>44779</c:v>
                </c:pt>
                <c:pt idx="218">
                  <c:v>44780</c:v>
                </c:pt>
                <c:pt idx="219">
                  <c:v>44781</c:v>
                </c:pt>
                <c:pt idx="220">
                  <c:v>44782</c:v>
                </c:pt>
                <c:pt idx="221">
                  <c:v>44783</c:v>
                </c:pt>
                <c:pt idx="222">
                  <c:v>44784</c:v>
                </c:pt>
                <c:pt idx="223">
                  <c:v>44785</c:v>
                </c:pt>
                <c:pt idx="224">
                  <c:v>44786</c:v>
                </c:pt>
                <c:pt idx="225">
                  <c:v>44787</c:v>
                </c:pt>
                <c:pt idx="226">
                  <c:v>44788</c:v>
                </c:pt>
                <c:pt idx="227">
                  <c:v>44789</c:v>
                </c:pt>
                <c:pt idx="228">
                  <c:v>44790</c:v>
                </c:pt>
                <c:pt idx="229">
                  <c:v>44791</c:v>
                </c:pt>
                <c:pt idx="230">
                  <c:v>44792</c:v>
                </c:pt>
                <c:pt idx="231">
                  <c:v>44793</c:v>
                </c:pt>
                <c:pt idx="232">
                  <c:v>44794</c:v>
                </c:pt>
                <c:pt idx="233">
                  <c:v>44795</c:v>
                </c:pt>
                <c:pt idx="234">
                  <c:v>44796</c:v>
                </c:pt>
                <c:pt idx="235">
                  <c:v>44797</c:v>
                </c:pt>
                <c:pt idx="236">
                  <c:v>44798</c:v>
                </c:pt>
                <c:pt idx="237">
                  <c:v>44799</c:v>
                </c:pt>
                <c:pt idx="238">
                  <c:v>44800</c:v>
                </c:pt>
                <c:pt idx="239">
                  <c:v>44801</c:v>
                </c:pt>
                <c:pt idx="240">
                  <c:v>44802</c:v>
                </c:pt>
                <c:pt idx="241">
                  <c:v>44803</c:v>
                </c:pt>
                <c:pt idx="242">
                  <c:v>44804</c:v>
                </c:pt>
                <c:pt idx="243">
                  <c:v>44805</c:v>
                </c:pt>
                <c:pt idx="244">
                  <c:v>44806</c:v>
                </c:pt>
                <c:pt idx="245">
                  <c:v>44807</c:v>
                </c:pt>
                <c:pt idx="246">
                  <c:v>44808</c:v>
                </c:pt>
                <c:pt idx="247">
                  <c:v>44809</c:v>
                </c:pt>
                <c:pt idx="248">
                  <c:v>44810</c:v>
                </c:pt>
                <c:pt idx="249">
                  <c:v>44811</c:v>
                </c:pt>
                <c:pt idx="250">
                  <c:v>44812</c:v>
                </c:pt>
                <c:pt idx="251">
                  <c:v>44813</c:v>
                </c:pt>
                <c:pt idx="252">
                  <c:v>44814</c:v>
                </c:pt>
                <c:pt idx="253">
                  <c:v>44815</c:v>
                </c:pt>
                <c:pt idx="254">
                  <c:v>44816</c:v>
                </c:pt>
                <c:pt idx="255">
                  <c:v>44817</c:v>
                </c:pt>
                <c:pt idx="256">
                  <c:v>44818</c:v>
                </c:pt>
                <c:pt idx="257">
                  <c:v>44819</c:v>
                </c:pt>
                <c:pt idx="258">
                  <c:v>44820</c:v>
                </c:pt>
                <c:pt idx="259">
                  <c:v>44821</c:v>
                </c:pt>
                <c:pt idx="260">
                  <c:v>44822</c:v>
                </c:pt>
                <c:pt idx="261">
                  <c:v>44823</c:v>
                </c:pt>
                <c:pt idx="262">
                  <c:v>44824</c:v>
                </c:pt>
                <c:pt idx="263">
                  <c:v>44825</c:v>
                </c:pt>
                <c:pt idx="264">
                  <c:v>44826</c:v>
                </c:pt>
                <c:pt idx="265">
                  <c:v>44827</c:v>
                </c:pt>
                <c:pt idx="266">
                  <c:v>44828</c:v>
                </c:pt>
                <c:pt idx="267">
                  <c:v>44829</c:v>
                </c:pt>
                <c:pt idx="268">
                  <c:v>44830</c:v>
                </c:pt>
                <c:pt idx="269">
                  <c:v>44831</c:v>
                </c:pt>
                <c:pt idx="270">
                  <c:v>44832</c:v>
                </c:pt>
                <c:pt idx="271">
                  <c:v>44833</c:v>
                </c:pt>
                <c:pt idx="272">
                  <c:v>44834</c:v>
                </c:pt>
                <c:pt idx="273">
                  <c:v>44835</c:v>
                </c:pt>
                <c:pt idx="274">
                  <c:v>44836</c:v>
                </c:pt>
                <c:pt idx="275">
                  <c:v>44837</c:v>
                </c:pt>
                <c:pt idx="276">
                  <c:v>44838</c:v>
                </c:pt>
                <c:pt idx="277">
                  <c:v>44839</c:v>
                </c:pt>
                <c:pt idx="278">
                  <c:v>44840</c:v>
                </c:pt>
                <c:pt idx="279">
                  <c:v>44841</c:v>
                </c:pt>
                <c:pt idx="280">
                  <c:v>44842</c:v>
                </c:pt>
                <c:pt idx="281">
                  <c:v>44843</c:v>
                </c:pt>
                <c:pt idx="282">
                  <c:v>44844</c:v>
                </c:pt>
                <c:pt idx="283">
                  <c:v>44845</c:v>
                </c:pt>
                <c:pt idx="284">
                  <c:v>44846</c:v>
                </c:pt>
                <c:pt idx="285">
                  <c:v>44847</c:v>
                </c:pt>
                <c:pt idx="286">
                  <c:v>44848</c:v>
                </c:pt>
                <c:pt idx="287">
                  <c:v>44849</c:v>
                </c:pt>
                <c:pt idx="288">
                  <c:v>44850</c:v>
                </c:pt>
                <c:pt idx="289">
                  <c:v>44851</c:v>
                </c:pt>
                <c:pt idx="290">
                  <c:v>44852</c:v>
                </c:pt>
                <c:pt idx="291">
                  <c:v>44853</c:v>
                </c:pt>
                <c:pt idx="292">
                  <c:v>44854</c:v>
                </c:pt>
                <c:pt idx="293">
                  <c:v>44855</c:v>
                </c:pt>
                <c:pt idx="294">
                  <c:v>44856</c:v>
                </c:pt>
                <c:pt idx="295">
                  <c:v>44857</c:v>
                </c:pt>
                <c:pt idx="296">
                  <c:v>44858</c:v>
                </c:pt>
                <c:pt idx="297">
                  <c:v>44859</c:v>
                </c:pt>
                <c:pt idx="298">
                  <c:v>44860</c:v>
                </c:pt>
                <c:pt idx="299">
                  <c:v>44861</c:v>
                </c:pt>
                <c:pt idx="300">
                  <c:v>44862</c:v>
                </c:pt>
                <c:pt idx="301">
                  <c:v>44863</c:v>
                </c:pt>
                <c:pt idx="302">
                  <c:v>44864</c:v>
                </c:pt>
                <c:pt idx="303">
                  <c:v>44865</c:v>
                </c:pt>
                <c:pt idx="304">
                  <c:v>44866</c:v>
                </c:pt>
                <c:pt idx="305">
                  <c:v>44867</c:v>
                </c:pt>
                <c:pt idx="306">
                  <c:v>44868</c:v>
                </c:pt>
                <c:pt idx="307">
                  <c:v>44869</c:v>
                </c:pt>
                <c:pt idx="308">
                  <c:v>44870</c:v>
                </c:pt>
                <c:pt idx="309">
                  <c:v>44871</c:v>
                </c:pt>
                <c:pt idx="310">
                  <c:v>44872</c:v>
                </c:pt>
                <c:pt idx="311">
                  <c:v>44873</c:v>
                </c:pt>
                <c:pt idx="312">
                  <c:v>44874</c:v>
                </c:pt>
                <c:pt idx="313">
                  <c:v>44875</c:v>
                </c:pt>
                <c:pt idx="314">
                  <c:v>44876</c:v>
                </c:pt>
                <c:pt idx="315">
                  <c:v>44877</c:v>
                </c:pt>
                <c:pt idx="316">
                  <c:v>44878</c:v>
                </c:pt>
                <c:pt idx="317">
                  <c:v>44879</c:v>
                </c:pt>
                <c:pt idx="318">
                  <c:v>44880</c:v>
                </c:pt>
                <c:pt idx="319">
                  <c:v>44881</c:v>
                </c:pt>
                <c:pt idx="320">
                  <c:v>44882</c:v>
                </c:pt>
                <c:pt idx="321">
                  <c:v>44883</c:v>
                </c:pt>
                <c:pt idx="322">
                  <c:v>44884</c:v>
                </c:pt>
                <c:pt idx="323">
                  <c:v>44885</c:v>
                </c:pt>
                <c:pt idx="324">
                  <c:v>44886</c:v>
                </c:pt>
                <c:pt idx="325">
                  <c:v>44887</c:v>
                </c:pt>
                <c:pt idx="326">
                  <c:v>44888</c:v>
                </c:pt>
                <c:pt idx="327">
                  <c:v>44889</c:v>
                </c:pt>
                <c:pt idx="328">
                  <c:v>44890</c:v>
                </c:pt>
                <c:pt idx="329">
                  <c:v>44891</c:v>
                </c:pt>
                <c:pt idx="330">
                  <c:v>44892</c:v>
                </c:pt>
                <c:pt idx="331">
                  <c:v>44893</c:v>
                </c:pt>
                <c:pt idx="332">
                  <c:v>44894</c:v>
                </c:pt>
                <c:pt idx="333">
                  <c:v>44895</c:v>
                </c:pt>
                <c:pt idx="334">
                  <c:v>44896</c:v>
                </c:pt>
                <c:pt idx="335">
                  <c:v>44897</c:v>
                </c:pt>
                <c:pt idx="336">
                  <c:v>44898</c:v>
                </c:pt>
                <c:pt idx="337">
                  <c:v>44899</c:v>
                </c:pt>
                <c:pt idx="338">
                  <c:v>44900</c:v>
                </c:pt>
                <c:pt idx="339">
                  <c:v>44901</c:v>
                </c:pt>
                <c:pt idx="340">
                  <c:v>44902</c:v>
                </c:pt>
                <c:pt idx="341">
                  <c:v>44903</c:v>
                </c:pt>
                <c:pt idx="342">
                  <c:v>44904</c:v>
                </c:pt>
                <c:pt idx="343">
                  <c:v>44905</c:v>
                </c:pt>
                <c:pt idx="344">
                  <c:v>44906</c:v>
                </c:pt>
                <c:pt idx="345">
                  <c:v>44907</c:v>
                </c:pt>
                <c:pt idx="346">
                  <c:v>44908</c:v>
                </c:pt>
                <c:pt idx="347">
                  <c:v>44909</c:v>
                </c:pt>
                <c:pt idx="348">
                  <c:v>44910</c:v>
                </c:pt>
                <c:pt idx="349">
                  <c:v>44911</c:v>
                </c:pt>
                <c:pt idx="350">
                  <c:v>44912</c:v>
                </c:pt>
                <c:pt idx="351">
                  <c:v>44913</c:v>
                </c:pt>
                <c:pt idx="352">
                  <c:v>44914</c:v>
                </c:pt>
                <c:pt idx="353">
                  <c:v>44915</c:v>
                </c:pt>
                <c:pt idx="354">
                  <c:v>44916</c:v>
                </c:pt>
                <c:pt idx="355">
                  <c:v>44917</c:v>
                </c:pt>
                <c:pt idx="356">
                  <c:v>44918</c:v>
                </c:pt>
                <c:pt idx="357">
                  <c:v>44919</c:v>
                </c:pt>
                <c:pt idx="358">
                  <c:v>44920</c:v>
                </c:pt>
                <c:pt idx="359">
                  <c:v>44921</c:v>
                </c:pt>
                <c:pt idx="360">
                  <c:v>44922</c:v>
                </c:pt>
                <c:pt idx="361">
                  <c:v>44923</c:v>
                </c:pt>
                <c:pt idx="362">
                  <c:v>44924</c:v>
                </c:pt>
                <c:pt idx="363">
                  <c:v>44925</c:v>
                </c:pt>
                <c:pt idx="364">
                  <c:v>44926</c:v>
                </c:pt>
                <c:pt idx="365">
                  <c:v>44927</c:v>
                </c:pt>
                <c:pt idx="366">
                  <c:v>44928</c:v>
                </c:pt>
                <c:pt idx="367">
                  <c:v>44929</c:v>
                </c:pt>
                <c:pt idx="368">
                  <c:v>44930</c:v>
                </c:pt>
                <c:pt idx="369">
                  <c:v>44931</c:v>
                </c:pt>
                <c:pt idx="370">
                  <c:v>44932</c:v>
                </c:pt>
                <c:pt idx="371">
                  <c:v>44933</c:v>
                </c:pt>
                <c:pt idx="372">
                  <c:v>44934</c:v>
                </c:pt>
                <c:pt idx="373">
                  <c:v>44935</c:v>
                </c:pt>
                <c:pt idx="374">
                  <c:v>44936</c:v>
                </c:pt>
                <c:pt idx="375">
                  <c:v>44937</c:v>
                </c:pt>
                <c:pt idx="376">
                  <c:v>44938</c:v>
                </c:pt>
                <c:pt idx="377">
                  <c:v>44939</c:v>
                </c:pt>
                <c:pt idx="378">
                  <c:v>44940</c:v>
                </c:pt>
                <c:pt idx="379">
                  <c:v>44941</c:v>
                </c:pt>
                <c:pt idx="380">
                  <c:v>44942</c:v>
                </c:pt>
                <c:pt idx="381">
                  <c:v>44943</c:v>
                </c:pt>
                <c:pt idx="382">
                  <c:v>44944</c:v>
                </c:pt>
                <c:pt idx="383">
                  <c:v>44945</c:v>
                </c:pt>
                <c:pt idx="384">
                  <c:v>44946</c:v>
                </c:pt>
                <c:pt idx="385">
                  <c:v>44947</c:v>
                </c:pt>
                <c:pt idx="386">
                  <c:v>44948</c:v>
                </c:pt>
                <c:pt idx="387">
                  <c:v>44949</c:v>
                </c:pt>
                <c:pt idx="388">
                  <c:v>44950</c:v>
                </c:pt>
                <c:pt idx="389">
                  <c:v>44951</c:v>
                </c:pt>
                <c:pt idx="390">
                  <c:v>44952</c:v>
                </c:pt>
                <c:pt idx="391">
                  <c:v>44953</c:v>
                </c:pt>
                <c:pt idx="392">
                  <c:v>44954</c:v>
                </c:pt>
                <c:pt idx="393">
                  <c:v>44955</c:v>
                </c:pt>
                <c:pt idx="394">
                  <c:v>44956</c:v>
                </c:pt>
                <c:pt idx="395">
                  <c:v>44957</c:v>
                </c:pt>
                <c:pt idx="396">
                  <c:v>44958</c:v>
                </c:pt>
                <c:pt idx="397">
                  <c:v>44959</c:v>
                </c:pt>
                <c:pt idx="398">
                  <c:v>44960</c:v>
                </c:pt>
                <c:pt idx="399">
                  <c:v>44961</c:v>
                </c:pt>
                <c:pt idx="400">
                  <c:v>44962</c:v>
                </c:pt>
                <c:pt idx="401">
                  <c:v>44963</c:v>
                </c:pt>
                <c:pt idx="402">
                  <c:v>44964</c:v>
                </c:pt>
                <c:pt idx="403">
                  <c:v>44965</c:v>
                </c:pt>
                <c:pt idx="404">
                  <c:v>44966</c:v>
                </c:pt>
                <c:pt idx="405">
                  <c:v>44967</c:v>
                </c:pt>
                <c:pt idx="406">
                  <c:v>44968</c:v>
                </c:pt>
                <c:pt idx="407">
                  <c:v>44969</c:v>
                </c:pt>
                <c:pt idx="408">
                  <c:v>44970</c:v>
                </c:pt>
                <c:pt idx="409">
                  <c:v>44971</c:v>
                </c:pt>
                <c:pt idx="410">
                  <c:v>44972</c:v>
                </c:pt>
                <c:pt idx="411">
                  <c:v>44973</c:v>
                </c:pt>
                <c:pt idx="412">
                  <c:v>44974</c:v>
                </c:pt>
                <c:pt idx="413">
                  <c:v>44975</c:v>
                </c:pt>
                <c:pt idx="414">
                  <c:v>44976</c:v>
                </c:pt>
                <c:pt idx="415">
                  <c:v>44977</c:v>
                </c:pt>
                <c:pt idx="416">
                  <c:v>44978</c:v>
                </c:pt>
                <c:pt idx="417">
                  <c:v>44979</c:v>
                </c:pt>
                <c:pt idx="418">
                  <c:v>44980</c:v>
                </c:pt>
                <c:pt idx="419">
                  <c:v>44981</c:v>
                </c:pt>
                <c:pt idx="420">
                  <c:v>44982</c:v>
                </c:pt>
                <c:pt idx="421">
                  <c:v>44983</c:v>
                </c:pt>
                <c:pt idx="422">
                  <c:v>44984</c:v>
                </c:pt>
                <c:pt idx="423">
                  <c:v>44985</c:v>
                </c:pt>
                <c:pt idx="424">
                  <c:v>44986</c:v>
                </c:pt>
                <c:pt idx="425">
                  <c:v>44987</c:v>
                </c:pt>
                <c:pt idx="426">
                  <c:v>44988</c:v>
                </c:pt>
                <c:pt idx="427">
                  <c:v>44989</c:v>
                </c:pt>
                <c:pt idx="428">
                  <c:v>44990</c:v>
                </c:pt>
                <c:pt idx="429">
                  <c:v>44991</c:v>
                </c:pt>
                <c:pt idx="430">
                  <c:v>44992</c:v>
                </c:pt>
                <c:pt idx="431">
                  <c:v>44993</c:v>
                </c:pt>
                <c:pt idx="432">
                  <c:v>44994</c:v>
                </c:pt>
                <c:pt idx="433">
                  <c:v>44995</c:v>
                </c:pt>
                <c:pt idx="434">
                  <c:v>44996</c:v>
                </c:pt>
                <c:pt idx="435">
                  <c:v>44997</c:v>
                </c:pt>
                <c:pt idx="436">
                  <c:v>44998</c:v>
                </c:pt>
                <c:pt idx="437">
                  <c:v>44999</c:v>
                </c:pt>
                <c:pt idx="438">
                  <c:v>45000</c:v>
                </c:pt>
                <c:pt idx="439">
                  <c:v>45001</c:v>
                </c:pt>
                <c:pt idx="440">
                  <c:v>45002</c:v>
                </c:pt>
                <c:pt idx="441">
                  <c:v>45003</c:v>
                </c:pt>
                <c:pt idx="442">
                  <c:v>45004</c:v>
                </c:pt>
                <c:pt idx="443">
                  <c:v>45005</c:v>
                </c:pt>
                <c:pt idx="444">
                  <c:v>45006</c:v>
                </c:pt>
                <c:pt idx="445">
                  <c:v>45007</c:v>
                </c:pt>
                <c:pt idx="446">
                  <c:v>45008</c:v>
                </c:pt>
                <c:pt idx="447">
                  <c:v>45009</c:v>
                </c:pt>
                <c:pt idx="448">
                  <c:v>45010</c:v>
                </c:pt>
                <c:pt idx="449">
                  <c:v>45011</c:v>
                </c:pt>
                <c:pt idx="450">
                  <c:v>45012</c:v>
                </c:pt>
                <c:pt idx="451">
                  <c:v>45013</c:v>
                </c:pt>
                <c:pt idx="452">
                  <c:v>45014</c:v>
                </c:pt>
                <c:pt idx="453">
                  <c:v>45015</c:v>
                </c:pt>
                <c:pt idx="454">
                  <c:v>45016</c:v>
                </c:pt>
                <c:pt idx="455">
                  <c:v>45017</c:v>
                </c:pt>
                <c:pt idx="456">
                  <c:v>45018</c:v>
                </c:pt>
                <c:pt idx="457">
                  <c:v>45019</c:v>
                </c:pt>
                <c:pt idx="458">
                  <c:v>45020</c:v>
                </c:pt>
                <c:pt idx="459">
                  <c:v>45021</c:v>
                </c:pt>
                <c:pt idx="460">
                  <c:v>45022</c:v>
                </c:pt>
                <c:pt idx="461">
                  <c:v>45023</c:v>
                </c:pt>
                <c:pt idx="462">
                  <c:v>45024</c:v>
                </c:pt>
                <c:pt idx="463">
                  <c:v>45025</c:v>
                </c:pt>
                <c:pt idx="464">
                  <c:v>45026</c:v>
                </c:pt>
                <c:pt idx="465">
                  <c:v>45027</c:v>
                </c:pt>
                <c:pt idx="466">
                  <c:v>45028</c:v>
                </c:pt>
                <c:pt idx="467">
                  <c:v>45029</c:v>
                </c:pt>
                <c:pt idx="468">
                  <c:v>45030</c:v>
                </c:pt>
                <c:pt idx="469">
                  <c:v>45031</c:v>
                </c:pt>
                <c:pt idx="470">
                  <c:v>45032</c:v>
                </c:pt>
                <c:pt idx="471">
                  <c:v>45033</c:v>
                </c:pt>
                <c:pt idx="472">
                  <c:v>45034</c:v>
                </c:pt>
                <c:pt idx="473">
                  <c:v>45035</c:v>
                </c:pt>
                <c:pt idx="474">
                  <c:v>45036</c:v>
                </c:pt>
                <c:pt idx="475">
                  <c:v>45037</c:v>
                </c:pt>
                <c:pt idx="476">
                  <c:v>45038</c:v>
                </c:pt>
                <c:pt idx="477">
                  <c:v>45039</c:v>
                </c:pt>
                <c:pt idx="478">
                  <c:v>45040</c:v>
                </c:pt>
                <c:pt idx="479">
                  <c:v>45041</c:v>
                </c:pt>
                <c:pt idx="480">
                  <c:v>45042</c:v>
                </c:pt>
                <c:pt idx="481">
                  <c:v>45043</c:v>
                </c:pt>
                <c:pt idx="482">
                  <c:v>45044</c:v>
                </c:pt>
                <c:pt idx="483">
                  <c:v>45045</c:v>
                </c:pt>
                <c:pt idx="484">
                  <c:v>45046</c:v>
                </c:pt>
              </c:numCache>
            </c:numRef>
          </c:cat>
          <c:val>
            <c:numRef>
              <c:f>'MEV revenue split'!$G$3:$G$495</c:f>
              <c:numCache>
                <c:formatCode>_("$"* #,##0.00_);_("$"* \(#,##0.00\);_("$"* "-"??_);_(@_)</c:formatCode>
                <c:ptCount val="493"/>
                <c:pt idx="0">
                  <c:v>528734.8615</c:v>
                </c:pt>
                <c:pt idx="1">
                  <c:v>1217930.7631999999</c:v>
                </c:pt>
                <c:pt idx="2">
                  <c:v>2004439.7605999999</c:v>
                </c:pt>
                <c:pt idx="3">
                  <c:v>2708114.9540999997</c:v>
                </c:pt>
                <c:pt idx="4">
                  <c:v>3882109.8191</c:v>
                </c:pt>
                <c:pt idx="5">
                  <c:v>4888479.4140999997</c:v>
                </c:pt>
                <c:pt idx="6">
                  <c:v>6111390.1611000001</c:v>
                </c:pt>
                <c:pt idx="7">
                  <c:v>6892478.2997000003</c:v>
                </c:pt>
                <c:pt idx="8">
                  <c:v>7525439.2260000007</c:v>
                </c:pt>
                <c:pt idx="9">
                  <c:v>8682861.1870000008</c:v>
                </c:pt>
                <c:pt idx="10">
                  <c:v>9446788.4037000015</c:v>
                </c:pt>
                <c:pt idx="11">
                  <c:v>10451712.671700001</c:v>
                </c:pt>
                <c:pt idx="12">
                  <c:v>11202591.181700001</c:v>
                </c:pt>
                <c:pt idx="13">
                  <c:v>11901881.760300001</c:v>
                </c:pt>
                <c:pt idx="14">
                  <c:v>12393335.742900001</c:v>
                </c:pt>
                <c:pt idx="15">
                  <c:v>12841934.110000001</c:v>
                </c:pt>
                <c:pt idx="16">
                  <c:v>13603425.128900001</c:v>
                </c:pt>
                <c:pt idx="17">
                  <c:v>14202033.489600001</c:v>
                </c:pt>
                <c:pt idx="18">
                  <c:v>14847567.6316</c:v>
                </c:pt>
                <c:pt idx="19">
                  <c:v>15624020.9855</c:v>
                </c:pt>
                <c:pt idx="20">
                  <c:v>16928617.879500002</c:v>
                </c:pt>
                <c:pt idx="21">
                  <c:v>18370282.245500002</c:v>
                </c:pt>
                <c:pt idx="22">
                  <c:v>18895484.880000003</c:v>
                </c:pt>
                <c:pt idx="23">
                  <c:v>20171318.724000003</c:v>
                </c:pt>
                <c:pt idx="24">
                  <c:v>20914133.159800004</c:v>
                </c:pt>
                <c:pt idx="25">
                  <c:v>21771508.396300003</c:v>
                </c:pt>
                <c:pt idx="26">
                  <c:v>22578989.493700001</c:v>
                </c:pt>
                <c:pt idx="27">
                  <c:v>23061757.6426</c:v>
                </c:pt>
                <c:pt idx="28">
                  <c:v>23505328.548099998</c:v>
                </c:pt>
                <c:pt idx="29">
                  <c:v>23802127.7075</c:v>
                </c:pt>
                <c:pt idx="30">
                  <c:v>24246149.727600001</c:v>
                </c:pt>
                <c:pt idx="31">
                  <c:v>24807804.103700001</c:v>
                </c:pt>
                <c:pt idx="32">
                  <c:v>25200351.660399999</c:v>
                </c:pt>
                <c:pt idx="33">
                  <c:v>25544256.332199998</c:v>
                </c:pt>
                <c:pt idx="34">
                  <c:v>26087943.789499998</c:v>
                </c:pt>
                <c:pt idx="35">
                  <c:v>26551618.151999999</c:v>
                </c:pt>
                <c:pt idx="36">
                  <c:v>26841238.934</c:v>
                </c:pt>
                <c:pt idx="37">
                  <c:v>27399558.4617</c:v>
                </c:pt>
                <c:pt idx="38">
                  <c:v>27788376.101</c:v>
                </c:pt>
                <c:pt idx="39">
                  <c:v>28254327.5656</c:v>
                </c:pt>
                <c:pt idx="40">
                  <c:v>28652925.344099998</c:v>
                </c:pt>
                <c:pt idx="41">
                  <c:v>29205791.132099997</c:v>
                </c:pt>
                <c:pt idx="42">
                  <c:v>29799271.464499999</c:v>
                </c:pt>
                <c:pt idx="43">
                  <c:v>30240661.384799998</c:v>
                </c:pt>
                <c:pt idx="44">
                  <c:v>30499782.355799999</c:v>
                </c:pt>
                <c:pt idx="45">
                  <c:v>31032405.7454</c:v>
                </c:pt>
                <c:pt idx="46">
                  <c:v>31509697.135900002</c:v>
                </c:pt>
                <c:pt idx="47">
                  <c:v>31938167.559300002</c:v>
                </c:pt>
                <c:pt idx="48">
                  <c:v>32353507.8178</c:v>
                </c:pt>
                <c:pt idx="49">
                  <c:v>32584736.698899999</c:v>
                </c:pt>
                <c:pt idx="50">
                  <c:v>32971069.816</c:v>
                </c:pt>
                <c:pt idx="51">
                  <c:v>33319222.154300001</c:v>
                </c:pt>
                <c:pt idx="52">
                  <c:v>33627756.685999997</c:v>
                </c:pt>
                <c:pt idx="53">
                  <c:v>33916071.556199998</c:v>
                </c:pt>
                <c:pt idx="54">
                  <c:v>34826359.974100001</c:v>
                </c:pt>
                <c:pt idx="55">
                  <c:v>35232575.519699998</c:v>
                </c:pt>
                <c:pt idx="56">
                  <c:v>35539403.140500002</c:v>
                </c:pt>
                <c:pt idx="57">
                  <c:v>35820469.745300002</c:v>
                </c:pt>
                <c:pt idx="58">
                  <c:v>36166627.571500003</c:v>
                </c:pt>
                <c:pt idx="59">
                  <c:v>36593906.813700005</c:v>
                </c:pt>
                <c:pt idx="60">
                  <c:v>36932449.025400005</c:v>
                </c:pt>
                <c:pt idx="61">
                  <c:v>37188325.978900008</c:v>
                </c:pt>
                <c:pt idx="62">
                  <c:v>37568314.594400011</c:v>
                </c:pt>
                <c:pt idx="63">
                  <c:v>37794490.051100008</c:v>
                </c:pt>
                <c:pt idx="64">
                  <c:v>37983636.029000007</c:v>
                </c:pt>
                <c:pt idx="65">
                  <c:v>38330078.354300007</c:v>
                </c:pt>
                <c:pt idx="66">
                  <c:v>38574025.625400007</c:v>
                </c:pt>
                <c:pt idx="67">
                  <c:v>38892697.999800004</c:v>
                </c:pt>
                <c:pt idx="68">
                  <c:v>39136558.740700006</c:v>
                </c:pt>
                <c:pt idx="69">
                  <c:v>39394043.110700004</c:v>
                </c:pt>
                <c:pt idx="70">
                  <c:v>39688982.626100004</c:v>
                </c:pt>
                <c:pt idx="71">
                  <c:v>40049185.725400001</c:v>
                </c:pt>
                <c:pt idx="72">
                  <c:v>40273675.970600002</c:v>
                </c:pt>
                <c:pt idx="73">
                  <c:v>40525454.091800004</c:v>
                </c:pt>
                <c:pt idx="74">
                  <c:v>40848923.418700002</c:v>
                </c:pt>
                <c:pt idx="75">
                  <c:v>41738931.141400002</c:v>
                </c:pt>
                <c:pt idx="76">
                  <c:v>42641850.9586</c:v>
                </c:pt>
                <c:pt idx="77">
                  <c:v>42930014.800800003</c:v>
                </c:pt>
                <c:pt idx="78">
                  <c:v>43230268.735800005</c:v>
                </c:pt>
                <c:pt idx="79">
                  <c:v>43488447.381400004</c:v>
                </c:pt>
                <c:pt idx="80">
                  <c:v>43893866.368300006</c:v>
                </c:pt>
                <c:pt idx="81">
                  <c:v>44121521.849000007</c:v>
                </c:pt>
                <c:pt idx="82">
                  <c:v>44549524.280400008</c:v>
                </c:pt>
                <c:pt idx="83">
                  <c:v>45034316.00150001</c:v>
                </c:pt>
                <c:pt idx="84">
                  <c:v>45314380.316000007</c:v>
                </c:pt>
                <c:pt idx="85">
                  <c:v>45721906.506200008</c:v>
                </c:pt>
                <c:pt idx="86">
                  <c:v>46277979.411100008</c:v>
                </c:pt>
                <c:pt idx="87">
                  <c:v>46829186.24750001</c:v>
                </c:pt>
                <c:pt idx="88">
                  <c:v>47165880.764900006</c:v>
                </c:pt>
                <c:pt idx="89">
                  <c:v>47643601.306000009</c:v>
                </c:pt>
                <c:pt idx="90">
                  <c:v>48188237.710600011</c:v>
                </c:pt>
                <c:pt idx="91">
                  <c:v>48746920.73080001</c:v>
                </c:pt>
                <c:pt idx="92">
                  <c:v>49232997.10270001</c:v>
                </c:pt>
                <c:pt idx="93">
                  <c:v>50264819.943700008</c:v>
                </c:pt>
                <c:pt idx="94">
                  <c:v>50710654.596400008</c:v>
                </c:pt>
                <c:pt idx="95">
                  <c:v>51267774.308200009</c:v>
                </c:pt>
                <c:pt idx="96">
                  <c:v>51610721.188200012</c:v>
                </c:pt>
                <c:pt idx="97">
                  <c:v>52029994.369600013</c:v>
                </c:pt>
                <c:pt idx="98">
                  <c:v>52338050.667200014</c:v>
                </c:pt>
                <c:pt idx="99">
                  <c:v>52614564.108900011</c:v>
                </c:pt>
                <c:pt idx="100">
                  <c:v>53119057.49440001</c:v>
                </c:pt>
                <c:pt idx="101">
                  <c:v>53595962.61280001</c:v>
                </c:pt>
                <c:pt idx="102">
                  <c:v>53908170.948600009</c:v>
                </c:pt>
                <c:pt idx="103">
                  <c:v>54783702.268700011</c:v>
                </c:pt>
                <c:pt idx="104">
                  <c:v>55162738.863500014</c:v>
                </c:pt>
                <c:pt idx="105">
                  <c:v>55375575.723000012</c:v>
                </c:pt>
                <c:pt idx="106">
                  <c:v>55972300.732900009</c:v>
                </c:pt>
                <c:pt idx="107">
                  <c:v>56491580.015700005</c:v>
                </c:pt>
                <c:pt idx="108">
                  <c:v>57090946.752100006</c:v>
                </c:pt>
                <c:pt idx="109">
                  <c:v>57572954.502700008</c:v>
                </c:pt>
                <c:pt idx="110">
                  <c:v>58196722.980600007</c:v>
                </c:pt>
                <c:pt idx="111">
                  <c:v>58420212.94780001</c:v>
                </c:pt>
                <c:pt idx="112">
                  <c:v>58635684.098400012</c:v>
                </c:pt>
                <c:pt idx="113">
                  <c:v>58852811.281500012</c:v>
                </c:pt>
                <c:pt idx="114">
                  <c:v>59351958.70480001</c:v>
                </c:pt>
                <c:pt idx="115">
                  <c:v>59731196.550100006</c:v>
                </c:pt>
                <c:pt idx="116">
                  <c:v>59943214.717300005</c:v>
                </c:pt>
                <c:pt idx="117">
                  <c:v>60222006.889700003</c:v>
                </c:pt>
                <c:pt idx="118">
                  <c:v>60687627.024500005</c:v>
                </c:pt>
                <c:pt idx="119">
                  <c:v>61125828.734400004</c:v>
                </c:pt>
                <c:pt idx="120">
                  <c:v>61508468.744500004</c:v>
                </c:pt>
                <c:pt idx="121">
                  <c:v>61751149.450400002</c:v>
                </c:pt>
                <c:pt idx="122">
                  <c:v>62148795.333100006</c:v>
                </c:pt>
                <c:pt idx="123">
                  <c:v>62486032.119100004</c:v>
                </c:pt>
                <c:pt idx="124">
                  <c:v>62822508.801100001</c:v>
                </c:pt>
                <c:pt idx="125">
                  <c:v>63186297.990599997</c:v>
                </c:pt>
                <c:pt idx="126">
                  <c:v>63330095.8521</c:v>
                </c:pt>
                <c:pt idx="127">
                  <c:v>63677627.634000003</c:v>
                </c:pt>
                <c:pt idx="128">
                  <c:v>64540085.524300002</c:v>
                </c:pt>
                <c:pt idx="129">
                  <c:v>65219153.837099999</c:v>
                </c:pt>
                <c:pt idx="130">
                  <c:v>66735731.355099998</c:v>
                </c:pt>
                <c:pt idx="131">
                  <c:v>69322681.980100006</c:v>
                </c:pt>
                <c:pt idx="132">
                  <c:v>70092254.235500008</c:v>
                </c:pt>
                <c:pt idx="133">
                  <c:v>70543091.091000006</c:v>
                </c:pt>
                <c:pt idx="134">
                  <c:v>70846821.647</c:v>
                </c:pt>
                <c:pt idx="135">
                  <c:v>71261611.390100002</c:v>
                </c:pt>
                <c:pt idx="136">
                  <c:v>71562856.588100001</c:v>
                </c:pt>
                <c:pt idx="137">
                  <c:v>71841977.160799995</c:v>
                </c:pt>
                <c:pt idx="138">
                  <c:v>72202388.0484</c:v>
                </c:pt>
                <c:pt idx="139">
                  <c:v>72444122.842399999</c:v>
                </c:pt>
                <c:pt idx="140">
                  <c:v>72561021.0616</c:v>
                </c:pt>
                <c:pt idx="141">
                  <c:v>72679982.301300004</c:v>
                </c:pt>
                <c:pt idx="142">
                  <c:v>72911627.32100001</c:v>
                </c:pt>
                <c:pt idx="143">
                  <c:v>73099299.752200007</c:v>
                </c:pt>
                <c:pt idx="144">
                  <c:v>73260194.707900003</c:v>
                </c:pt>
                <c:pt idx="145">
                  <c:v>73798555.389500007</c:v>
                </c:pt>
                <c:pt idx="146">
                  <c:v>74153349.274600014</c:v>
                </c:pt>
                <c:pt idx="147">
                  <c:v>74453324.394900009</c:v>
                </c:pt>
                <c:pt idx="148">
                  <c:v>74561784.595100015</c:v>
                </c:pt>
                <c:pt idx="149">
                  <c:v>75043958.36680001</c:v>
                </c:pt>
                <c:pt idx="150">
                  <c:v>75207259.849900007</c:v>
                </c:pt>
                <c:pt idx="151">
                  <c:v>75451805.413100004</c:v>
                </c:pt>
                <c:pt idx="152">
                  <c:v>75612943.220899999</c:v>
                </c:pt>
                <c:pt idx="153">
                  <c:v>75776569.390599996</c:v>
                </c:pt>
                <c:pt idx="154">
                  <c:v>75993973.559100002</c:v>
                </c:pt>
                <c:pt idx="155">
                  <c:v>76127104.783399999</c:v>
                </c:pt>
                <c:pt idx="156">
                  <c:v>76340768.120499998</c:v>
                </c:pt>
                <c:pt idx="157">
                  <c:v>76633114.879099995</c:v>
                </c:pt>
                <c:pt idx="158">
                  <c:v>76841864.182300001</c:v>
                </c:pt>
                <c:pt idx="159">
                  <c:v>76979036.399399996</c:v>
                </c:pt>
                <c:pt idx="160">
                  <c:v>77228807.62879999</c:v>
                </c:pt>
                <c:pt idx="161">
                  <c:v>77623332.648099989</c:v>
                </c:pt>
                <c:pt idx="162">
                  <c:v>77969640.821699992</c:v>
                </c:pt>
                <c:pt idx="163">
                  <c:v>79178436.668699995</c:v>
                </c:pt>
                <c:pt idx="164">
                  <c:v>79938281.665199995</c:v>
                </c:pt>
                <c:pt idx="165">
                  <c:v>80765445.91579999</c:v>
                </c:pt>
                <c:pt idx="166">
                  <c:v>81085429.387399986</c:v>
                </c:pt>
                <c:pt idx="167">
                  <c:v>81321956.366999984</c:v>
                </c:pt>
                <c:pt idx="168">
                  <c:v>81716166.355499983</c:v>
                </c:pt>
                <c:pt idx="169">
                  <c:v>82056557.082199976</c:v>
                </c:pt>
                <c:pt idx="170">
                  <c:v>82249026.730899975</c:v>
                </c:pt>
                <c:pt idx="171">
                  <c:v>82505392.379499972</c:v>
                </c:pt>
                <c:pt idx="172">
                  <c:v>82750017.083399966</c:v>
                </c:pt>
                <c:pt idx="173">
                  <c:v>82998128.509199962</c:v>
                </c:pt>
                <c:pt idx="174">
                  <c:v>83299850.503399968</c:v>
                </c:pt>
                <c:pt idx="175">
                  <c:v>83447756.782099962</c:v>
                </c:pt>
                <c:pt idx="176">
                  <c:v>83599238.028799966</c:v>
                </c:pt>
                <c:pt idx="177">
                  <c:v>83754576.304599971</c:v>
                </c:pt>
                <c:pt idx="178">
                  <c:v>83931968.081199974</c:v>
                </c:pt>
                <c:pt idx="179">
                  <c:v>84168065.137699977</c:v>
                </c:pt>
                <c:pt idx="180">
                  <c:v>84404662.989599973</c:v>
                </c:pt>
                <c:pt idx="181">
                  <c:v>84530236.060299978</c:v>
                </c:pt>
                <c:pt idx="182">
                  <c:v>84638645.741399974</c:v>
                </c:pt>
                <c:pt idx="183">
                  <c:v>84775215.229799971</c:v>
                </c:pt>
                <c:pt idx="184">
                  <c:v>84928023.543199971</c:v>
                </c:pt>
                <c:pt idx="185">
                  <c:v>85105406.300199971</c:v>
                </c:pt>
                <c:pt idx="186">
                  <c:v>85228873.673999965</c:v>
                </c:pt>
                <c:pt idx="187">
                  <c:v>85447512.80309996</c:v>
                </c:pt>
                <c:pt idx="188">
                  <c:v>85588932.011799961</c:v>
                </c:pt>
                <c:pt idx="189">
                  <c:v>85662250.923149958</c:v>
                </c:pt>
                <c:pt idx="190">
                  <c:v>85776283.755249962</c:v>
                </c:pt>
                <c:pt idx="191">
                  <c:v>85949068.707849964</c:v>
                </c:pt>
                <c:pt idx="192">
                  <c:v>86280821.938149959</c:v>
                </c:pt>
                <c:pt idx="193">
                  <c:v>86416829.849049956</c:v>
                </c:pt>
                <c:pt idx="194">
                  <c:v>86566853.247549951</c:v>
                </c:pt>
                <c:pt idx="195">
                  <c:v>86823810.487949952</c:v>
                </c:pt>
                <c:pt idx="196">
                  <c:v>87033173.74134995</c:v>
                </c:pt>
                <c:pt idx="197">
                  <c:v>87144568.673949957</c:v>
                </c:pt>
                <c:pt idx="198">
                  <c:v>87365071.65064995</c:v>
                </c:pt>
                <c:pt idx="199">
                  <c:v>87651326.826949954</c:v>
                </c:pt>
                <c:pt idx="200">
                  <c:v>87944682.296449959</c:v>
                </c:pt>
                <c:pt idx="201">
                  <c:v>88184066.223149955</c:v>
                </c:pt>
                <c:pt idx="202">
                  <c:v>88356353.574449956</c:v>
                </c:pt>
                <c:pt idx="203">
                  <c:v>88492873.921149954</c:v>
                </c:pt>
                <c:pt idx="204">
                  <c:v>88693434.028649956</c:v>
                </c:pt>
                <c:pt idx="205">
                  <c:v>88849758.077049956</c:v>
                </c:pt>
                <c:pt idx="206">
                  <c:v>88985015.602349952</c:v>
                </c:pt>
                <c:pt idx="207">
                  <c:v>89300755.863349959</c:v>
                </c:pt>
                <c:pt idx="208">
                  <c:v>89600289.574349955</c:v>
                </c:pt>
                <c:pt idx="209">
                  <c:v>89831144.877049953</c:v>
                </c:pt>
                <c:pt idx="210">
                  <c:v>90009070.077249959</c:v>
                </c:pt>
                <c:pt idx="211">
                  <c:v>90291996.868149966</c:v>
                </c:pt>
                <c:pt idx="212">
                  <c:v>90566179.021649972</c:v>
                </c:pt>
                <c:pt idx="213">
                  <c:v>90813170.754249975</c:v>
                </c:pt>
                <c:pt idx="214">
                  <c:v>90988956.79794997</c:v>
                </c:pt>
                <c:pt idx="215">
                  <c:v>91166875.786449969</c:v>
                </c:pt>
                <c:pt idx="216">
                  <c:v>91372717.608149976</c:v>
                </c:pt>
                <c:pt idx="217">
                  <c:v>91519695.073649973</c:v>
                </c:pt>
                <c:pt idx="218">
                  <c:v>91671215.78034997</c:v>
                </c:pt>
                <c:pt idx="219">
                  <c:v>91892700.899749964</c:v>
                </c:pt>
                <c:pt idx="220">
                  <c:v>92209216.429349959</c:v>
                </c:pt>
                <c:pt idx="221">
                  <c:v>92512000.713949963</c:v>
                </c:pt>
                <c:pt idx="222">
                  <c:v>92962215.537049964</c:v>
                </c:pt>
                <c:pt idx="223">
                  <c:v>93230879.315649971</c:v>
                </c:pt>
                <c:pt idx="224">
                  <c:v>93463013.161449969</c:v>
                </c:pt>
                <c:pt idx="225">
                  <c:v>93682968.536849976</c:v>
                </c:pt>
                <c:pt idx="226">
                  <c:v>93920689.211249977</c:v>
                </c:pt>
                <c:pt idx="227">
                  <c:v>94096699.617549971</c:v>
                </c:pt>
                <c:pt idx="228">
                  <c:v>94415271.694849968</c:v>
                </c:pt>
                <c:pt idx="229">
                  <c:v>94641856.057749972</c:v>
                </c:pt>
                <c:pt idx="230">
                  <c:v>94961476.432549968</c:v>
                </c:pt>
                <c:pt idx="231">
                  <c:v>95175359.03384997</c:v>
                </c:pt>
                <c:pt idx="232">
                  <c:v>95297647.076649964</c:v>
                </c:pt>
                <c:pt idx="233">
                  <c:v>95470961.931649968</c:v>
                </c:pt>
                <c:pt idx="234">
                  <c:v>95639811.232949972</c:v>
                </c:pt>
                <c:pt idx="235">
                  <c:v>95908987.803449973</c:v>
                </c:pt>
                <c:pt idx="236">
                  <c:v>96180706.61484997</c:v>
                </c:pt>
                <c:pt idx="237">
                  <c:v>96389094.063449964</c:v>
                </c:pt>
                <c:pt idx="238">
                  <c:v>96530803.438349962</c:v>
                </c:pt>
                <c:pt idx="239">
                  <c:v>96671430.541149959</c:v>
                </c:pt>
                <c:pt idx="240">
                  <c:v>96897936.788449958</c:v>
                </c:pt>
                <c:pt idx="241">
                  <c:v>97195569.378749952</c:v>
                </c:pt>
                <c:pt idx="242">
                  <c:v>97519248.72634995</c:v>
                </c:pt>
                <c:pt idx="243">
                  <c:v>97649309.833149955</c:v>
                </c:pt>
                <c:pt idx="244">
                  <c:v>97800990.950149953</c:v>
                </c:pt>
                <c:pt idx="245">
                  <c:v>97985599.590149954</c:v>
                </c:pt>
                <c:pt idx="246">
                  <c:v>98127318.218849957</c:v>
                </c:pt>
                <c:pt idx="247">
                  <c:v>98336863.480249956</c:v>
                </c:pt>
                <c:pt idx="248">
                  <c:v>98569671.887949958</c:v>
                </c:pt>
                <c:pt idx="249">
                  <c:v>98782155.216949955</c:v>
                </c:pt>
                <c:pt idx="250">
                  <c:v>98908136.679549947</c:v>
                </c:pt>
                <c:pt idx="251">
                  <c:v>99052333.99514994</c:v>
                </c:pt>
                <c:pt idx="252">
                  <c:v>99204150.412949935</c:v>
                </c:pt>
                <c:pt idx="253">
                  <c:v>99394619.943049937</c:v>
                </c:pt>
                <c:pt idx="254">
                  <c:v>99659293.248049945</c:v>
                </c:pt>
                <c:pt idx="255">
                  <c:v>100063804.85074994</c:v>
                </c:pt>
                <c:pt idx="256">
                  <c:v>100276397.86324994</c:v>
                </c:pt>
                <c:pt idx="257">
                  <c:v>100346338.59492995</c:v>
                </c:pt>
                <c:pt idx="258">
                  <c:v>100416743.44760995</c:v>
                </c:pt>
                <c:pt idx="259">
                  <c:v>100502118.36402994</c:v>
                </c:pt>
                <c:pt idx="260">
                  <c:v>100600846.65059994</c:v>
                </c:pt>
                <c:pt idx="261">
                  <c:v>100695780.05953994</c:v>
                </c:pt>
                <c:pt idx="262">
                  <c:v>100844940.66373995</c:v>
                </c:pt>
                <c:pt idx="263">
                  <c:v>100975940.94203995</c:v>
                </c:pt>
                <c:pt idx="264">
                  <c:v>101104687.75323994</c:v>
                </c:pt>
                <c:pt idx="265">
                  <c:v>101205387.83733994</c:v>
                </c:pt>
                <c:pt idx="266">
                  <c:v>101345444.07043993</c:v>
                </c:pt>
                <c:pt idx="267">
                  <c:v>101470018.18603994</c:v>
                </c:pt>
                <c:pt idx="268">
                  <c:v>101583877.59093994</c:v>
                </c:pt>
                <c:pt idx="269">
                  <c:v>101777588.79313993</c:v>
                </c:pt>
                <c:pt idx="270">
                  <c:v>102054297.64353994</c:v>
                </c:pt>
                <c:pt idx="271">
                  <c:v>102313479.39803994</c:v>
                </c:pt>
                <c:pt idx="272">
                  <c:v>102465519.65743993</c:v>
                </c:pt>
                <c:pt idx="273">
                  <c:v>102575945.84743993</c:v>
                </c:pt>
                <c:pt idx="274">
                  <c:v>102773603.61273994</c:v>
                </c:pt>
                <c:pt idx="275">
                  <c:v>102956849.82503994</c:v>
                </c:pt>
                <c:pt idx="276">
                  <c:v>103168171.10323994</c:v>
                </c:pt>
                <c:pt idx="277">
                  <c:v>103355814.28343993</c:v>
                </c:pt>
                <c:pt idx="278">
                  <c:v>103482286.36583993</c:v>
                </c:pt>
                <c:pt idx="279">
                  <c:v>103638363.93983993</c:v>
                </c:pt>
                <c:pt idx="280">
                  <c:v>103734093.26544993</c:v>
                </c:pt>
                <c:pt idx="281">
                  <c:v>103856715.77954993</c:v>
                </c:pt>
                <c:pt idx="282">
                  <c:v>104016389.96774992</c:v>
                </c:pt>
                <c:pt idx="283">
                  <c:v>104292079.89914992</c:v>
                </c:pt>
                <c:pt idx="284">
                  <c:v>104417762.61384992</c:v>
                </c:pt>
                <c:pt idx="285">
                  <c:v>104680715.63944992</c:v>
                </c:pt>
                <c:pt idx="286">
                  <c:v>104980649.32074992</c:v>
                </c:pt>
                <c:pt idx="287">
                  <c:v>105211951.98994993</c:v>
                </c:pt>
                <c:pt idx="288">
                  <c:v>105400330.22774993</c:v>
                </c:pt>
                <c:pt idx="289">
                  <c:v>105737170.67734993</c:v>
                </c:pt>
                <c:pt idx="290">
                  <c:v>106024394.17064993</c:v>
                </c:pt>
                <c:pt idx="291">
                  <c:v>106258528.03364994</c:v>
                </c:pt>
                <c:pt idx="292">
                  <c:v>106633338.85404994</c:v>
                </c:pt>
                <c:pt idx="293">
                  <c:v>107119631.36144994</c:v>
                </c:pt>
                <c:pt idx="294">
                  <c:v>107351713.03574994</c:v>
                </c:pt>
                <c:pt idx="295">
                  <c:v>107626585.11664994</c:v>
                </c:pt>
                <c:pt idx="296">
                  <c:v>107905137.32664993</c:v>
                </c:pt>
                <c:pt idx="297">
                  <c:v>108322949.24014993</c:v>
                </c:pt>
                <c:pt idx="298">
                  <c:v>108628136.64994992</c:v>
                </c:pt>
                <c:pt idx="299">
                  <c:v>108874641.65664992</c:v>
                </c:pt>
                <c:pt idx="300">
                  <c:v>109179123.10104991</c:v>
                </c:pt>
                <c:pt idx="301">
                  <c:v>109492850.89974992</c:v>
                </c:pt>
                <c:pt idx="302">
                  <c:v>109699210.44674993</c:v>
                </c:pt>
                <c:pt idx="303">
                  <c:v>109949595.58424993</c:v>
                </c:pt>
                <c:pt idx="304">
                  <c:v>110166286.97374994</c:v>
                </c:pt>
                <c:pt idx="305">
                  <c:v>110491281.55754994</c:v>
                </c:pt>
                <c:pt idx="306">
                  <c:v>110709727.14054994</c:v>
                </c:pt>
                <c:pt idx="307">
                  <c:v>111067982.57374994</c:v>
                </c:pt>
                <c:pt idx="308">
                  <c:v>111256056.45514995</c:v>
                </c:pt>
                <c:pt idx="309">
                  <c:v>111500081.03314994</c:v>
                </c:pt>
                <c:pt idx="310">
                  <c:v>111749776.33314994</c:v>
                </c:pt>
                <c:pt idx="311">
                  <c:v>112414944.97394994</c:v>
                </c:pt>
                <c:pt idx="312">
                  <c:v>113572142.82594994</c:v>
                </c:pt>
                <c:pt idx="313">
                  <c:v>114998410.46494994</c:v>
                </c:pt>
                <c:pt idx="314">
                  <c:v>115450480.44384994</c:v>
                </c:pt>
                <c:pt idx="315">
                  <c:v>118204766.71884994</c:v>
                </c:pt>
                <c:pt idx="316">
                  <c:v>118691312.51544994</c:v>
                </c:pt>
                <c:pt idx="317">
                  <c:v>119082602.66274995</c:v>
                </c:pt>
                <c:pt idx="318">
                  <c:v>119352610.79874995</c:v>
                </c:pt>
                <c:pt idx="319">
                  <c:v>119721120.38904995</c:v>
                </c:pt>
                <c:pt idx="320">
                  <c:v>119994892.99814995</c:v>
                </c:pt>
                <c:pt idx="321">
                  <c:v>120599137.92464994</c:v>
                </c:pt>
                <c:pt idx="322">
                  <c:v>120891461.38584994</c:v>
                </c:pt>
                <c:pt idx="323">
                  <c:v>121332299.58914994</c:v>
                </c:pt>
                <c:pt idx="324">
                  <c:v>121704926.28684993</c:v>
                </c:pt>
                <c:pt idx="325">
                  <c:v>122081355.91974993</c:v>
                </c:pt>
                <c:pt idx="326">
                  <c:v>122350527.60794993</c:v>
                </c:pt>
                <c:pt idx="327">
                  <c:v>122562990.39694993</c:v>
                </c:pt>
                <c:pt idx="328">
                  <c:v>123277174.74244994</c:v>
                </c:pt>
                <c:pt idx="329">
                  <c:v>123435903.35624994</c:v>
                </c:pt>
                <c:pt idx="330">
                  <c:v>123598300.12134995</c:v>
                </c:pt>
                <c:pt idx="331">
                  <c:v>123830609.25004995</c:v>
                </c:pt>
                <c:pt idx="332">
                  <c:v>124013012.48144995</c:v>
                </c:pt>
                <c:pt idx="333">
                  <c:v>124278698.60224995</c:v>
                </c:pt>
                <c:pt idx="334">
                  <c:v>124439806.80004995</c:v>
                </c:pt>
                <c:pt idx="335">
                  <c:v>124644129.74944994</c:v>
                </c:pt>
                <c:pt idx="336">
                  <c:v>124769743.63264994</c:v>
                </c:pt>
                <c:pt idx="337">
                  <c:v>124882293.22314994</c:v>
                </c:pt>
                <c:pt idx="338">
                  <c:v>125087391.73024994</c:v>
                </c:pt>
                <c:pt idx="339">
                  <c:v>125279696.66104995</c:v>
                </c:pt>
                <c:pt idx="340">
                  <c:v>125456178.75474995</c:v>
                </c:pt>
                <c:pt idx="341">
                  <c:v>125717598.59224996</c:v>
                </c:pt>
                <c:pt idx="342">
                  <c:v>125905289.41494995</c:v>
                </c:pt>
                <c:pt idx="343">
                  <c:v>125996487.38452995</c:v>
                </c:pt>
                <c:pt idx="344">
                  <c:v>126144630.98092994</c:v>
                </c:pt>
                <c:pt idx="345">
                  <c:v>126408734.83042994</c:v>
                </c:pt>
                <c:pt idx="346">
                  <c:v>126764841.26002994</c:v>
                </c:pt>
                <c:pt idx="347">
                  <c:v>127013810.32812995</c:v>
                </c:pt>
                <c:pt idx="348">
                  <c:v>127233689.55512995</c:v>
                </c:pt>
                <c:pt idx="349">
                  <c:v>127557636.23552994</c:v>
                </c:pt>
                <c:pt idx="350">
                  <c:v>127840762.90182994</c:v>
                </c:pt>
                <c:pt idx="351">
                  <c:v>127988138.44352995</c:v>
                </c:pt>
                <c:pt idx="352">
                  <c:v>128140689.68012995</c:v>
                </c:pt>
                <c:pt idx="353">
                  <c:v>128415537.64702995</c:v>
                </c:pt>
                <c:pt idx="354">
                  <c:v>128540907.78932995</c:v>
                </c:pt>
                <c:pt idx="355">
                  <c:v>128723594.67392994</c:v>
                </c:pt>
                <c:pt idx="356">
                  <c:v>128864943.85692994</c:v>
                </c:pt>
                <c:pt idx="357">
                  <c:v>128933774.65641995</c:v>
                </c:pt>
                <c:pt idx="358">
                  <c:v>129018387.72929995</c:v>
                </c:pt>
                <c:pt idx="359">
                  <c:v>129186389.83219995</c:v>
                </c:pt>
                <c:pt idx="360">
                  <c:v>129413256.72919995</c:v>
                </c:pt>
                <c:pt idx="361">
                  <c:v>129539466.69899994</c:v>
                </c:pt>
                <c:pt idx="362">
                  <c:v>129681603.51129994</c:v>
                </c:pt>
                <c:pt idx="363">
                  <c:v>129762535.71542993</c:v>
                </c:pt>
                <c:pt idx="364">
                  <c:v>129871235.10102993</c:v>
                </c:pt>
                <c:pt idx="365">
                  <c:v>129981894.90272993</c:v>
                </c:pt>
                <c:pt idx="366">
                  <c:v>130128234.79202993</c:v>
                </c:pt>
                <c:pt idx="367">
                  <c:v>130274122.98382993</c:v>
                </c:pt>
                <c:pt idx="368">
                  <c:v>130534672.47662993</c:v>
                </c:pt>
                <c:pt idx="369">
                  <c:v>130706240.38032992</c:v>
                </c:pt>
                <c:pt idx="370">
                  <c:v>130839793.75832993</c:v>
                </c:pt>
                <c:pt idx="371">
                  <c:v>130936139.01201993</c:v>
                </c:pt>
                <c:pt idx="372">
                  <c:v>131167722.78761993</c:v>
                </c:pt>
                <c:pt idx="373">
                  <c:v>131502213.45921993</c:v>
                </c:pt>
                <c:pt idx="374">
                  <c:v>131653722.31621993</c:v>
                </c:pt>
                <c:pt idx="375">
                  <c:v>131832637.27021992</c:v>
                </c:pt>
                <c:pt idx="376">
                  <c:v>132137803.17401992</c:v>
                </c:pt>
                <c:pt idx="377">
                  <c:v>132412241.77431992</c:v>
                </c:pt>
                <c:pt idx="378">
                  <c:v>132670923.24511991</c:v>
                </c:pt>
                <c:pt idx="379">
                  <c:v>132972898.87811992</c:v>
                </c:pt>
                <c:pt idx="380">
                  <c:v>133262188.75891991</c:v>
                </c:pt>
                <c:pt idx="381">
                  <c:v>133450573.3835199</c:v>
                </c:pt>
                <c:pt idx="382">
                  <c:v>133884534.7181199</c:v>
                </c:pt>
                <c:pt idx="383">
                  <c:v>134083324.6702199</c:v>
                </c:pt>
                <c:pt idx="384">
                  <c:v>134303172.2241199</c:v>
                </c:pt>
                <c:pt idx="385">
                  <c:v>134648184.13541991</c:v>
                </c:pt>
                <c:pt idx="386">
                  <c:v>134862552.4834199</c:v>
                </c:pt>
                <c:pt idx="387">
                  <c:v>135089978.98401991</c:v>
                </c:pt>
                <c:pt idx="388">
                  <c:v>135400511.5592199</c:v>
                </c:pt>
                <c:pt idx="389">
                  <c:v>135895166.0754199</c:v>
                </c:pt>
                <c:pt idx="390">
                  <c:v>136173306.33121991</c:v>
                </c:pt>
                <c:pt idx="391">
                  <c:v>136400444.21221992</c:v>
                </c:pt>
                <c:pt idx="392">
                  <c:v>136609560.32681993</c:v>
                </c:pt>
                <c:pt idx="393">
                  <c:v>136820147.95171994</c:v>
                </c:pt>
                <c:pt idx="394">
                  <c:v>137050367.05831993</c:v>
                </c:pt>
                <c:pt idx="395">
                  <c:v>137327375.42211992</c:v>
                </c:pt>
                <c:pt idx="396">
                  <c:v>137689366.4723199</c:v>
                </c:pt>
                <c:pt idx="397">
                  <c:v>138190700.9247199</c:v>
                </c:pt>
                <c:pt idx="398">
                  <c:v>138745236.58981991</c:v>
                </c:pt>
                <c:pt idx="399">
                  <c:v>139216199.9193199</c:v>
                </c:pt>
                <c:pt idx="400">
                  <c:v>139540188.5666199</c:v>
                </c:pt>
                <c:pt idx="401">
                  <c:v>140007229.33481991</c:v>
                </c:pt>
                <c:pt idx="402">
                  <c:v>140680210.73151991</c:v>
                </c:pt>
                <c:pt idx="403">
                  <c:v>141157393.26351991</c:v>
                </c:pt>
                <c:pt idx="404">
                  <c:v>141561629.1192199</c:v>
                </c:pt>
                <c:pt idx="405">
                  <c:v>141879469.69791991</c:v>
                </c:pt>
                <c:pt idx="406">
                  <c:v>142104732.04241991</c:v>
                </c:pt>
                <c:pt idx="407">
                  <c:v>142354554.76371992</c:v>
                </c:pt>
                <c:pt idx="408">
                  <c:v>142762285.8563199</c:v>
                </c:pt>
                <c:pt idx="409">
                  <c:v>143492047.28491992</c:v>
                </c:pt>
                <c:pt idx="410">
                  <c:v>144006849.06581992</c:v>
                </c:pt>
                <c:pt idx="411">
                  <c:v>144446181.93851992</c:v>
                </c:pt>
                <c:pt idx="412">
                  <c:v>144886195.47991991</c:v>
                </c:pt>
                <c:pt idx="413">
                  <c:v>145164877.07871991</c:v>
                </c:pt>
                <c:pt idx="414">
                  <c:v>145560906.49051991</c:v>
                </c:pt>
                <c:pt idx="415">
                  <c:v>145900552.08841991</c:v>
                </c:pt>
                <c:pt idx="416">
                  <c:v>146359799.64301991</c:v>
                </c:pt>
                <c:pt idx="417">
                  <c:v>146832404.71231991</c:v>
                </c:pt>
                <c:pt idx="418">
                  <c:v>147218464.6706199</c:v>
                </c:pt>
                <c:pt idx="419">
                  <c:v>147674323.50961989</c:v>
                </c:pt>
                <c:pt idx="420">
                  <c:v>147963032.5301199</c:v>
                </c:pt>
                <c:pt idx="421">
                  <c:v>148306708.43481991</c:v>
                </c:pt>
                <c:pt idx="422">
                  <c:v>148632077.48671991</c:v>
                </c:pt>
                <c:pt idx="423">
                  <c:v>149256252.85081992</c:v>
                </c:pt>
                <c:pt idx="424">
                  <c:v>149798959.35211992</c:v>
                </c:pt>
                <c:pt idx="425">
                  <c:v>150412831.40201992</c:v>
                </c:pt>
                <c:pt idx="426">
                  <c:v>151043253.69061992</c:v>
                </c:pt>
                <c:pt idx="427">
                  <c:v>151464930.41101992</c:v>
                </c:pt>
                <c:pt idx="428">
                  <c:v>151835324.31061992</c:v>
                </c:pt>
                <c:pt idx="429">
                  <c:v>152280441.79601991</c:v>
                </c:pt>
                <c:pt idx="430">
                  <c:v>152959843.31351992</c:v>
                </c:pt>
                <c:pt idx="431">
                  <c:v>153428216.50161994</c:v>
                </c:pt>
                <c:pt idx="432">
                  <c:v>153866886.40361995</c:v>
                </c:pt>
                <c:pt idx="433">
                  <c:v>154912808.43361995</c:v>
                </c:pt>
                <c:pt idx="434">
                  <c:v>162032477.60961995</c:v>
                </c:pt>
                <c:pt idx="435">
                  <c:v>163523616.52461994</c:v>
                </c:pt>
                <c:pt idx="436">
                  <c:v>164846381.40761992</c:v>
                </c:pt>
                <c:pt idx="437">
                  <c:v>165534743.69431993</c:v>
                </c:pt>
                <c:pt idx="438">
                  <c:v>166098612.37021995</c:v>
                </c:pt>
                <c:pt idx="439">
                  <c:v>167363756.61221996</c:v>
                </c:pt>
                <c:pt idx="440">
                  <c:v>168515037.05621997</c:v>
                </c:pt>
                <c:pt idx="441">
                  <c:v>169372986.52971998</c:v>
                </c:pt>
                <c:pt idx="442">
                  <c:v>170224481.53841999</c:v>
                </c:pt>
                <c:pt idx="443">
                  <c:v>171214614.19542</c:v>
                </c:pt>
                <c:pt idx="444">
                  <c:v>172044519.95651999</c:v>
                </c:pt>
                <c:pt idx="445">
                  <c:v>172738270.48721999</c:v>
                </c:pt>
                <c:pt idx="446">
                  <c:v>173071644.31221998</c:v>
                </c:pt>
                <c:pt idx="447">
                  <c:v>173324593.71341997</c:v>
                </c:pt>
                <c:pt idx="448">
                  <c:v>173566285.69431996</c:v>
                </c:pt>
                <c:pt idx="449">
                  <c:v>174033144.26071995</c:v>
                </c:pt>
                <c:pt idx="450">
                  <c:v>174509138.53731996</c:v>
                </c:pt>
                <c:pt idx="451">
                  <c:v>175091549.80411994</c:v>
                </c:pt>
                <c:pt idx="452">
                  <c:v>175752504.41921994</c:v>
                </c:pt>
                <c:pt idx="453">
                  <c:v>176311029.91201994</c:v>
                </c:pt>
                <c:pt idx="454">
                  <c:v>176666306.31561995</c:v>
                </c:pt>
                <c:pt idx="455">
                  <c:v>177031139.13601995</c:v>
                </c:pt>
                <c:pt idx="456">
                  <c:v>177335107.14521995</c:v>
                </c:pt>
                <c:pt idx="457">
                  <c:v>177824719.36731994</c:v>
                </c:pt>
                <c:pt idx="458">
                  <c:v>178220069.06441996</c:v>
                </c:pt>
                <c:pt idx="459">
                  <c:v>178562044.67381996</c:v>
                </c:pt>
                <c:pt idx="460">
                  <c:v>178819043.41421995</c:v>
                </c:pt>
                <c:pt idx="461">
                  <c:v>179064661.66681996</c:v>
                </c:pt>
                <c:pt idx="462">
                  <c:v>179266317.75751996</c:v>
                </c:pt>
                <c:pt idx="463">
                  <c:v>179511066.88021997</c:v>
                </c:pt>
                <c:pt idx="464">
                  <c:v>179872554.16241997</c:v>
                </c:pt>
                <c:pt idx="465">
                  <c:v>180180477.41031998</c:v>
                </c:pt>
                <c:pt idx="466">
                  <c:v>180357915.48091999</c:v>
                </c:pt>
                <c:pt idx="467">
                  <c:v>180723198.15151998</c:v>
                </c:pt>
                <c:pt idx="468">
                  <c:v>181210976.21371999</c:v>
                </c:pt>
                <c:pt idx="469">
                  <c:v>181767195.58171999</c:v>
                </c:pt>
                <c:pt idx="470">
                  <c:v>182354837.38271999</c:v>
                </c:pt>
                <c:pt idx="471">
                  <c:v>184237887.06571999</c:v>
                </c:pt>
                <c:pt idx="472">
                  <c:v>188665444.03371999</c:v>
                </c:pt>
                <c:pt idx="473">
                  <c:v>193372645.89671999</c:v>
                </c:pt>
                <c:pt idx="474">
                  <c:v>196037466.24671999</c:v>
                </c:pt>
                <c:pt idx="475">
                  <c:v>196781388.24741998</c:v>
                </c:pt>
                <c:pt idx="476">
                  <c:v>197696456.66362</c:v>
                </c:pt>
                <c:pt idx="477">
                  <c:v>198718765.89462</c:v>
                </c:pt>
                <c:pt idx="478">
                  <c:v>199739727.96562001</c:v>
                </c:pt>
                <c:pt idx="479">
                  <c:v>200518236.09292001</c:v>
                </c:pt>
                <c:pt idx="480">
                  <c:v>201241839.58442</c:v>
                </c:pt>
                <c:pt idx="481">
                  <c:v>201947694.62101999</c:v>
                </c:pt>
                <c:pt idx="482">
                  <c:v>202793715.44551998</c:v>
                </c:pt>
                <c:pt idx="483">
                  <c:v>203520818.26222</c:v>
                </c:pt>
                <c:pt idx="484">
                  <c:v>204640628.58721998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9C9-7848-97C9-1114ACE975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7325984"/>
        <c:axId val="1351704192"/>
      </c:areaChart>
      <c:dateAx>
        <c:axId val="107732598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orma DJR Banner" pitchFamily="2" charset="77"/>
                <a:ea typeface="+mn-ea"/>
                <a:cs typeface="+mn-cs"/>
              </a:defRPr>
            </a:pPr>
            <a:endParaRPr lang="en-US"/>
          </a:p>
        </c:txPr>
        <c:crossAx val="1351704192"/>
        <c:crosses val="autoZero"/>
        <c:auto val="1"/>
        <c:lblOffset val="100"/>
        <c:baseTimeUnit val="days"/>
      </c:dateAx>
      <c:valAx>
        <c:axId val="1351704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orma DJR Banner" pitchFamily="2" charset="77"/>
                <a:ea typeface="+mn-ea"/>
                <a:cs typeface="+mn-cs"/>
              </a:defRPr>
            </a:pPr>
            <a:endParaRPr lang="en-US"/>
          </a:p>
        </c:txPr>
        <c:crossAx val="1077325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Forma DJR Banner" pitchFamily="2" charset="77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13654</xdr:colOff>
      <xdr:row>25</xdr:row>
      <xdr:rowOff>2848</xdr:rowOff>
    </xdr:from>
    <xdr:to>
      <xdr:col>32</xdr:col>
      <xdr:colOff>80892</xdr:colOff>
      <xdr:row>46</xdr:row>
      <xdr:rowOff>48534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3407BFE-9187-E443-AAFC-AF876BA19B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342900</xdr:colOff>
      <xdr:row>8</xdr:row>
      <xdr:rowOff>82551</xdr:rowOff>
    </xdr:from>
    <xdr:to>
      <xdr:col>18</xdr:col>
      <xdr:colOff>137298</xdr:colOff>
      <xdr:row>29</xdr:row>
      <xdr:rowOff>45767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18B46D-3180-D618-2046-09F30E074A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8B6EE-F69C-7E47-AC78-CC219CF6AF9A}">
  <dimension ref="A1:AD241"/>
  <sheetViews>
    <sheetView tabSelected="1" zoomScaleNormal="100" workbookViewId="0">
      <pane xSplit="1" ySplit="2" topLeftCell="P3" activePane="bottomRight" state="frozen"/>
      <selection pane="topRight" activeCell="B1" sqref="B1"/>
      <selection pane="bottomLeft" activeCell="A3" sqref="A3"/>
      <selection pane="bottomRight" activeCell="AA15" sqref="AA15"/>
    </sheetView>
  </sheetViews>
  <sheetFormatPr baseColWidth="10" defaultRowHeight="16" x14ac:dyDescent="0.2"/>
  <cols>
    <col min="3" max="3" width="0.33203125" style="28" customWidth="1"/>
    <col min="6" max="6" width="10.83203125" style="12"/>
    <col min="7" max="7" width="0.33203125" style="55" customWidth="1"/>
    <col min="8" max="10" width="14.83203125" style="30" customWidth="1"/>
    <col min="11" max="11" width="14.33203125" customWidth="1"/>
    <col min="12" max="12" width="13.83203125" customWidth="1"/>
    <col min="13" max="13" width="0.33203125" style="28" customWidth="1"/>
    <col min="14" max="14" width="14.33203125" customWidth="1"/>
    <col min="15" max="15" width="13" customWidth="1"/>
    <col min="16" max="16" width="14.1640625" customWidth="1"/>
    <col min="17" max="17" width="0.33203125" style="28" customWidth="1"/>
    <col min="18" max="18" width="15.1640625" customWidth="1"/>
    <col min="19" max="19" width="0.33203125" style="28" customWidth="1"/>
    <col min="20" max="23" width="6.6640625" customWidth="1"/>
  </cols>
  <sheetData>
    <row r="1" spans="1:30" s="6" customFormat="1" x14ac:dyDescent="0.2">
      <c r="C1" s="57"/>
      <c r="D1" s="42" t="s">
        <v>161</v>
      </c>
      <c r="E1" s="42"/>
      <c r="F1" s="42"/>
      <c r="G1" s="52"/>
      <c r="H1" s="42" t="s">
        <v>175</v>
      </c>
      <c r="I1" s="42"/>
      <c r="J1" s="42"/>
      <c r="K1" s="42"/>
      <c r="L1" s="42"/>
      <c r="M1" s="52"/>
      <c r="N1" s="42" t="s">
        <v>172</v>
      </c>
      <c r="O1" s="42"/>
      <c r="P1" s="42"/>
      <c r="Q1" s="52"/>
      <c r="R1" s="60"/>
      <c r="S1" s="57"/>
    </row>
    <row r="2" spans="1:30" s="6" customFormat="1" ht="94" x14ac:dyDescent="0.2">
      <c r="A2" s="6" t="s">
        <v>125</v>
      </c>
      <c r="B2" s="6" t="s">
        <v>134</v>
      </c>
      <c r="C2" s="57"/>
      <c r="D2" s="27" t="s">
        <v>135</v>
      </c>
      <c r="E2" s="27" t="s">
        <v>137</v>
      </c>
      <c r="F2" s="27" t="s">
        <v>138</v>
      </c>
      <c r="G2" s="56"/>
      <c r="H2" s="40" t="s">
        <v>139</v>
      </c>
      <c r="I2" s="41" t="s">
        <v>137</v>
      </c>
      <c r="J2" s="40" t="s">
        <v>141</v>
      </c>
      <c r="K2" s="22" t="s">
        <v>140</v>
      </c>
      <c r="L2" s="22" t="s">
        <v>136</v>
      </c>
      <c r="M2" s="53"/>
      <c r="N2" s="22" t="s">
        <v>142</v>
      </c>
      <c r="O2" s="22" t="s">
        <v>143</v>
      </c>
      <c r="P2" s="22" t="s">
        <v>144</v>
      </c>
      <c r="Q2" s="53"/>
      <c r="R2" s="26" t="s">
        <v>145</v>
      </c>
      <c r="S2" s="59"/>
      <c r="T2" s="22" t="s">
        <v>146</v>
      </c>
      <c r="U2" s="22" t="s">
        <v>147</v>
      </c>
      <c r="V2" s="27" t="s">
        <v>148</v>
      </c>
      <c r="W2" s="27" t="s">
        <v>149</v>
      </c>
    </row>
    <row r="3" spans="1:30" ht="5" customHeight="1" x14ac:dyDescent="0.2">
      <c r="A3" s="28" t="s">
        <v>174</v>
      </c>
      <c r="B3" s="28"/>
      <c r="D3" s="28">
        <v>2</v>
      </c>
      <c r="E3" s="28">
        <v>4</v>
      </c>
      <c r="F3" s="29">
        <v>6</v>
      </c>
      <c r="H3" s="33"/>
      <c r="I3" s="33"/>
      <c r="J3" s="33"/>
      <c r="K3" s="34"/>
      <c r="L3" s="34"/>
      <c r="M3" s="34"/>
      <c r="N3" s="34">
        <v>1</v>
      </c>
      <c r="O3" s="34">
        <v>2</v>
      </c>
      <c r="P3" s="34">
        <v>3</v>
      </c>
      <c r="Q3" s="34"/>
      <c r="R3" s="34"/>
      <c r="S3" s="34"/>
      <c r="T3" s="34"/>
      <c r="U3" s="34"/>
      <c r="V3" s="28"/>
      <c r="W3" s="28"/>
    </row>
    <row r="4" spans="1:30" x14ac:dyDescent="0.2">
      <c r="A4" s="1">
        <v>45046</v>
      </c>
      <c r="B4" s="17">
        <v>1905.27</v>
      </c>
      <c r="C4" s="58"/>
      <c r="D4" cm="1">
        <f t="array" ref="D4">INDEX('raw - dune'!$B$2:$L$239,MATCH(DATEVALUE(TEXT($A4,"MM/DD/YY")),'raw - dune'!$A$2:$A$239,0),D$3)</f>
        <v>645.52973079717401</v>
      </c>
      <c r="E4" cm="1">
        <f t="array" ref="E4">INDEX('raw - dune'!$B$2:$L$239,MATCH(DATEVALUE(TEXT($A4,"MM/DD/YY")),'raw - dune'!$A$2:$A$239,0),E$3)</f>
        <v>117.141377134531</v>
      </c>
      <c r="F4" s="12" cm="1">
        <f t="array" ref="F4">INDEX('raw - dune'!$B$2:$L$239,MATCH(DATEVALUE(TEXT($A4,"MM/DD/YY")),'raw - dune'!$A$2:$A$239,0),F$3)</f>
        <v>563.06059557725496</v>
      </c>
      <c r="H4" s="30">
        <f>D4*$B4</f>
        <v>1229908.4301959318</v>
      </c>
      <c r="I4" s="30">
        <f>E4*$B4</f>
        <v>223185.95161310787</v>
      </c>
      <c r="J4" s="30">
        <f>F4*$B4</f>
        <v>1072782.4609354765</v>
      </c>
      <c r="K4" s="37">
        <f>H4-J4</f>
        <v>157125.96926045534</v>
      </c>
      <c r="L4" s="37">
        <f>I4+J4-H4</f>
        <v>66059.982352652587</v>
      </c>
      <c r="M4" s="34"/>
      <c r="N4" s="30" cm="1">
        <f t="array" ref="N4">INDEX('MEV revenue split'!$B$3:$D$487,MATCH(DATEVALUE(TEXT($A4,"MM/DD/YY")),'MEV revenue split'!$A$3:$A$487,0),'MEV Distributed'!N$3)</f>
        <v>1315012.0193999999</v>
      </c>
      <c r="O4" s="30" cm="1">
        <f t="array" ref="O4">INDEX('MEV revenue split'!$B$3:$D$487,MATCH(DATEVALUE(TEXT($A4,"MM/DD/YY")),'MEV revenue split'!$A$3:$A$487,0),'MEV Distributed'!O$3)</f>
        <v>1129330.6388000001</v>
      </c>
      <c r="P4" s="38" cm="1">
        <f t="array" ref="P4">INDEX('MEV revenue split'!$B$3:$D$487,MATCH(DATEVALUE(TEXT($A4,"MM/DD/YY")),'MEV revenue split'!$A$3:$A$487,0),'MEV Distributed'!P$3)</f>
        <v>185681.38073999999</v>
      </c>
      <c r="Q4" s="54"/>
      <c r="R4" s="36">
        <f>K4+L4+P4</f>
        <v>408867.33235310792</v>
      </c>
      <c r="S4" s="34"/>
      <c r="T4" s="35">
        <f>K4/R4</f>
        <v>0.38429572828957992</v>
      </c>
      <c r="U4" s="35">
        <f>L4/R4</f>
        <v>0.16156825729379024</v>
      </c>
      <c r="V4" s="35">
        <f>P4/R4</f>
        <v>0.45413601441662982</v>
      </c>
      <c r="W4" s="35">
        <v>0</v>
      </c>
      <c r="Y4" s="61"/>
      <c r="Z4" s="61"/>
      <c r="AA4" s="61"/>
      <c r="AB4" s="61"/>
      <c r="AC4" s="61"/>
      <c r="AD4" s="61"/>
    </row>
    <row r="5" spans="1:30" x14ac:dyDescent="0.2">
      <c r="A5" s="1">
        <v>45045</v>
      </c>
      <c r="B5" s="17">
        <v>1894.43</v>
      </c>
      <c r="C5" s="58"/>
      <c r="D5" cm="1">
        <f t="array" ref="D5">INDEX('raw - dune'!$B$2:$L$239,MATCH(DATEVALUE(TEXT(A5,"MM/DD/YY")),'raw - dune'!$A$2:$A$239,0),D$3)</f>
        <v>430.879114724825</v>
      </c>
      <c r="E5" cm="1">
        <f t="array" ref="E5">INDEX('raw - dune'!$B$2:$L$239,MATCH(DATEVALUE(TEXT($A5,"MM/DD/YY")),'raw - dune'!$A$2:$A$239,0),E$3)</f>
        <v>55.719183264363302</v>
      </c>
      <c r="F5" s="12" cm="1">
        <f t="array" ref="F5">INDEX('raw - dune'!$B$2:$L$239,MATCH(DATEVALUE(TEXT($A5,"MM/DD/YY")),'raw - dune'!$A$2:$A$239,0),F$3)</f>
        <v>393.20798913165498</v>
      </c>
      <c r="H5" s="30">
        <f t="shared" ref="H5:H68" si="0">D5*$B5</f>
        <v>816270.32130815031</v>
      </c>
      <c r="I5" s="30">
        <f t="shared" ref="I5:I68" si="1">E5*$B5</f>
        <v>105556.09235150777</v>
      </c>
      <c r="J5" s="30">
        <f t="shared" ref="J5:J68" si="2">F5*$B5</f>
        <v>744905.01085068122</v>
      </c>
      <c r="K5" s="37">
        <f t="shared" ref="K5:K68" si="3">H5-J5</f>
        <v>71365.310457469081</v>
      </c>
      <c r="L5" s="37">
        <f>I5+J5-H5</f>
        <v>34190.781894038664</v>
      </c>
      <c r="M5" s="34"/>
      <c r="N5" s="30" cm="1">
        <f t="array" ref="N5">INDEX('MEV revenue split'!$B$3:$D$487,MATCH(DATEVALUE(TEXT($A5,"MM/DD/YY")),'MEV revenue split'!$A$3:$A$487,0),'MEV Distributed'!N$3)</f>
        <v>853431.6446</v>
      </c>
      <c r="O5" s="30" cm="1">
        <f t="array" ref="O5">INDEX('MEV revenue split'!$B$3:$D$487,MATCH(DATEVALUE(TEXT($A5,"MM/DD/YY")),'MEV revenue split'!$A$3:$A$487,0),'MEV Distributed'!O$3)</f>
        <v>714685.17218999995</v>
      </c>
      <c r="P5" s="38" cm="1">
        <f t="array" ref="P5">INDEX('MEV revenue split'!$B$3:$D$487,MATCH(DATEVALUE(TEXT($A5,"MM/DD/YY")),'MEV revenue split'!$A$3:$A$487,0),'MEV Distributed'!P$3)</f>
        <v>138746.47237</v>
      </c>
      <c r="Q5" s="54"/>
      <c r="R5" s="36">
        <f>K5+L5+P5</f>
        <v>244302.56472150775</v>
      </c>
      <c r="S5" s="34"/>
      <c r="T5" s="35">
        <f>K5/R5</f>
        <v>0.29211854791136488</v>
      </c>
      <c r="U5" s="35">
        <f t="shared" ref="U5:U68" si="4">L5/R5</f>
        <v>0.13995261135720938</v>
      </c>
      <c r="V5" s="35">
        <f t="shared" ref="V5:V68" si="5">P5/R5</f>
        <v>0.56792884073142569</v>
      </c>
      <c r="W5" s="35">
        <v>0</v>
      </c>
    </row>
    <row r="6" spans="1:30" x14ac:dyDescent="0.2">
      <c r="A6" s="1">
        <v>45044</v>
      </c>
      <c r="B6" s="17">
        <v>1910.46</v>
      </c>
      <c r="C6" s="58"/>
      <c r="D6" cm="1">
        <f t="array" ref="D6">INDEX('raw - dune'!$B$2:$L$239,MATCH(DATEVALUE(TEXT(A6,"MM/DD/YY")),'raw - dune'!$A$2:$A$239,0),D$3)</f>
        <v>551.37563365709798</v>
      </c>
      <c r="E6" cm="1">
        <f t="array" ref="E6">INDEX('raw - dune'!$B$2:$L$239,MATCH(DATEVALUE(TEXT($A6,"MM/DD/YY")),'raw - dune'!$A$2:$A$239,0),E$3)</f>
        <v>100.649537645564</v>
      </c>
      <c r="F6" s="12" cm="1">
        <f t="array" ref="F6">INDEX('raw - dune'!$B$2:$L$239,MATCH(DATEVALUE(TEXT($A6,"MM/DD/YY")),'raw - dune'!$A$2:$A$239,0),F$3)</f>
        <v>474.55139640336898</v>
      </c>
      <c r="H6" s="30">
        <f t="shared" si="0"/>
        <v>1053381.0930765395</v>
      </c>
      <c r="I6" s="30">
        <f t="shared" si="1"/>
        <v>192286.91569034421</v>
      </c>
      <c r="J6" s="30">
        <f t="shared" si="2"/>
        <v>906611.46077278035</v>
      </c>
      <c r="K6" s="37">
        <f t="shared" si="3"/>
        <v>146769.63230375911</v>
      </c>
      <c r="L6" s="37">
        <f>I6+J6-H6</f>
        <v>45517.28338658507</v>
      </c>
      <c r="M6" s="34"/>
      <c r="N6" s="30" cm="1">
        <f t="array" ref="N6">INDEX('MEV revenue split'!$B$3:$D$487,MATCH(DATEVALUE(TEXT($A6,"MM/DD/YY")),'MEV revenue split'!$A$3:$A$487,0),'MEV Distributed'!N$3)</f>
        <v>996496.22149999999</v>
      </c>
      <c r="O6" s="30" cm="1">
        <f t="array" ref="O6">INDEX('MEV revenue split'!$B$3:$D$487,MATCH(DATEVALUE(TEXT($A6,"MM/DD/YY")),'MEV revenue split'!$A$3:$A$487,0),'MEV Distributed'!O$3)</f>
        <v>805738.83686909999</v>
      </c>
      <c r="P6" s="38" cm="1">
        <f t="array" ref="P6">INDEX('MEV revenue split'!$B$3:$D$487,MATCH(DATEVALUE(TEXT($A6,"MM/DD/YY")),'MEV revenue split'!$A$3:$A$487,0),'MEV Distributed'!P$3)</f>
        <v>191279.30846289999</v>
      </c>
      <c r="Q6" s="54"/>
      <c r="R6" s="36">
        <f>K6+L6+P6</f>
        <v>383566.22415324417</v>
      </c>
      <c r="S6" s="34"/>
      <c r="T6" s="35">
        <f>K6/R6</f>
        <v>0.38264482913678294</v>
      </c>
      <c r="U6" s="35">
        <f t="shared" si="4"/>
        <v>0.11866864317125012</v>
      </c>
      <c r="V6" s="35">
        <f t="shared" si="5"/>
        <v>0.49868652769196692</v>
      </c>
      <c r="W6" s="35">
        <v>0</v>
      </c>
      <c r="Y6" s="23" t="s">
        <v>135</v>
      </c>
      <c r="Z6" t="s">
        <v>168</v>
      </c>
    </row>
    <row r="7" spans="1:30" x14ac:dyDescent="0.2">
      <c r="A7" s="1">
        <v>45043</v>
      </c>
      <c r="B7" s="17">
        <v>1867.59</v>
      </c>
      <c r="C7" s="58"/>
      <c r="D7" cm="1">
        <f t="array" ref="D7">INDEX('raw - dune'!$B$2:$L$239,MATCH(DATEVALUE(TEXT(A7,"MM/DD/YY")),'raw - dune'!$A$2:$A$239,0),D$3)</f>
        <v>631.405337826346</v>
      </c>
      <c r="E7" cm="1">
        <f t="array" ref="E7">INDEX('raw - dune'!$B$2:$L$239,MATCH(DATEVALUE(TEXT($A7,"MM/DD/YY")),'raw - dune'!$A$2:$A$239,0),E$3)</f>
        <v>154.871248185529</v>
      </c>
      <c r="F7" s="12" cm="1">
        <f t="array" ref="F7">INDEX('raw - dune'!$B$2:$L$239,MATCH(DATEVALUE(TEXT($A7,"MM/DD/YY")),'raw - dune'!$A$2:$A$239,0),F$3)</f>
        <v>519.54059801760695</v>
      </c>
      <c r="H7" s="30">
        <f t="shared" si="0"/>
        <v>1179206.2948711056</v>
      </c>
      <c r="I7" s="30">
        <f t="shared" si="1"/>
        <v>289235.99439881206</v>
      </c>
      <c r="J7" s="30">
        <f t="shared" si="2"/>
        <v>970288.82545170258</v>
      </c>
      <c r="K7" s="37">
        <f t="shared" si="3"/>
        <v>208917.469419403</v>
      </c>
      <c r="L7" s="37">
        <f>I7+J7-H7</f>
        <v>80318.524979409063</v>
      </c>
      <c r="M7" s="34"/>
      <c r="N7" s="30" cm="1">
        <f t="array" ref="N7">INDEX('MEV revenue split'!$B$3:$D$487,MATCH(DATEVALUE(TEXT($A7,"MM/DD/YY")),'MEV revenue split'!$A$3:$A$487,0),'MEV Distributed'!N$3)</f>
        <v>862091.20310000004</v>
      </c>
      <c r="O7" s="30" cm="1">
        <f t="array" ref="O7">INDEX('MEV revenue split'!$B$3:$D$487,MATCH(DATEVALUE(TEXT($A7,"MM/DD/YY")),'MEV revenue split'!$A$3:$A$487,0),'MEV Distributed'!O$3)</f>
        <v>681433.80380180001</v>
      </c>
      <c r="P7" s="38" cm="1">
        <f t="array" ref="P7">INDEX('MEV revenue split'!$B$3:$D$487,MATCH(DATEVALUE(TEXT($A7,"MM/DD/YY")),'MEV revenue split'!$A$3:$A$487,0),'MEV Distributed'!P$3)</f>
        <v>181175.60117340001</v>
      </c>
      <c r="Q7" s="54"/>
      <c r="R7" s="36">
        <f>K7+L7+P7</f>
        <v>470411.59557221207</v>
      </c>
      <c r="S7" s="34"/>
      <c r="T7" s="35">
        <f>K7/R7</f>
        <v>0.44411632575781701</v>
      </c>
      <c r="U7" s="35">
        <f t="shared" si="4"/>
        <v>0.17074095480514043</v>
      </c>
      <c r="V7" s="35">
        <f t="shared" si="5"/>
        <v>0.38514271943704254</v>
      </c>
      <c r="W7" s="35">
        <v>0</v>
      </c>
      <c r="Y7" s="23" t="s">
        <v>137</v>
      </c>
      <c r="Z7" t="s">
        <v>167</v>
      </c>
    </row>
    <row r="8" spans="1:30" x14ac:dyDescent="0.2">
      <c r="A8" s="1">
        <v>45042</v>
      </c>
      <c r="B8" s="17">
        <v>1870.57</v>
      </c>
      <c r="C8" s="58"/>
      <c r="D8" cm="1">
        <f t="array" ref="D8">INDEX('raw - dune'!$B$2:$L$239,MATCH(DATEVALUE(TEXT(A8,"MM/DD/YY")),'raw - dune'!$A$2:$A$239,0),D$3)</f>
        <v>716.48726172349302</v>
      </c>
      <c r="E8" cm="1">
        <f t="array" ref="E8">INDEX('raw - dune'!$B$2:$L$239,MATCH(DATEVALUE(TEXT($A8,"MM/DD/YY")),'raw - dune'!$A$2:$A$239,0),E$3)</f>
        <v>204.73572388682899</v>
      </c>
      <c r="F8" s="12" cm="1">
        <f t="array" ref="F8">INDEX('raw - dune'!$B$2:$L$239,MATCH(DATEVALUE(TEXT($A8,"MM/DD/YY")),'raw - dune'!$A$2:$A$239,0),F$3)</f>
        <v>559.30533304474102</v>
      </c>
      <c r="H8" s="30">
        <f t="shared" si="0"/>
        <v>1340239.5771621142</v>
      </c>
      <c r="I8" s="30">
        <f t="shared" si="1"/>
        <v>382972.50303098571</v>
      </c>
      <c r="J8" s="30">
        <f t="shared" si="2"/>
        <v>1046219.7768335012</v>
      </c>
      <c r="K8" s="37">
        <f t="shared" si="3"/>
        <v>294019.80032861303</v>
      </c>
      <c r="L8" s="37">
        <f>I8+J8-H8</f>
        <v>88952.702702372568</v>
      </c>
      <c r="M8" s="34"/>
      <c r="N8" s="30" cm="1">
        <f t="array" ref="N8">INDEX('MEV revenue split'!$B$3:$D$487,MATCH(DATEVALUE(TEXT($A8,"MM/DD/YY")),'MEV revenue split'!$A$3:$A$487,0),'MEV Distributed'!N$3)</f>
        <v>932756.36970000004</v>
      </c>
      <c r="O8" s="30" cm="1">
        <f t="array" ref="O8">INDEX('MEV revenue split'!$B$3:$D$487,MATCH(DATEVALUE(TEXT($A8,"MM/DD/YY")),'MEV revenue split'!$A$3:$A$487,0),'MEV Distributed'!O$3)</f>
        <v>778615.91073500004</v>
      </c>
      <c r="P8" s="38" cm="1">
        <f t="array" ref="P8">INDEX('MEV revenue split'!$B$3:$D$487,MATCH(DATEVALUE(TEXT($A8,"MM/DD/YY")),'MEV revenue split'!$A$3:$A$487,0),'MEV Distributed'!P$3)</f>
        <v>160376.23659000001</v>
      </c>
      <c r="Q8" s="54"/>
      <c r="R8" s="36">
        <f>K8+L8+P8</f>
        <v>543348.73962098558</v>
      </c>
      <c r="S8" s="34"/>
      <c r="T8" s="35">
        <f>K8/R8</f>
        <v>0.54112539311990926</v>
      </c>
      <c r="U8" s="35">
        <f t="shared" si="4"/>
        <v>0.16371198866573569</v>
      </c>
      <c r="V8" s="35">
        <f t="shared" si="5"/>
        <v>0.29516261821435513</v>
      </c>
      <c r="W8" s="35">
        <v>0</v>
      </c>
      <c r="Y8" s="23" t="s">
        <v>138</v>
      </c>
      <c r="Z8" t="s">
        <v>169</v>
      </c>
    </row>
    <row r="9" spans="1:30" x14ac:dyDescent="0.2">
      <c r="A9" s="1">
        <v>45041</v>
      </c>
      <c r="B9" s="17">
        <v>1842.63</v>
      </c>
      <c r="C9" s="58"/>
      <c r="D9" cm="1">
        <f t="array" ref="D9">INDEX('raw - dune'!$B$2:$L$239,MATCH(DATEVALUE(TEXT(A9,"MM/DD/YY")),'raw - dune'!$A$2:$A$239,0),D$3)</f>
        <v>615.32539620504895</v>
      </c>
      <c r="E9" cm="1">
        <f t="array" ref="E9">INDEX('raw - dune'!$B$2:$L$239,MATCH(DATEVALUE(TEXT($A9,"MM/DD/YY")),'raw - dune'!$A$2:$A$239,0),E$3)</f>
        <v>129.86969028861799</v>
      </c>
      <c r="F9" s="12" cm="1">
        <f t="array" ref="F9">INDEX('raw - dune'!$B$2:$L$239,MATCH(DATEVALUE(TEXT($A9,"MM/DD/YY")),'raw - dune'!$A$2:$A$239,0),F$3)</f>
        <v>510.20423160555799</v>
      </c>
      <c r="H9" s="30">
        <f t="shared" si="0"/>
        <v>1133817.0348093093</v>
      </c>
      <c r="I9" s="30">
        <f t="shared" si="1"/>
        <v>239301.78741651619</v>
      </c>
      <c r="J9" s="30">
        <f t="shared" si="2"/>
        <v>940117.62328334933</v>
      </c>
      <c r="K9" s="37">
        <f t="shared" si="3"/>
        <v>193699.41152595996</v>
      </c>
      <c r="L9" s="37">
        <f>I9+J9-H9</f>
        <v>45602.375890556257</v>
      </c>
      <c r="M9" s="34"/>
      <c r="N9" s="30" cm="1">
        <f t="array" ref="N9">INDEX('MEV revenue split'!$B$3:$D$487,MATCH(DATEVALUE(TEXT($A9,"MM/DD/YY")),'MEV revenue split'!$A$3:$A$487,0),'MEV Distributed'!N$3)</f>
        <v>1162269.8498</v>
      </c>
      <c r="O9" s="30" cm="1">
        <f t="array" ref="O9">INDEX('MEV revenue split'!$B$3:$D$487,MATCH(DATEVALUE(TEXT($A9,"MM/DD/YY")),'MEV revenue split'!$A$3:$A$487,0),'MEV Distributed'!O$3)</f>
        <v>808841.85557000001</v>
      </c>
      <c r="P9" s="38" cm="1">
        <f t="array" ref="P9">INDEX('MEV revenue split'!$B$3:$D$487,MATCH(DATEVALUE(TEXT($A9,"MM/DD/YY")),'MEV revenue split'!$A$3:$A$487,0),'MEV Distributed'!P$3)</f>
        <v>517466.79041000002</v>
      </c>
      <c r="Q9" s="54"/>
      <c r="R9" s="36">
        <f>K9+L9+P9</f>
        <v>756768.57782651624</v>
      </c>
      <c r="S9" s="34"/>
      <c r="T9" s="35">
        <f>K9/R9</f>
        <v>0.2559559384485493</v>
      </c>
      <c r="U9" s="35">
        <f t="shared" si="4"/>
        <v>6.0259341133757111E-2</v>
      </c>
      <c r="V9" s="35">
        <f t="shared" si="5"/>
        <v>0.68378472041769356</v>
      </c>
      <c r="W9" s="35">
        <v>0</v>
      </c>
      <c r="Y9" s="24"/>
    </row>
    <row r="10" spans="1:30" x14ac:dyDescent="0.2">
      <c r="A10" s="1">
        <v>45040</v>
      </c>
      <c r="B10" s="17">
        <v>1863.64</v>
      </c>
      <c r="C10" s="58"/>
      <c r="D10" cm="1">
        <f t="array" ref="D10">INDEX('raw - dune'!$B$2:$L$239,MATCH(DATEVALUE(TEXT(A10,"MM/DD/YY")),'raw - dune'!$A$2:$A$239,0),D$3)</f>
        <v>667.14707677713398</v>
      </c>
      <c r="E10" cm="1">
        <f t="array" ref="E10">INDEX('raw - dune'!$B$2:$L$239,MATCH(DATEVALUE(TEXT($A10,"MM/DD/YY")),'raw - dune'!$A$2:$A$239,0),E$3)</f>
        <v>109.316705174395</v>
      </c>
      <c r="F10" s="12" cm="1">
        <f t="array" ref="F10">INDEX('raw - dune'!$B$2:$L$239,MATCH(DATEVALUE(TEXT($A10,"MM/DD/YY")),'raw - dune'!$A$2:$A$239,0),F$3)</f>
        <v>583.75853194750005</v>
      </c>
      <c r="H10" s="30">
        <f t="shared" si="0"/>
        <v>1243321.978164938</v>
      </c>
      <c r="I10" s="30">
        <f t="shared" si="1"/>
        <v>203726.98443120951</v>
      </c>
      <c r="J10" s="30">
        <f t="shared" si="2"/>
        <v>1087915.750478639</v>
      </c>
      <c r="K10" s="37">
        <f t="shared" si="3"/>
        <v>155406.22768629901</v>
      </c>
      <c r="L10" s="37">
        <f>I10+J10-H10</f>
        <v>48320.756744910497</v>
      </c>
      <c r="M10" s="34"/>
      <c r="N10" s="30" cm="1">
        <f t="array" ref="N10">INDEX('MEV revenue split'!$B$3:$D$487,MATCH(DATEVALUE(TEXT($A10,"MM/DD/YY")),'MEV revenue split'!$A$3:$A$487,0),'MEV Distributed'!N$3)</f>
        <v>1292007.5575000001</v>
      </c>
      <c r="O10" s="30" cm="1">
        <f t="array" ref="O10">INDEX('MEV revenue split'!$B$3:$D$487,MATCH(DATEVALUE(TEXT($A10,"MM/DD/YY")),'MEV revenue split'!$A$3:$A$487,0),'MEV Distributed'!O$3)</f>
        <v>953125.59954300011</v>
      </c>
      <c r="P10" s="38" cm="1">
        <f t="array" ref="P10">INDEX('MEV revenue split'!$B$3:$D$487,MATCH(DATEVALUE(TEXT($A10,"MM/DD/YY")),'MEV revenue split'!$A$3:$A$487,0),'MEV Distributed'!P$3)</f>
        <v>343802.15173399996</v>
      </c>
      <c r="Q10" s="54"/>
      <c r="R10" s="36">
        <f>K10+L10+P10</f>
        <v>547529.13616520946</v>
      </c>
      <c r="S10" s="34"/>
      <c r="T10" s="35">
        <f>K10/R10</f>
        <v>0.28383188660010833</v>
      </c>
      <c r="U10" s="35">
        <f t="shared" si="4"/>
        <v>8.8252393440356319E-2</v>
      </c>
      <c r="V10" s="35">
        <f t="shared" si="5"/>
        <v>0.62791571995953532</v>
      </c>
      <c r="W10" s="35">
        <v>0</v>
      </c>
      <c r="Y10" s="24" t="s">
        <v>162</v>
      </c>
      <c r="Z10" t="s">
        <v>170</v>
      </c>
    </row>
    <row r="11" spans="1:30" x14ac:dyDescent="0.2">
      <c r="A11" s="1">
        <v>45039</v>
      </c>
      <c r="B11" s="17">
        <v>1877.54</v>
      </c>
      <c r="C11" s="58"/>
      <c r="D11" cm="1">
        <f t="array" ref="D11">INDEX('raw - dune'!$B$2:$L$239,MATCH(DATEVALUE(TEXT(A11,"MM/DD/YY")),'raw - dune'!$A$2:$A$239,0),D$3)</f>
        <v>552.91332871826</v>
      </c>
      <c r="E11" cm="1">
        <f t="array" ref="E11">INDEX('raw - dune'!$B$2:$L$239,MATCH(DATEVALUE(TEXT($A11,"MM/DD/YY")),'raw - dune'!$A$2:$A$239,0),E$3)</f>
        <v>72.472297473543506</v>
      </c>
      <c r="F11" s="12" cm="1">
        <f t="array" ref="F11">INDEX('raw - dune'!$B$2:$L$239,MATCH(DATEVALUE(TEXT($A11,"MM/DD/YY")),'raw - dune'!$A$2:$A$239,0),F$3)</f>
        <v>498.82282109725202</v>
      </c>
      <c r="H11" s="30">
        <f t="shared" si="0"/>
        <v>1038116.8912016819</v>
      </c>
      <c r="I11" s="30">
        <f t="shared" si="1"/>
        <v>136069.63739847686</v>
      </c>
      <c r="J11" s="30">
        <f t="shared" si="2"/>
        <v>936559.79952293448</v>
      </c>
      <c r="K11" s="37">
        <f t="shared" si="3"/>
        <v>101557.09167874744</v>
      </c>
      <c r="L11" s="37">
        <f>I11+J11-H11</f>
        <v>34512.545719729504</v>
      </c>
      <c r="M11" s="34"/>
      <c r="N11" s="30" cm="1">
        <f t="array" ref="N11">INDEX('MEV revenue split'!$B$3:$D$487,MATCH(DATEVALUE(TEXT($A11,"MM/DD/YY")),'MEV revenue split'!$A$3:$A$487,0),'MEV Distributed'!N$3)</f>
        <v>1485865.4844</v>
      </c>
      <c r="O11" s="30" cm="1">
        <f t="array" ref="O11">INDEX('MEV revenue split'!$B$3:$D$487,MATCH(DATEVALUE(TEXT($A11,"MM/DD/YY")),'MEV revenue split'!$A$3:$A$487,0),'MEV Distributed'!O$3)</f>
        <v>973771.12879634008</v>
      </c>
      <c r="P11" s="38" cm="1">
        <f t="array" ref="P11">INDEX('MEV revenue split'!$B$3:$D$487,MATCH(DATEVALUE(TEXT($A11,"MM/DD/YY")),'MEV revenue split'!$A$3:$A$487,0),'MEV Distributed'!P$3)</f>
        <v>512338.04339370003</v>
      </c>
      <c r="Q11" s="54"/>
      <c r="R11" s="36">
        <f>K11+L11+P11</f>
        <v>648407.68079217698</v>
      </c>
      <c r="S11" s="34"/>
      <c r="T11" s="35">
        <f>K11/R11</f>
        <v>0.15662536809353095</v>
      </c>
      <c r="U11" s="35">
        <f t="shared" si="4"/>
        <v>5.3226614585386474E-2</v>
      </c>
      <c r="V11" s="35">
        <f t="shared" si="5"/>
        <v>0.79014801732108253</v>
      </c>
      <c r="W11" s="35">
        <v>0</v>
      </c>
      <c r="Y11" s="24" t="s">
        <v>163</v>
      </c>
      <c r="Z11" t="s">
        <v>171</v>
      </c>
    </row>
    <row r="12" spans="1:30" x14ac:dyDescent="0.2">
      <c r="A12" s="1">
        <v>45038</v>
      </c>
      <c r="B12" s="17">
        <v>1850.15</v>
      </c>
      <c r="C12" s="58"/>
      <c r="D12" cm="1">
        <f t="array" ref="D12">INDEX('raw - dune'!$B$2:$L$239,MATCH(DATEVALUE(TEXT(A12,"MM/DD/YY")),'raw - dune'!$A$2:$A$239,0),D$3)</f>
        <v>521.79103715092299</v>
      </c>
      <c r="E12" cm="1">
        <f t="array" ref="E12">INDEX('raw - dune'!$B$2:$L$239,MATCH(DATEVALUE(TEXT($A12,"MM/DD/YY")),'raw - dune'!$A$2:$A$239,0),E$3)</f>
        <v>115.440041631699</v>
      </c>
      <c r="F12" s="12" cm="1">
        <f t="array" ref="F12">INDEX('raw - dune'!$B$2:$L$239,MATCH(DATEVALUE(TEXT($A12,"MM/DD/YY")),'raw - dune'!$A$2:$A$239,0),F$3)</f>
        <v>430.383279948699</v>
      </c>
      <c r="H12" s="30">
        <f t="shared" si="0"/>
        <v>965391.68738478026</v>
      </c>
      <c r="I12" s="30">
        <f t="shared" si="1"/>
        <v>213581.39302488792</v>
      </c>
      <c r="J12" s="30">
        <f t="shared" si="2"/>
        <v>796273.62539708545</v>
      </c>
      <c r="K12" s="37">
        <f t="shared" si="3"/>
        <v>169118.06198769482</v>
      </c>
      <c r="L12" s="37">
        <f>I12+J12-H12</f>
        <v>44463.331037193071</v>
      </c>
      <c r="M12" s="34"/>
      <c r="N12" s="30" cm="1">
        <f t="array" ref="N12">INDEX('MEV revenue split'!$B$3:$D$487,MATCH(DATEVALUE(TEXT($A12,"MM/DD/YY")),'MEV revenue split'!$A$3:$A$487,0),'MEV Distributed'!N$3)</f>
        <v>1055320.4716</v>
      </c>
      <c r="O12" s="30" cm="1">
        <f t="array" ref="O12">INDEX('MEV revenue split'!$B$3:$D$487,MATCH(DATEVALUE(TEXT($A12,"MM/DD/YY")),'MEV revenue split'!$A$3:$A$487,0),'MEV Distributed'!O$3)</f>
        <v>907996.44109049998</v>
      </c>
      <c r="P12" s="38" cm="1">
        <f t="array" ref="P12">INDEX('MEV revenue split'!$B$3:$D$487,MATCH(DATEVALUE(TEXT($A12,"MM/DD/YY")),'MEV revenue split'!$A$3:$A$487,0),'MEV Distributed'!P$3)</f>
        <v>147877.23843520001</v>
      </c>
      <c r="Q12" s="54"/>
      <c r="R12" s="36">
        <f>K12+L12+P12</f>
        <v>361458.6314600879</v>
      </c>
      <c r="S12" s="34"/>
      <c r="T12" s="35">
        <f>K12/R12</f>
        <v>0.4678766732020031</v>
      </c>
      <c r="U12" s="35">
        <f t="shared" si="4"/>
        <v>0.12301084319825599</v>
      </c>
      <c r="V12" s="35">
        <f t="shared" si="5"/>
        <v>0.40911248359974089</v>
      </c>
      <c r="W12" s="35">
        <v>0</v>
      </c>
      <c r="Y12" s="24" t="s">
        <v>164</v>
      </c>
      <c r="Z12" t="s">
        <v>173</v>
      </c>
    </row>
    <row r="13" spans="1:30" x14ac:dyDescent="0.2">
      <c r="A13" s="1">
        <v>45037</v>
      </c>
      <c r="B13" s="17">
        <v>1943.44</v>
      </c>
      <c r="C13" s="58"/>
      <c r="D13" cm="1">
        <f t="array" ref="D13">INDEX('raw - dune'!$B$2:$L$239,MATCH(DATEVALUE(TEXT(A13,"MM/DD/YY")),'raw - dune'!$A$2:$A$239,0),D$3)</f>
        <v>708.45579998818096</v>
      </c>
      <c r="E13" cm="1">
        <f t="array" ref="E13">INDEX('raw - dune'!$B$2:$L$239,MATCH(DATEVALUE(TEXT($A13,"MM/DD/YY")),'raw - dune'!$A$2:$A$239,0),E$3)</f>
        <v>179.609895927525</v>
      </c>
      <c r="F13" s="12" cm="1">
        <f t="array" ref="F13">INDEX('raw - dune'!$B$2:$L$239,MATCH(DATEVALUE(TEXT($A13,"MM/DD/YY")),'raw - dune'!$A$2:$A$239,0),F$3)</f>
        <v>570.94508826025697</v>
      </c>
      <c r="H13" s="30">
        <f t="shared" si="0"/>
        <v>1376841.3399290305</v>
      </c>
      <c r="I13" s="30">
        <f t="shared" si="1"/>
        <v>349061.05614138918</v>
      </c>
      <c r="J13" s="30">
        <f t="shared" si="2"/>
        <v>1109597.5223285139</v>
      </c>
      <c r="K13" s="37">
        <f t="shared" si="3"/>
        <v>267243.8176005166</v>
      </c>
      <c r="L13" s="37">
        <f>I13+J13-H13</f>
        <v>81817.238540872699</v>
      </c>
      <c r="M13" s="34"/>
      <c r="N13" s="30" cm="1">
        <f t="array" ref="N13">INDEX('MEV revenue split'!$B$3:$D$487,MATCH(DATEVALUE(TEXT($A13,"MM/DD/YY")),'MEV revenue split'!$A$3:$A$487,0),'MEV Distributed'!N$3)</f>
        <v>978539.01130000001</v>
      </c>
      <c r="O13" s="30" cm="1">
        <f t="array" ref="O13">INDEX('MEV revenue split'!$B$3:$D$487,MATCH(DATEVALUE(TEXT($A13,"MM/DD/YY")),'MEV revenue split'!$A$3:$A$487,0),'MEV Distributed'!O$3)</f>
        <v>815913.24692999991</v>
      </c>
      <c r="P13" s="38" cm="1">
        <f t="array" ref="P13">INDEX('MEV revenue split'!$B$3:$D$487,MATCH(DATEVALUE(TEXT($A13,"MM/DD/YY")),'MEV revenue split'!$A$3:$A$487,0),'MEV Distributed'!P$3)</f>
        <v>181254.38163600001</v>
      </c>
      <c r="Q13" s="54"/>
      <c r="R13" s="36">
        <f>K13+L13+P13</f>
        <v>530315.43777738931</v>
      </c>
      <c r="S13" s="34"/>
      <c r="T13" s="35">
        <f>K13/R13</f>
        <v>0.50393369410584199</v>
      </c>
      <c r="U13" s="35">
        <f t="shared" si="4"/>
        <v>0.15428032584489298</v>
      </c>
      <c r="V13" s="35">
        <f t="shared" si="5"/>
        <v>0.34178598004926497</v>
      </c>
      <c r="W13" s="35">
        <v>0</v>
      </c>
      <c r="Y13" s="24" t="s">
        <v>165</v>
      </c>
      <c r="Z13" t="s">
        <v>181</v>
      </c>
    </row>
    <row r="14" spans="1:30" x14ac:dyDescent="0.2">
      <c r="A14" s="1">
        <v>45036</v>
      </c>
      <c r="B14" s="17">
        <v>1936.43</v>
      </c>
      <c r="C14" s="58"/>
      <c r="D14" cm="1">
        <f t="array" ref="D14">INDEX('raw - dune'!$B$2:$L$239,MATCH(DATEVALUE(TEXT(A14,"MM/DD/YY")),'raw - dune'!$A$2:$A$239,0),D$3)</f>
        <v>1114.93210959525</v>
      </c>
      <c r="E14" cm="1">
        <f t="array" ref="E14">INDEX('raw - dune'!$B$2:$L$239,MATCH(DATEVALUE(TEXT($A14,"MM/DD/YY")),'raw - dune'!$A$2:$A$239,0),E$3)</f>
        <v>191.87258351187199</v>
      </c>
      <c r="F14" s="12" cm="1">
        <f t="array" ref="F14">INDEX('raw - dune'!$B$2:$L$239,MATCH(DATEVALUE(TEXT($A14,"MM/DD/YY")),'raw - dune'!$A$2:$A$239,0),F$3)</f>
        <v>976.41383064066895</v>
      </c>
      <c r="H14" s="30">
        <f t="shared" si="0"/>
        <v>2158987.9849835299</v>
      </c>
      <c r="I14" s="30">
        <f t="shared" si="1"/>
        <v>371547.82688989432</v>
      </c>
      <c r="J14" s="30">
        <f t="shared" si="2"/>
        <v>1890757.0340675106</v>
      </c>
      <c r="K14" s="37">
        <f t="shared" si="3"/>
        <v>268230.95091601927</v>
      </c>
      <c r="L14" s="37">
        <f>I14+J14-H14</f>
        <v>103316.87597387517</v>
      </c>
      <c r="M14" s="34"/>
      <c r="N14" s="30" cm="1">
        <f t="array" ref="N14">INDEX('MEV revenue split'!$B$3:$D$487,MATCH(DATEVALUE(TEXT($A14,"MM/DD/YY")),'MEV revenue split'!$A$3:$A$487,0),'MEV Distributed'!N$3)</f>
        <v>3139854.6102</v>
      </c>
      <c r="O14" s="30" cm="1">
        <f t="array" ref="O14">INDEX('MEV revenue split'!$B$3:$D$487,MATCH(DATEVALUE(TEXT($A14,"MM/DD/YY")),'MEV revenue split'!$A$3:$A$487,0),'MEV Distributed'!O$3)</f>
        <v>2275008.7126889001</v>
      </c>
      <c r="P14" s="38" cm="1">
        <f t="array" ref="P14">INDEX('MEV revenue split'!$B$3:$D$487,MATCH(DATEVALUE(TEXT($A14,"MM/DD/YY")),'MEV revenue split'!$A$3:$A$487,0),'MEV Distributed'!P$3)</f>
        <v>865120.07904079999</v>
      </c>
      <c r="Q14" s="54"/>
      <c r="R14" s="36">
        <f>K14+L14+P14</f>
        <v>1236667.9059306944</v>
      </c>
      <c r="S14" s="34"/>
      <c r="T14" s="35">
        <f>K14/R14</f>
        <v>0.21689812570510059</v>
      </c>
      <c r="U14" s="35">
        <f t="shared" si="4"/>
        <v>8.3544559924615097E-2</v>
      </c>
      <c r="V14" s="35">
        <f t="shared" si="5"/>
        <v>0.69955731437028434</v>
      </c>
      <c r="W14" s="35">
        <v>0</v>
      </c>
      <c r="Y14" s="24" t="s">
        <v>166</v>
      </c>
      <c r="Z14" t="s">
        <v>180</v>
      </c>
    </row>
    <row r="15" spans="1:30" ht="17" thickBot="1" x14ac:dyDescent="0.25">
      <c r="A15" s="1">
        <v>45035</v>
      </c>
      <c r="B15" s="17">
        <v>2103.2800000000002</v>
      </c>
      <c r="C15" s="58"/>
      <c r="D15" cm="1">
        <f t="array" ref="D15">INDEX('raw - dune'!$B$2:$L$239,MATCH(DATEVALUE(TEXT(A15,"MM/DD/YY")),'raw - dune'!$A$2:$A$239,0),D$3)</f>
        <v>1198.9034680114901</v>
      </c>
      <c r="E15" cm="1">
        <f t="array" ref="E15">INDEX('raw - dune'!$B$2:$L$239,MATCH(DATEVALUE(TEXT($A15,"MM/DD/YY")),'raw - dune'!$A$2:$A$239,0),E$3)</f>
        <v>257.38474942924103</v>
      </c>
      <c r="F15" s="12" cm="1">
        <f t="array" ref="F15">INDEX('raw - dune'!$B$2:$L$239,MATCH(DATEVALUE(TEXT($A15,"MM/DD/YY")),'raw - dune'!$A$2:$A$239,0),F$3)</f>
        <v>1019.99704387118</v>
      </c>
      <c r="H15" s="30">
        <f t="shared" si="0"/>
        <v>2521629.6861992069</v>
      </c>
      <c r="I15" s="30">
        <f t="shared" si="1"/>
        <v>541352.19577953417</v>
      </c>
      <c r="J15" s="30">
        <f t="shared" si="2"/>
        <v>2145339.3824333758</v>
      </c>
      <c r="K15" s="37">
        <f t="shared" si="3"/>
        <v>376290.30376583105</v>
      </c>
      <c r="L15" s="37">
        <f>I15+J15-H15</f>
        <v>165061.89201370301</v>
      </c>
      <c r="M15" s="34"/>
      <c r="N15" s="30" cm="1">
        <f t="array" ref="N15">INDEX('MEV revenue split'!$B$3:$D$487,MATCH(DATEVALUE(TEXT($A15,"MM/DD/YY")),'MEV revenue split'!$A$3:$A$487,0),'MEV Distributed'!N$3)</f>
        <v>5117270.5334999999</v>
      </c>
      <c r="O15" s="30" cm="1">
        <f t="array" ref="O15">INDEX('MEV revenue split'!$B$3:$D$487,MATCH(DATEVALUE(TEXT($A15,"MM/DD/YY")),'MEV revenue split'!$A$3:$A$487,0),'MEV Distributed'!O$3)</f>
        <v>3849279.1746919998</v>
      </c>
      <c r="P15" s="38" cm="1">
        <f t="array" ref="P15">INDEX('MEV revenue split'!$B$3:$D$487,MATCH(DATEVALUE(TEXT($A15,"MM/DD/YY")),'MEV revenue split'!$A$3:$A$487,0),'MEV Distributed'!P$3)</f>
        <v>1275655.5704081999</v>
      </c>
      <c r="Q15" s="54"/>
      <c r="R15" s="36">
        <f>K15+L15+P15</f>
        <v>1817007.766187734</v>
      </c>
      <c r="S15" s="34"/>
      <c r="T15" s="35">
        <f>K15/R15</f>
        <v>0.20709339319739187</v>
      </c>
      <c r="U15" s="35">
        <f t="shared" si="4"/>
        <v>9.0842700336949883E-2</v>
      </c>
      <c r="V15" s="35">
        <f t="shared" si="5"/>
        <v>0.70206390646565831</v>
      </c>
      <c r="W15" s="35">
        <v>0</v>
      </c>
    </row>
    <row r="16" spans="1:30" x14ac:dyDescent="0.2">
      <c r="A16" s="1">
        <v>45034</v>
      </c>
      <c r="B16" s="17">
        <v>2077.54</v>
      </c>
      <c r="C16" s="58"/>
      <c r="D16" cm="1">
        <f t="array" ref="D16">INDEX('raw - dune'!$B$2:$L$239,MATCH(DATEVALUE(TEXT(A16,"MM/DD/YY")),'raw - dune'!$A$2:$A$239,0),D$3)</f>
        <v>858.85995976963295</v>
      </c>
      <c r="E16" cm="1">
        <f t="array" ref="E16">INDEX('raw - dune'!$B$2:$L$239,MATCH(DATEVALUE(TEXT($A16,"MM/DD/YY")),'raw - dune'!$A$2:$A$239,0),E$3)</f>
        <v>105.354516600107</v>
      </c>
      <c r="F16" s="12" cm="1">
        <f t="array" ref="F16">INDEX('raw - dune'!$B$2:$L$239,MATCH(DATEVALUE(TEXT($A16,"MM/DD/YY")),'raw - dune'!$A$2:$A$239,0),F$3)</f>
        <v>794.82803747401397</v>
      </c>
      <c r="H16" s="30">
        <f t="shared" si="0"/>
        <v>1784315.9208198031</v>
      </c>
      <c r="I16" s="30">
        <f t="shared" si="1"/>
        <v>218878.22241738631</v>
      </c>
      <c r="J16" s="30">
        <f t="shared" si="2"/>
        <v>1651287.040973763</v>
      </c>
      <c r="K16" s="37">
        <f t="shared" si="3"/>
        <v>133028.87984604016</v>
      </c>
      <c r="L16" s="37">
        <f>I16+J16-H16</f>
        <v>85849.342571346089</v>
      </c>
      <c r="M16" s="34"/>
      <c r="N16" s="30" cm="1">
        <f t="array" ref="N16">INDEX('MEV revenue split'!$B$3:$D$487,MATCH(DATEVALUE(TEXT($A16,"MM/DD/YY")),'MEV revenue split'!$A$3:$A$487,0),'MEV Distributed'!N$3)</f>
        <v>4609290.4369999999</v>
      </c>
      <c r="O16" s="30" cm="1">
        <f t="array" ref="O16">INDEX('MEV revenue split'!$B$3:$D$487,MATCH(DATEVALUE(TEXT($A16,"MM/DD/YY")),'MEV revenue split'!$A$3:$A$487,0),'MEV Distributed'!O$3)</f>
        <v>3555201.9731729999</v>
      </c>
      <c r="P16" s="38" cm="1">
        <f t="array" ref="P16">INDEX('MEV revenue split'!$B$3:$D$487,MATCH(DATEVALUE(TEXT($A16,"MM/DD/YY")),'MEV revenue split'!$A$3:$A$487,0),'MEV Distributed'!P$3)</f>
        <v>1056591.927103</v>
      </c>
      <c r="Q16" s="54"/>
      <c r="R16" s="36">
        <f>K16+L16+P16</f>
        <v>1275470.1495203862</v>
      </c>
      <c r="S16" s="34"/>
      <c r="T16" s="35">
        <f>K16/R16</f>
        <v>0.10429791704342346</v>
      </c>
      <c r="U16" s="35">
        <f t="shared" si="4"/>
        <v>6.7307998233928037E-2</v>
      </c>
      <c r="V16" s="35">
        <f t="shared" si="5"/>
        <v>0.82839408472264853</v>
      </c>
      <c r="W16" s="35">
        <v>0</v>
      </c>
      <c r="Y16" s="43" t="s">
        <v>182</v>
      </c>
      <c r="Z16" s="44"/>
      <c r="AA16" s="44"/>
      <c r="AB16" s="44"/>
      <c r="AC16" s="44"/>
      <c r="AD16" s="45"/>
    </row>
    <row r="17" spans="1:30" x14ac:dyDescent="0.2">
      <c r="A17" s="1">
        <v>45033</v>
      </c>
      <c r="B17" s="17">
        <v>2118.6</v>
      </c>
      <c r="C17" s="58"/>
      <c r="D17" cm="1">
        <f t="array" ref="D17">INDEX('raw - dune'!$B$2:$L$239,MATCH(DATEVALUE(TEXT(A17,"MM/DD/YY")),'raw - dune'!$A$2:$A$239,0),D$3)</f>
        <v>546.399274922519</v>
      </c>
      <c r="E17" cm="1">
        <f t="array" ref="E17">INDEX('raw - dune'!$B$2:$L$239,MATCH(DATEVALUE(TEXT($A17,"MM/DD/YY")),'raw - dune'!$A$2:$A$239,0),E$3)</f>
        <v>95.444138520704101</v>
      </c>
      <c r="F17" s="12" cm="1">
        <f t="array" ref="F17">INDEX('raw - dune'!$B$2:$L$239,MATCH(DATEVALUE(TEXT($A17,"MM/DD/YY")),'raw - dune'!$A$2:$A$239,0),F$3)</f>
        <v>480.91948358902999</v>
      </c>
      <c r="H17" s="30">
        <f t="shared" si="0"/>
        <v>1157601.5038508486</v>
      </c>
      <c r="I17" s="30">
        <f t="shared" si="1"/>
        <v>202207.9518699637</v>
      </c>
      <c r="J17" s="30">
        <f t="shared" si="2"/>
        <v>1018876.0179317188</v>
      </c>
      <c r="K17" s="37">
        <f t="shared" si="3"/>
        <v>138725.4859191298</v>
      </c>
      <c r="L17" s="37">
        <f>I17+J17-H17</f>
        <v>63482.465950833866</v>
      </c>
      <c r="M17" s="34"/>
      <c r="N17" s="30" cm="1">
        <f t="array" ref="N17">INDEX('MEV revenue split'!$B$3:$D$487,MATCH(DATEVALUE(TEXT($A17,"MM/DD/YY")),'MEV revenue split'!$A$3:$A$487,0),'MEV Distributed'!N$3)</f>
        <v>2124996.5507999999</v>
      </c>
      <c r="O17" s="30" cm="1">
        <f t="array" ref="O17">INDEX('MEV revenue split'!$B$3:$D$487,MATCH(DATEVALUE(TEXT($A17,"MM/DD/YY")),'MEV revenue split'!$A$3:$A$487,0),'MEV Distributed'!O$3)</f>
        <v>1626487.5286476999</v>
      </c>
      <c r="P17" s="38" cm="1">
        <f t="array" ref="P17">INDEX('MEV revenue split'!$B$3:$D$487,MATCH(DATEVALUE(TEXT($A17,"MM/DD/YY")),'MEV revenue split'!$A$3:$A$487,0),'MEV Distributed'!P$3)</f>
        <v>498754.10375539999</v>
      </c>
      <c r="Q17" s="54"/>
      <c r="R17" s="36">
        <f>K17+L17+P17</f>
        <v>700962.05562536372</v>
      </c>
      <c r="S17" s="34"/>
      <c r="T17" s="35">
        <f>K17/R17</f>
        <v>0.19790726873991171</v>
      </c>
      <c r="U17" s="35">
        <f t="shared" si="4"/>
        <v>9.0564768009015764E-2</v>
      </c>
      <c r="V17" s="35">
        <f t="shared" si="5"/>
        <v>0.71152796325107248</v>
      </c>
      <c r="W17" s="35">
        <v>0</v>
      </c>
      <c r="Y17" s="46"/>
      <c r="Z17" s="47"/>
      <c r="AA17" s="47"/>
      <c r="AB17" s="47"/>
      <c r="AC17" s="47"/>
      <c r="AD17" s="48"/>
    </row>
    <row r="18" spans="1:30" x14ac:dyDescent="0.2">
      <c r="A18" s="1">
        <v>45032</v>
      </c>
      <c r="B18" s="17">
        <v>2093.17</v>
      </c>
      <c r="C18" s="58"/>
      <c r="D18" cm="1">
        <f t="array" ref="D18">INDEX('raw - dune'!$B$2:$L$239,MATCH(DATEVALUE(TEXT(A18,"MM/DD/YY")),'raw - dune'!$A$2:$A$239,0),D$3)</f>
        <v>334.80778340576001</v>
      </c>
      <c r="E18" cm="1">
        <f t="array" ref="E18">INDEX('raw - dune'!$B$2:$L$239,MATCH(DATEVALUE(TEXT($A18,"MM/DD/YY")),'raw - dune'!$A$2:$A$239,0),E$3)</f>
        <v>108.156943438981</v>
      </c>
      <c r="F18" s="12" cm="1">
        <f t="array" ref="F18">INDEX('raw - dune'!$B$2:$L$239,MATCH(DATEVALUE(TEXT($A18,"MM/DD/YY")),'raw - dune'!$A$2:$A$239,0),F$3)</f>
        <v>247.996264500942</v>
      </c>
      <c r="H18" s="30">
        <f t="shared" si="0"/>
        <v>700809.60799143475</v>
      </c>
      <c r="I18" s="30">
        <f t="shared" si="1"/>
        <v>226390.86929817186</v>
      </c>
      <c r="J18" s="30">
        <f t="shared" si="2"/>
        <v>519098.34096543677</v>
      </c>
      <c r="K18" s="37">
        <f t="shared" si="3"/>
        <v>181711.26702599798</v>
      </c>
      <c r="L18" s="37">
        <f>I18+J18-H18</f>
        <v>44679.602272173855</v>
      </c>
      <c r="M18" s="34"/>
      <c r="N18" s="30" cm="1">
        <f t="array" ref="N18">INDEX('MEV revenue split'!$B$3:$D$487,MATCH(DATEVALUE(TEXT($A18,"MM/DD/YY")),'MEV revenue split'!$A$3:$A$487,0),'MEV Distributed'!N$3)</f>
        <v>735841.50799999991</v>
      </c>
      <c r="O18" s="30" cm="1">
        <f t="array" ref="O18">INDEX('MEV revenue split'!$B$3:$D$487,MATCH(DATEVALUE(TEXT($A18,"MM/DD/YY")),'MEV revenue split'!$A$3:$A$487,0),'MEV Distributed'!O$3)</f>
        <v>661186.22387410002</v>
      </c>
      <c r="P18" s="38" cm="1">
        <f t="array" ref="P18">INDEX('MEV revenue split'!$B$3:$D$487,MATCH(DATEVALUE(TEXT($A18,"MM/DD/YY")),'MEV revenue split'!$A$3:$A$487,0),'MEV Distributed'!P$3)</f>
        <v>74865.15499363</v>
      </c>
      <c r="Q18" s="54"/>
      <c r="R18" s="36">
        <f>K18+L18+P18</f>
        <v>301256.02429180185</v>
      </c>
      <c r="S18" s="34"/>
      <c r="T18" s="35">
        <f>K18/R18</f>
        <v>0.60317886572780788</v>
      </c>
      <c r="U18" s="35">
        <f t="shared" si="4"/>
        <v>0.1483110665660794</v>
      </c>
      <c r="V18" s="35">
        <f t="shared" si="5"/>
        <v>0.24851006770611267</v>
      </c>
      <c r="W18" s="35">
        <v>0</v>
      </c>
      <c r="Y18" s="46"/>
      <c r="Z18" s="47"/>
      <c r="AA18" s="47"/>
      <c r="AB18" s="47"/>
      <c r="AC18" s="47"/>
      <c r="AD18" s="48"/>
    </row>
    <row r="19" spans="1:30" x14ac:dyDescent="0.2">
      <c r="A19" s="1">
        <v>45031</v>
      </c>
      <c r="B19" s="17">
        <v>2102.9499999999998</v>
      </c>
      <c r="C19" s="58"/>
      <c r="D19" cm="1">
        <f t="array" ref="D19">INDEX('raw - dune'!$B$2:$L$239,MATCH(DATEVALUE(TEXT(A19,"MM/DD/YY")),'raw - dune'!$A$2:$A$239,0),D$3)</f>
        <v>324.19219314034501</v>
      </c>
      <c r="E19" cm="1">
        <f t="array" ref="E19">INDEX('raw - dune'!$B$2:$L$239,MATCH(DATEVALUE(TEXT($A19,"MM/DD/YY")),'raw - dune'!$A$2:$A$239,0),E$3)</f>
        <v>144.28687646743799</v>
      </c>
      <c r="F19" s="12" cm="1">
        <f t="array" ref="F19">INDEX('raw - dune'!$B$2:$L$239,MATCH(DATEVALUE(TEXT($A19,"MM/DD/YY")),'raw - dune'!$A$2:$A$239,0),F$3)</f>
        <v>199.90599449335201</v>
      </c>
      <c r="H19" s="30">
        <f t="shared" si="0"/>
        <v>681759.97256448853</v>
      </c>
      <c r="I19" s="30">
        <f t="shared" si="1"/>
        <v>303428.0868671987</v>
      </c>
      <c r="J19" s="30">
        <f t="shared" si="2"/>
        <v>420392.31111979455</v>
      </c>
      <c r="K19" s="37">
        <f t="shared" si="3"/>
        <v>261367.66144469398</v>
      </c>
      <c r="L19" s="37">
        <f>I19+J19-H19</f>
        <v>42060.425422504661</v>
      </c>
      <c r="M19" s="34"/>
      <c r="N19" s="30" cm="1">
        <f t="array" ref="N19">INDEX('MEV revenue split'!$B$3:$D$487,MATCH(DATEVALUE(TEXT($A19,"MM/DD/YY")),'MEV revenue split'!$A$3:$A$487,0),'MEV Distributed'!N$3)</f>
        <v>910568.22739999997</v>
      </c>
      <c r="O19" s="30" cm="1">
        <f t="array" ref="O19">INDEX('MEV revenue split'!$B$3:$D$487,MATCH(DATEVALUE(TEXT($A19,"MM/DD/YY")),'MEV revenue split'!$A$3:$A$487,0),'MEV Distributed'!O$3)</f>
        <v>595872.42050000001</v>
      </c>
      <c r="P19" s="38" cm="1">
        <f t="array" ref="P19">INDEX('MEV revenue split'!$B$3:$D$487,MATCH(DATEVALUE(TEXT($A19,"MM/DD/YY")),'MEV revenue split'!$A$3:$A$487,0),'MEV Distributed'!P$3)</f>
        <v>314695.80684000003</v>
      </c>
      <c r="Q19" s="54"/>
      <c r="R19" s="36">
        <f>K19+L19+P19</f>
        <v>618123.89370719867</v>
      </c>
      <c r="S19" s="34"/>
      <c r="T19" s="35">
        <f>K19/R19</f>
        <v>0.42284024951234478</v>
      </c>
      <c r="U19" s="35">
        <f t="shared" si="4"/>
        <v>6.8045299414405777E-2</v>
      </c>
      <c r="V19" s="35">
        <f t="shared" si="5"/>
        <v>0.50911445107324949</v>
      </c>
      <c r="W19" s="35">
        <v>0</v>
      </c>
      <c r="Y19" s="46"/>
      <c r="Z19" s="47"/>
      <c r="AA19" s="47"/>
      <c r="AB19" s="47"/>
      <c r="AC19" s="47"/>
      <c r="AD19" s="48"/>
    </row>
    <row r="20" spans="1:30" x14ac:dyDescent="0.2">
      <c r="A20" s="1">
        <v>45030</v>
      </c>
      <c r="B20" s="17">
        <v>2012.79</v>
      </c>
      <c r="C20" s="58"/>
      <c r="D20" cm="1">
        <f t="array" ref="D20">INDEX('raw - dune'!$B$2:$L$239,MATCH(DATEVALUE(TEXT(A20,"MM/DD/YY")),'raw - dune'!$A$2:$A$239,0),D$3)</f>
        <v>618.83207739725299</v>
      </c>
      <c r="E20" cm="1">
        <f t="array" ref="E20">INDEX('raw - dune'!$B$2:$L$239,MATCH(DATEVALUE(TEXT($A20,"MM/DD/YY")),'raw - dune'!$A$2:$A$239,0),E$3)</f>
        <v>305.97286874328302</v>
      </c>
      <c r="F20" s="12" cm="1">
        <f t="array" ref="F20">INDEX('raw - dune'!$B$2:$L$239,MATCH(DATEVALUE(TEXT($A20,"MM/DD/YY")),'raw - dune'!$A$2:$A$239,0),F$3)</f>
        <v>404.73003940457698</v>
      </c>
      <c r="H20" s="30">
        <f t="shared" si="0"/>
        <v>1245579.0170644168</v>
      </c>
      <c r="I20" s="30">
        <f t="shared" si="1"/>
        <v>615859.13047779258</v>
      </c>
      <c r="J20" s="30">
        <f t="shared" si="2"/>
        <v>814636.57601313852</v>
      </c>
      <c r="K20" s="37">
        <f t="shared" si="3"/>
        <v>430942.44105127826</v>
      </c>
      <c r="L20" s="37">
        <f>I20+J20-H20</f>
        <v>184916.68942651432</v>
      </c>
      <c r="M20" s="34"/>
      <c r="N20" s="30" cm="1">
        <f t="array" ref="N20">INDEX('MEV revenue split'!$B$3:$D$487,MATCH(DATEVALUE(TEXT($A20,"MM/DD/YY")),'MEV revenue split'!$A$3:$A$487,0),'MEV Distributed'!N$3)</f>
        <v>911007.87669999991</v>
      </c>
      <c r="O20" s="30" cm="1">
        <f t="array" ref="O20">INDEX('MEV revenue split'!$B$3:$D$487,MATCH(DATEVALUE(TEXT($A20,"MM/DD/YY")),'MEV revenue split'!$A$3:$A$487,0),'MEV Distributed'!O$3)</f>
        <v>816934.45484000002</v>
      </c>
      <c r="P20" s="38" cm="1">
        <f t="array" ref="P20">INDEX('MEV revenue split'!$B$3:$D$487,MATCH(DATEVALUE(TEXT($A20,"MM/DD/YY")),'MEV revenue split'!$A$3:$A$487,0),'MEV Distributed'!P$3)</f>
        <v>161635.17187000002</v>
      </c>
      <c r="Q20" s="54"/>
      <c r="R20" s="36">
        <f>K20+L20+P20</f>
        <v>777494.30234779255</v>
      </c>
      <c r="S20" s="34"/>
      <c r="T20" s="35">
        <f>K20/R20</f>
        <v>0.55427086700180983</v>
      </c>
      <c r="U20" s="35">
        <f t="shared" si="4"/>
        <v>0.23783671323136782</v>
      </c>
      <c r="V20" s="35">
        <f t="shared" si="5"/>
        <v>0.20789241976682241</v>
      </c>
      <c r="W20" s="35">
        <v>0</v>
      </c>
      <c r="Y20" s="46"/>
      <c r="Z20" s="47"/>
      <c r="AA20" s="47"/>
      <c r="AB20" s="47"/>
      <c r="AC20" s="47"/>
      <c r="AD20" s="48"/>
    </row>
    <row r="21" spans="1:30" x14ac:dyDescent="0.2">
      <c r="A21" s="1">
        <v>45029</v>
      </c>
      <c r="B21" s="17">
        <v>1920.22</v>
      </c>
      <c r="C21" s="58"/>
      <c r="D21" cm="1">
        <f t="array" ref="D21">INDEX('raw - dune'!$B$2:$L$239,MATCH(DATEVALUE(TEXT(A21,"MM/DD/YY")),'raw - dune'!$A$2:$A$239,0),D$3)</f>
        <v>426.26901065922698</v>
      </c>
      <c r="E21" cm="1">
        <f t="array" ref="E21">INDEX('raw - dune'!$B$2:$L$239,MATCH(DATEVALUE(TEXT($A21,"MM/DD/YY")),'raw - dune'!$A$2:$A$239,0),E$3)</f>
        <v>218.81906068654999</v>
      </c>
      <c r="F21" s="12" cm="1">
        <f t="array" ref="F21">INDEX('raw - dune'!$B$2:$L$239,MATCH(DATEVALUE(TEXT($A21,"MM/DD/YY")),'raw - dune'!$A$2:$A$239,0),F$3)</f>
        <v>247.646905151027</v>
      </c>
      <c r="H21" s="30">
        <f t="shared" si="0"/>
        <v>818530.27964806079</v>
      </c>
      <c r="I21" s="30">
        <f t="shared" si="1"/>
        <v>420180.73671152705</v>
      </c>
      <c r="J21" s="30">
        <f t="shared" si="2"/>
        <v>475536.54020910506</v>
      </c>
      <c r="K21" s="37">
        <f t="shared" si="3"/>
        <v>342993.73943895573</v>
      </c>
      <c r="L21" s="37">
        <f>I21+J21-H21</f>
        <v>77186.997272571316</v>
      </c>
      <c r="M21" s="34"/>
      <c r="N21" s="30" cm="1">
        <f t="array" ref="N21">INDEX('MEV revenue split'!$B$3:$D$487,MATCH(DATEVALUE(TEXT($A21,"MM/DD/YY")),'MEV revenue split'!$A$3:$A$487,0),'MEV Distributed'!N$3)</f>
        <v>619056.09990000003</v>
      </c>
      <c r="O21" s="30" cm="1">
        <f t="array" ref="O21">INDEX('MEV revenue split'!$B$3:$D$487,MATCH(DATEVALUE(TEXT($A21,"MM/DD/YY")),'MEV revenue split'!$A$3:$A$487,0),'MEV Distributed'!O$3)</f>
        <v>587283.94729000004</v>
      </c>
      <c r="P21" s="38" cm="1">
        <f t="array" ref="P21">INDEX('MEV revenue split'!$B$3:$D$487,MATCH(DATEVALUE(TEXT($A21,"MM/DD/YY")),'MEV revenue split'!$A$3:$A$487,0),'MEV Distributed'!P$3)</f>
        <v>104361.31224</v>
      </c>
      <c r="Q21" s="54"/>
      <c r="R21" s="36">
        <f>K21+L21+P21</f>
        <v>524542.0489515271</v>
      </c>
      <c r="S21" s="34"/>
      <c r="T21" s="35">
        <f>K21/R21</f>
        <v>0.65389179022834021</v>
      </c>
      <c r="U21" s="35">
        <f t="shared" si="4"/>
        <v>0.14715121014007432</v>
      </c>
      <c r="V21" s="35">
        <f t="shared" si="5"/>
        <v>0.19895699963158534</v>
      </c>
      <c r="W21" s="35">
        <v>0</v>
      </c>
      <c r="Y21" s="46"/>
      <c r="Z21" s="47"/>
      <c r="AA21" s="47"/>
      <c r="AB21" s="47"/>
      <c r="AC21" s="47"/>
      <c r="AD21" s="48"/>
    </row>
    <row r="22" spans="1:30" x14ac:dyDescent="0.2">
      <c r="A22" s="1">
        <v>45028</v>
      </c>
      <c r="B22" s="17">
        <v>1892.94</v>
      </c>
      <c r="C22" s="58"/>
      <c r="D22" cm="1">
        <f t="array" ref="D22">INDEX('raw - dune'!$B$2:$L$239,MATCH(DATEVALUE(TEXT(A22,"MM/DD/YY")),'raw - dune'!$A$2:$A$239,0),D$3)</f>
        <v>341.08223153905999</v>
      </c>
      <c r="E22" cm="1">
        <f t="array" ref="E22">INDEX('raw - dune'!$B$2:$L$239,MATCH(DATEVALUE(TEXT($A22,"MM/DD/YY")),'raw - dune'!$A$2:$A$239,0),E$3)</f>
        <v>127.293837488957</v>
      </c>
      <c r="F22" s="12" cm="1">
        <f t="array" ref="F22">INDEX('raw - dune'!$B$2:$L$239,MATCH(DATEVALUE(TEXT($A22,"MM/DD/YY")),'raw - dune'!$A$2:$A$239,0),F$3)</f>
        <v>245.40431292641</v>
      </c>
      <c r="H22" s="30">
        <f t="shared" si="0"/>
        <v>645648.19936954824</v>
      </c>
      <c r="I22" s="30">
        <f t="shared" si="1"/>
        <v>240959.59673634626</v>
      </c>
      <c r="J22" s="30">
        <f t="shared" si="2"/>
        <v>464535.64011091855</v>
      </c>
      <c r="K22" s="37">
        <f t="shared" si="3"/>
        <v>181112.55925862968</v>
      </c>
      <c r="L22" s="37">
        <f>I22+J22-H22</f>
        <v>59847.037477716571</v>
      </c>
      <c r="M22" s="34"/>
      <c r="N22" s="30" cm="1">
        <f t="array" ref="N22">INDEX('MEV revenue split'!$B$3:$D$487,MATCH(DATEVALUE(TEXT($A22,"MM/DD/YY")),'MEV revenue split'!$A$3:$A$487,0),'MEV Distributed'!N$3)</f>
        <v>337771.32829999999</v>
      </c>
      <c r="O22" s="30" cm="1">
        <f t="array" ref="O22">INDEX('MEV revenue split'!$B$3:$D$487,MATCH(DATEVALUE(TEXT($A22,"MM/DD/YY")),'MEV revenue split'!$A$3:$A$487,0),'MEV Distributed'!O$3)</f>
        <v>308104.40927</v>
      </c>
      <c r="P22" s="38" cm="1">
        <f t="array" ref="P22">INDEX('MEV revenue split'!$B$3:$D$487,MATCH(DATEVALUE(TEXT($A22,"MM/DD/YY")),'MEV revenue split'!$A$3:$A$487,0),'MEV Distributed'!P$3)</f>
        <v>33248.179361000002</v>
      </c>
      <c r="Q22" s="54"/>
      <c r="R22" s="36">
        <f>K22+L22+P22</f>
        <v>274207.77609734627</v>
      </c>
      <c r="S22" s="34"/>
      <c r="T22" s="35">
        <f>K22/R22</f>
        <v>0.66049388473335291</v>
      </c>
      <c r="U22" s="35">
        <f t="shared" si="4"/>
        <v>0.21825434103105204</v>
      </c>
      <c r="V22" s="35">
        <f t="shared" si="5"/>
        <v>0.12125177423559497</v>
      </c>
      <c r="W22" s="35">
        <v>0</v>
      </c>
      <c r="Y22" s="46"/>
      <c r="Z22" s="47"/>
      <c r="AA22" s="47"/>
      <c r="AB22" s="47"/>
      <c r="AC22" s="47"/>
      <c r="AD22" s="48"/>
    </row>
    <row r="23" spans="1:30" x14ac:dyDescent="0.2">
      <c r="A23" s="1">
        <v>45027</v>
      </c>
      <c r="B23" s="17">
        <v>1909.88</v>
      </c>
      <c r="C23" s="58"/>
      <c r="D23" cm="1">
        <f t="array" ref="D23">INDEX('raw - dune'!$B$2:$L$239,MATCH(DATEVALUE(TEXT(A23,"MM/DD/YY")),'raw - dune'!$A$2:$A$239,0),D$3)</f>
        <v>580.16289542739003</v>
      </c>
      <c r="E23" cm="1">
        <f t="array" ref="E23">INDEX('raw - dune'!$B$2:$L$239,MATCH(DATEVALUE(TEXT($A23,"MM/DD/YY")),'raw - dune'!$A$2:$A$239,0),E$3)</f>
        <v>149.85504811476599</v>
      </c>
      <c r="F23" s="12" cm="1">
        <f t="array" ref="F23">INDEX('raw - dune'!$B$2:$L$239,MATCH(DATEVALUE(TEXT($A23,"MM/DD/YY")),'raw - dune'!$A$2:$A$239,0),F$3)</f>
        <v>456.29512439329</v>
      </c>
      <c r="H23" s="30">
        <f t="shared" si="0"/>
        <v>1108041.5107188637</v>
      </c>
      <c r="I23" s="30">
        <f t="shared" si="1"/>
        <v>286205.15929342929</v>
      </c>
      <c r="J23" s="30">
        <f t="shared" si="2"/>
        <v>871468.93217625679</v>
      </c>
      <c r="K23" s="37">
        <f t="shared" si="3"/>
        <v>236572.57854260691</v>
      </c>
      <c r="L23" s="37">
        <f>I23+J23-H23</f>
        <v>49632.580750822322</v>
      </c>
      <c r="M23" s="34"/>
      <c r="N23" s="30" cm="1">
        <f t="array" ref="N23">INDEX('MEV revenue split'!$B$3:$D$487,MATCH(DATEVALUE(TEXT($A23,"MM/DD/YY")),'MEV revenue split'!$A$3:$A$487,0),'MEV Distributed'!N$3)</f>
        <v>503503.89720000001</v>
      </c>
      <c r="O23" s="30" cm="1">
        <f t="array" ref="O23">INDEX('MEV revenue split'!$B$3:$D$487,MATCH(DATEVALUE(TEXT($A23,"MM/DD/YY")),'MEV revenue split'!$A$3:$A$487,0),'MEV Distributed'!O$3)</f>
        <v>478085.28821000003</v>
      </c>
      <c r="P23" s="38" cm="1">
        <f t="array" ref="P23">INDEX('MEV revenue split'!$B$3:$D$487,MATCH(DATEVALUE(TEXT($A23,"MM/DD/YY")),'MEV revenue split'!$A$3:$A$487,0),'MEV Distributed'!P$3)</f>
        <v>46307.788858799999</v>
      </c>
      <c r="Q23" s="54"/>
      <c r="R23" s="36">
        <f>K23+L23+P23</f>
        <v>332512.94815222925</v>
      </c>
      <c r="S23" s="34"/>
      <c r="T23" s="35">
        <f>K23/R23</f>
        <v>0.71146877093730665</v>
      </c>
      <c r="U23" s="35">
        <f t="shared" si="4"/>
        <v>0.14926510689773143</v>
      </c>
      <c r="V23" s="35">
        <f t="shared" si="5"/>
        <v>0.1392661221649619</v>
      </c>
      <c r="W23" s="35">
        <v>0</v>
      </c>
      <c r="Y23" s="46"/>
      <c r="Z23" s="47"/>
      <c r="AA23" s="47"/>
      <c r="AB23" s="47"/>
      <c r="AC23" s="47"/>
      <c r="AD23" s="48"/>
    </row>
    <row r="24" spans="1:30" ht="17" thickBot="1" x14ac:dyDescent="0.25">
      <c r="A24" s="1">
        <v>45026</v>
      </c>
      <c r="B24" s="17">
        <v>1859.94</v>
      </c>
      <c r="C24" s="58"/>
      <c r="D24" cm="1">
        <f t="array" ref="D24">INDEX('raw - dune'!$B$2:$L$239,MATCH(DATEVALUE(TEXT(A24,"MM/DD/YY")),'raw - dune'!$A$2:$A$239,0),D$3)</f>
        <v>396.961611516696</v>
      </c>
      <c r="E24" cm="1">
        <f t="array" ref="E24">INDEX('raw - dune'!$B$2:$L$239,MATCH(DATEVALUE(TEXT($A24,"MM/DD/YY")),'raw - dune'!$A$2:$A$239,0),E$3)</f>
        <v>127.609007482479</v>
      </c>
      <c r="F24" s="12" cm="1">
        <f t="array" ref="F24">INDEX('raw - dune'!$B$2:$L$239,MATCH(DATEVALUE(TEXT($A24,"MM/DD/YY")),'raw - dune'!$A$2:$A$239,0),F$3)</f>
        <v>289.02213884318201</v>
      </c>
      <c r="H24" s="30">
        <f t="shared" si="0"/>
        <v>738324.77972436359</v>
      </c>
      <c r="I24" s="30">
        <f t="shared" si="1"/>
        <v>237345.09737696199</v>
      </c>
      <c r="J24" s="30">
        <f t="shared" si="2"/>
        <v>537563.83691998792</v>
      </c>
      <c r="K24" s="37">
        <f t="shared" si="3"/>
        <v>200760.94280437566</v>
      </c>
      <c r="L24" s="37">
        <f>I24+J24-H24</f>
        <v>36584.154572586296</v>
      </c>
      <c r="M24" s="34"/>
      <c r="N24" s="30" cm="1">
        <f t="array" ref="N24">INDEX('MEV revenue split'!$B$3:$D$487,MATCH(DATEVALUE(TEXT($A24,"MM/DD/YY")),'MEV revenue split'!$A$3:$A$487,0),'MEV Distributed'!N$3)</f>
        <v>553860.66130000004</v>
      </c>
      <c r="O24" s="30" cm="1">
        <f t="array" ref="O24">INDEX('MEV revenue split'!$B$3:$D$487,MATCH(DATEVALUE(TEXT($A24,"MM/DD/YY")),'MEV revenue split'!$A$3:$A$487,0),'MEV Distributed'!O$3)</f>
        <v>499109.63497300004</v>
      </c>
      <c r="P24" s="38" cm="1">
        <f t="array" ref="P24">INDEX('MEV revenue split'!$B$3:$D$487,MATCH(DATEVALUE(TEXT($A24,"MM/DD/YY")),'MEV revenue split'!$A$3:$A$487,0),'MEV Distributed'!P$3)</f>
        <v>57456.039898499999</v>
      </c>
      <c r="Q24" s="54"/>
      <c r="R24" s="36">
        <f>K24+L24+P24</f>
        <v>294801.13727546198</v>
      </c>
      <c r="S24" s="34"/>
      <c r="T24" s="35">
        <f>K24/R24</f>
        <v>0.68100464150104267</v>
      </c>
      <c r="U24" s="35">
        <f t="shared" si="4"/>
        <v>0.12409773893918899</v>
      </c>
      <c r="V24" s="35">
        <f t="shared" si="5"/>
        <v>0.19489761955976823</v>
      </c>
      <c r="W24" s="35">
        <v>0</v>
      </c>
      <c r="Y24" s="49"/>
      <c r="Z24" s="50"/>
      <c r="AA24" s="50"/>
      <c r="AB24" s="50"/>
      <c r="AC24" s="50"/>
      <c r="AD24" s="51"/>
    </row>
    <row r="25" spans="1:30" x14ac:dyDescent="0.2">
      <c r="A25" s="1">
        <v>45025</v>
      </c>
      <c r="B25" s="17">
        <v>1851.05</v>
      </c>
      <c r="C25" s="58"/>
      <c r="D25" cm="1">
        <f t="array" ref="D25">INDEX('raw - dune'!$B$2:$L$239,MATCH(DATEVALUE(TEXT(A25,"MM/DD/YY")),'raw - dune'!$A$2:$A$239,0),D$3)</f>
        <v>1020.8950872924599</v>
      </c>
      <c r="E25" cm="1">
        <f t="array" ref="E25">INDEX('raw - dune'!$B$2:$L$239,MATCH(DATEVALUE(TEXT($A25,"MM/DD/YY")),'raw - dune'!$A$2:$A$239,0),E$3)</f>
        <v>829.85988244606301</v>
      </c>
      <c r="F25" s="12" cm="1">
        <f t="array" ref="F25">INDEX('raw - dune'!$B$2:$L$239,MATCH(DATEVALUE(TEXT($A25,"MM/DD/YY")),'raw - dune'!$A$2:$A$239,0),F$3)</f>
        <v>217.74754560121599</v>
      </c>
      <c r="H25" s="30">
        <f t="shared" si="0"/>
        <v>1889727.851332708</v>
      </c>
      <c r="I25" s="30">
        <f t="shared" si="1"/>
        <v>1536112.1354017849</v>
      </c>
      <c r="J25" s="30">
        <f t="shared" si="2"/>
        <v>403061.59428513085</v>
      </c>
      <c r="K25" s="37">
        <f t="shared" si="3"/>
        <v>1486666.2570475773</v>
      </c>
      <c r="L25" s="37">
        <f>I25+J25-H25</f>
        <v>49445.878354207845</v>
      </c>
      <c r="M25" s="34"/>
      <c r="N25" s="30" cm="1">
        <f t="array" ref="N25">INDEX('MEV revenue split'!$B$3:$D$487,MATCH(DATEVALUE(TEXT($A25,"MM/DD/YY")),'MEV revenue split'!$A$3:$A$487,0),'MEV Distributed'!N$3)</f>
        <v>352057.25949999999</v>
      </c>
      <c r="O25" s="30" cm="1">
        <f t="array" ref="O25">INDEX('MEV revenue split'!$B$3:$D$487,MATCH(DATEVALUE(TEXT($A25,"MM/DD/YY")),'MEV revenue split'!$A$3:$A$487,0),'MEV Distributed'!O$3)</f>
        <v>291264.00386589998</v>
      </c>
      <c r="P25" s="38" cm="1">
        <f t="array" ref="P25">INDEX('MEV revenue split'!$B$3:$D$487,MATCH(DATEVALUE(TEXT($A25,"MM/DD/YY")),'MEV revenue split'!$A$3:$A$487,0),'MEV Distributed'!P$3)</f>
        <v>62012.651809300005</v>
      </c>
      <c r="Q25" s="54"/>
      <c r="R25" s="36">
        <f>K25+L25+P25</f>
        <v>1598124.7872110852</v>
      </c>
      <c r="S25" s="34"/>
      <c r="T25" s="35">
        <f>K25/R25</f>
        <v>0.9302566789180361</v>
      </c>
      <c r="U25" s="35">
        <f t="shared" si="4"/>
        <v>3.0939935823470138E-2</v>
      </c>
      <c r="V25" s="35">
        <f t="shared" si="5"/>
        <v>3.8803385258493701E-2</v>
      </c>
      <c r="W25" s="35">
        <v>0</v>
      </c>
    </row>
    <row r="26" spans="1:30" x14ac:dyDescent="0.2">
      <c r="A26" s="1">
        <v>45024</v>
      </c>
      <c r="B26" s="17">
        <v>1866.66</v>
      </c>
      <c r="C26" s="58"/>
      <c r="D26" cm="1">
        <f t="array" ref="D26">INDEX('raw - dune'!$B$2:$L$239,MATCH(DATEVALUE(TEXT(A26,"MM/DD/YY")),'raw - dune'!$A$2:$A$239,0),D$3)</f>
        <v>338.40582998629702</v>
      </c>
      <c r="E26" cm="1">
        <f t="array" ref="E26">INDEX('raw - dune'!$B$2:$L$239,MATCH(DATEVALUE(TEXT($A26,"MM/DD/YY")),'raw - dune'!$A$2:$A$239,0),E$3)</f>
        <v>69.318802519366699</v>
      </c>
      <c r="F26" s="12" cm="1">
        <f t="array" ref="F26">INDEX('raw - dune'!$B$2:$L$239,MATCH(DATEVALUE(TEXT($A26,"MM/DD/YY")),'raw - dune'!$A$2:$A$239,0),F$3)</f>
        <v>283.39447762595802</v>
      </c>
      <c r="H26" s="30">
        <f t="shared" si="0"/>
        <v>631688.62660222128</v>
      </c>
      <c r="I26" s="30">
        <f t="shared" si="1"/>
        <v>129394.63591080105</v>
      </c>
      <c r="J26" s="30">
        <f t="shared" si="2"/>
        <v>529001.13560527086</v>
      </c>
      <c r="K26" s="37">
        <f t="shared" si="3"/>
        <v>102687.49099695042</v>
      </c>
      <c r="L26" s="37">
        <f>I26+J26-H26</f>
        <v>26707.144913850585</v>
      </c>
      <c r="M26" s="34"/>
      <c r="N26" s="30" cm="1">
        <f t="array" ref="N26">INDEX('MEV revenue split'!$B$3:$D$487,MATCH(DATEVALUE(TEXT($A26,"MM/DD/YY")),'MEV revenue split'!$A$3:$A$487,0),'MEV Distributed'!N$3)</f>
        <v>319177.90740000003</v>
      </c>
      <c r="O26" s="30" cm="1">
        <f t="array" ref="O26">INDEX('MEV revenue split'!$B$3:$D$487,MATCH(DATEVALUE(TEXT($A26,"MM/DD/YY")),'MEV revenue split'!$A$3:$A$487,0),'MEV Distributed'!O$3)</f>
        <v>274692.24800000002</v>
      </c>
      <c r="P26" s="38" cm="1">
        <f t="array" ref="P26">INDEX('MEV revenue split'!$B$3:$D$487,MATCH(DATEVALUE(TEXT($A26,"MM/DD/YY")),'MEV revenue split'!$A$3:$A$487,0),'MEV Distributed'!P$3)</f>
        <v>44485.659449999999</v>
      </c>
      <c r="Q26" s="54"/>
      <c r="R26" s="36">
        <f>K26+L26+P26</f>
        <v>173880.29536080101</v>
      </c>
      <c r="S26" s="34"/>
      <c r="T26" s="35">
        <f>K26/R26</f>
        <v>0.59056427747534146</v>
      </c>
      <c r="U26" s="35">
        <f t="shared" si="4"/>
        <v>0.15359500545149957</v>
      </c>
      <c r="V26" s="35">
        <f t="shared" si="5"/>
        <v>0.25584071707315892</v>
      </c>
      <c r="W26" s="35">
        <v>0</v>
      </c>
    </row>
    <row r="27" spans="1:30" x14ac:dyDescent="0.2">
      <c r="A27" s="1">
        <v>45023</v>
      </c>
      <c r="B27" s="17">
        <v>1872.25</v>
      </c>
      <c r="C27" s="58"/>
      <c r="D27" cm="1">
        <f t="array" ref="D27">INDEX('raw - dune'!$B$2:$L$239,MATCH(DATEVALUE(TEXT(A27,"MM/DD/YY")),'raw - dune'!$A$2:$A$239,0),D$3)</f>
        <v>296.99000337426099</v>
      </c>
      <c r="E27" cm="1">
        <f t="array" ref="E27">INDEX('raw - dune'!$B$2:$L$239,MATCH(DATEVALUE(TEXT($A27,"MM/DD/YY")),'raw - dune'!$A$2:$A$239,0),E$3)</f>
        <v>57.5005614238287</v>
      </c>
      <c r="F27" s="12" cm="1">
        <f t="array" ref="F27">INDEX('raw - dune'!$B$2:$L$239,MATCH(DATEVALUE(TEXT($A27,"MM/DD/YY")),'raw - dune'!$A$2:$A$239,0),F$3)</f>
        <v>252.59991930041701</v>
      </c>
      <c r="H27" s="30">
        <f t="shared" si="0"/>
        <v>556039.53381746018</v>
      </c>
      <c r="I27" s="30">
        <f t="shared" si="1"/>
        <v>107655.42612576329</v>
      </c>
      <c r="J27" s="30">
        <f t="shared" si="2"/>
        <v>472930.19891020574</v>
      </c>
      <c r="K27" s="37">
        <f t="shared" si="3"/>
        <v>83109.334907254437</v>
      </c>
      <c r="L27" s="37">
        <f>I27+J27-H27</f>
        <v>24546.091218508896</v>
      </c>
      <c r="M27" s="34"/>
      <c r="N27" s="30" cm="1">
        <f t="array" ref="N27">INDEX('MEV revenue split'!$B$3:$D$487,MATCH(DATEVALUE(TEXT($A27,"MM/DD/YY")),'MEV revenue split'!$A$3:$A$487,0),'MEV Distributed'!N$3)</f>
        <v>369591.505</v>
      </c>
      <c r="O27" s="30" cm="1">
        <f t="array" ref="O27">INDEX('MEV revenue split'!$B$3:$D$487,MATCH(DATEVALUE(TEXT($A27,"MM/DD/YY")),'MEV revenue split'!$A$3:$A$487,0),'MEV Distributed'!O$3)</f>
        <v>335025.15460000001</v>
      </c>
      <c r="P27" s="38" cm="1">
        <f t="array" ref="P27">INDEX('MEV revenue split'!$B$3:$D$487,MATCH(DATEVALUE(TEXT($A27,"MM/DD/YY")),'MEV revenue split'!$A$3:$A$487,0),'MEV Distributed'!P$3)</f>
        <v>34566.350403000004</v>
      </c>
      <c r="Q27" s="54"/>
      <c r="R27" s="36">
        <f>K27+L27+P27</f>
        <v>142221.77652876335</v>
      </c>
      <c r="S27" s="34"/>
      <c r="T27" s="35">
        <f>K27/R27</f>
        <v>0.58436434233716772</v>
      </c>
      <c r="U27" s="35">
        <f t="shared" si="4"/>
        <v>0.17259024474036591</v>
      </c>
      <c r="V27" s="35">
        <f t="shared" si="5"/>
        <v>0.24304541292246623</v>
      </c>
      <c r="W27" s="35">
        <v>0</v>
      </c>
    </row>
    <row r="28" spans="1:30" x14ac:dyDescent="0.2">
      <c r="A28" s="1">
        <v>45022</v>
      </c>
      <c r="B28" s="17">
        <v>1911.34</v>
      </c>
      <c r="C28" s="58"/>
      <c r="D28" cm="1">
        <f t="array" ref="D28">INDEX('raw - dune'!$B$2:$L$239,MATCH(DATEVALUE(TEXT(A28,"MM/DD/YY")),'raw - dune'!$A$2:$A$239,0),D$3)</f>
        <v>376.48053860295602</v>
      </c>
      <c r="E28" cm="1">
        <f t="array" ref="E28">INDEX('raw - dune'!$B$2:$L$239,MATCH(DATEVALUE(TEXT($A28,"MM/DD/YY")),'raw - dune'!$A$2:$A$239,0),E$3)</f>
        <v>145.252128221135</v>
      </c>
      <c r="F28" s="12" cm="1">
        <f t="array" ref="F28">INDEX('raw - dune'!$B$2:$L$239,MATCH(DATEVALUE(TEXT($A28,"MM/DD/YY")),'raw - dune'!$A$2:$A$239,0),F$3)</f>
        <v>252.084976528065</v>
      </c>
      <c r="H28" s="30">
        <f t="shared" si="0"/>
        <v>719582.31265337393</v>
      </c>
      <c r="I28" s="30">
        <f t="shared" si="1"/>
        <v>277626.20275418414</v>
      </c>
      <c r="J28" s="30">
        <f t="shared" si="2"/>
        <v>481820.09903715173</v>
      </c>
      <c r="K28" s="37">
        <f t="shared" si="3"/>
        <v>237762.2136162222</v>
      </c>
      <c r="L28" s="37">
        <f>I28+J28-H28</f>
        <v>39863.989137961995</v>
      </c>
      <c r="M28" s="34"/>
      <c r="N28" s="30" cm="1">
        <f t="array" ref="N28">INDEX('MEV revenue split'!$B$3:$D$487,MATCH(DATEVALUE(TEXT($A28,"MM/DD/YY")),'MEV revenue split'!$A$3:$A$487,0),'MEV Distributed'!N$3)</f>
        <v>418721.28890000004</v>
      </c>
      <c r="O28" s="30" cm="1">
        <f t="array" ref="O28">INDEX('MEV revenue split'!$B$3:$D$487,MATCH(DATEVALUE(TEXT($A28,"MM/DD/YY")),'MEV revenue split'!$A$3:$A$487,0),'MEV Distributed'!O$3)</f>
        <v>337108.64578298002</v>
      </c>
      <c r="P28" s="38" cm="1">
        <f t="array" ref="P28">INDEX('MEV revenue split'!$B$3:$D$487,MATCH(DATEVALUE(TEXT($A28,"MM/DD/YY")),'MEV revenue split'!$A$3:$A$487,0),'MEV Distributed'!P$3)</f>
        <v>81668.848848909998</v>
      </c>
      <c r="Q28" s="54"/>
      <c r="R28" s="36">
        <f>K28+L28+P28</f>
        <v>359295.05160309421</v>
      </c>
      <c r="S28" s="34"/>
      <c r="T28" s="35">
        <f>K28/R28</f>
        <v>0.66174641859213024</v>
      </c>
      <c r="U28" s="35">
        <f t="shared" si="4"/>
        <v>0.11095056544780615</v>
      </c>
      <c r="V28" s="35">
        <f t="shared" si="5"/>
        <v>0.22730301596006361</v>
      </c>
      <c r="W28" s="35">
        <v>0</v>
      </c>
    </row>
    <row r="29" spans="1:30" x14ac:dyDescent="0.2">
      <c r="A29" s="1">
        <v>45021</v>
      </c>
      <c r="B29" s="17">
        <v>1871.33</v>
      </c>
      <c r="C29" s="58"/>
      <c r="D29" cm="1">
        <f t="array" ref="D29">INDEX('raw - dune'!$B$2:$L$239,MATCH(DATEVALUE(TEXT(A29,"MM/DD/YY")),'raw - dune'!$A$2:$A$239,0),D$3)</f>
        <v>449.29135558689501</v>
      </c>
      <c r="E29" cm="1">
        <f t="array" ref="E29">INDEX('raw - dune'!$B$2:$L$239,MATCH(DATEVALUE(TEXT($A29,"MM/DD/YY")),'raw - dune'!$A$2:$A$239,0),E$3)</f>
        <v>191.35152447520801</v>
      </c>
      <c r="F29" s="12" cm="1">
        <f t="array" ref="F29">INDEX('raw - dune'!$B$2:$L$239,MATCH(DATEVALUE(TEXT($A29,"MM/DD/YY")),'raw - dune'!$A$2:$A$239,0),F$3)</f>
        <v>300.12787577909103</v>
      </c>
      <c r="H29" s="30">
        <f t="shared" si="0"/>
        <v>840772.39245042426</v>
      </c>
      <c r="I29" s="30">
        <f t="shared" si="1"/>
        <v>358081.84829619096</v>
      </c>
      <c r="J29" s="30">
        <f t="shared" si="2"/>
        <v>561638.29778168641</v>
      </c>
      <c r="K29" s="37">
        <f t="shared" si="3"/>
        <v>279134.09466873785</v>
      </c>
      <c r="L29" s="37">
        <f>I29+J29-H29</f>
        <v>78947.753627453116</v>
      </c>
      <c r="M29" s="34"/>
      <c r="N29" s="30" cm="1">
        <f t="array" ref="N29">INDEX('MEV revenue split'!$B$3:$D$487,MATCH(DATEVALUE(TEXT($A29,"MM/DD/YY")),'MEV revenue split'!$A$3:$A$487,0),'MEV Distributed'!N$3)</f>
        <v>535837.28049999999</v>
      </c>
      <c r="O29" s="30" cm="1">
        <f t="array" ref="O29">INDEX('MEV revenue split'!$B$3:$D$487,MATCH(DATEVALUE(TEXT($A29,"MM/DD/YY")),'MEV revenue split'!$A$3:$A$487,0),'MEV Distributed'!O$3)</f>
        <v>524787.97723000008</v>
      </c>
      <c r="P29" s="38" cm="1">
        <f t="array" ref="P29">INDEX('MEV revenue split'!$B$3:$D$487,MATCH(DATEVALUE(TEXT($A29,"MM/DD/YY")),'MEV revenue split'!$A$3:$A$487,0),'MEV Distributed'!P$3)</f>
        <v>68677.983290000004</v>
      </c>
      <c r="Q29" s="54"/>
      <c r="R29" s="36">
        <f>K29+L29+P29</f>
        <v>426759.83158619097</v>
      </c>
      <c r="S29" s="34"/>
      <c r="T29" s="35">
        <f>K29/R29</f>
        <v>0.65407771305758955</v>
      </c>
      <c r="U29" s="35">
        <f t="shared" si="4"/>
        <v>0.18499340327794733</v>
      </c>
      <c r="V29" s="35">
        <f t="shared" si="5"/>
        <v>0.16092888366446312</v>
      </c>
      <c r="W29" s="35">
        <v>0</v>
      </c>
    </row>
    <row r="30" spans="1:30" x14ac:dyDescent="0.2">
      <c r="A30" s="1">
        <v>45020</v>
      </c>
      <c r="B30" s="17">
        <v>1810.47</v>
      </c>
      <c r="C30" s="58"/>
      <c r="D30" cm="1">
        <f t="array" ref="D30">INDEX('raw - dune'!$B$2:$L$239,MATCH(DATEVALUE(TEXT(A30,"MM/DD/YY")),'raw - dune'!$A$2:$A$239,0),D$3)</f>
        <v>482.69452363519298</v>
      </c>
      <c r="E30" cm="1">
        <f t="array" ref="E30">INDEX('raw - dune'!$B$2:$L$239,MATCH(DATEVALUE(TEXT($A30,"MM/DD/YY")),'raw - dune'!$A$2:$A$239,0),E$3)</f>
        <v>135.596810284236</v>
      </c>
      <c r="F30" s="12" cm="1">
        <f t="array" ref="F30">INDEX('raw - dune'!$B$2:$L$239,MATCH(DATEVALUE(TEXT($A30,"MM/DD/YY")),'raw - dune'!$A$2:$A$239,0),F$3)</f>
        <v>379.07025328961498</v>
      </c>
      <c r="H30" s="30">
        <f t="shared" si="0"/>
        <v>873903.95420580788</v>
      </c>
      <c r="I30" s="30">
        <f t="shared" si="1"/>
        <v>245493.95711530076</v>
      </c>
      <c r="J30" s="30">
        <f t="shared" si="2"/>
        <v>686295.32147324923</v>
      </c>
      <c r="K30" s="37">
        <f t="shared" si="3"/>
        <v>187608.63273255865</v>
      </c>
      <c r="L30" s="37">
        <f>I30+J30-H30</f>
        <v>57885.324382742052</v>
      </c>
      <c r="M30" s="34"/>
      <c r="N30" s="30" cm="1">
        <f t="array" ref="N30">INDEX('MEV revenue split'!$B$3:$D$487,MATCH(DATEVALUE(TEXT($A30,"MM/DD/YY")),'MEV revenue split'!$A$3:$A$487,0),'MEV Distributed'!N$3)</f>
        <v>524321.06270000001</v>
      </c>
      <c r="O30" s="30" cm="1">
        <f t="array" ref="O30">INDEX('MEV revenue split'!$B$3:$D$487,MATCH(DATEVALUE(TEXT($A30,"MM/DD/YY")),'MEV revenue split'!$A$3:$A$487,0),'MEV Distributed'!O$3)</f>
        <v>463796.21789699001</v>
      </c>
      <c r="P30" s="38" cm="1">
        <f t="array" ref="P30">INDEX('MEV revenue split'!$B$3:$D$487,MATCH(DATEVALUE(TEXT($A30,"MM/DD/YY")),'MEV revenue split'!$A$3:$A$487,0),'MEV Distributed'!P$3)</f>
        <v>60650.792180750002</v>
      </c>
      <c r="Q30" s="54"/>
      <c r="R30" s="36">
        <f>K30+L30+P30</f>
        <v>306144.74929605069</v>
      </c>
      <c r="S30" s="34"/>
      <c r="T30" s="35">
        <f>K30/R30</f>
        <v>0.61281022511065752</v>
      </c>
      <c r="U30" s="35">
        <f t="shared" si="4"/>
        <v>0.18907828573197347</v>
      </c>
      <c r="V30" s="35">
        <f t="shared" si="5"/>
        <v>0.19811148915736901</v>
      </c>
      <c r="W30" s="35">
        <v>0</v>
      </c>
    </row>
    <row r="31" spans="1:30" x14ac:dyDescent="0.2">
      <c r="A31" s="1">
        <v>45019</v>
      </c>
      <c r="B31" s="17">
        <v>1797.74</v>
      </c>
      <c r="C31" s="58"/>
      <c r="D31" cm="1">
        <f t="array" ref="D31">INDEX('raw - dune'!$B$2:$L$239,MATCH(DATEVALUE(TEXT(A31,"MM/DD/YY")),'raw - dune'!$A$2:$A$239,0),D$3)</f>
        <v>541.06990227760105</v>
      </c>
      <c r="E31" cm="1">
        <f t="array" ref="E31">INDEX('raw - dune'!$B$2:$L$239,MATCH(DATEVALUE(TEXT($A31,"MM/DD/YY")),'raw - dune'!$A$2:$A$239,0),E$3)</f>
        <v>157.69537268371499</v>
      </c>
      <c r="F31" s="12" cm="1">
        <f t="array" ref="F31">INDEX('raw - dune'!$B$2:$L$239,MATCH(DATEVALUE(TEXT($A31,"MM/DD/YY")),'raw - dune'!$A$2:$A$239,0),F$3)</f>
        <v>419.05006906779499</v>
      </c>
      <c r="H31" s="30">
        <f t="shared" si="0"/>
        <v>972703.0061205345</v>
      </c>
      <c r="I31" s="30">
        <f t="shared" si="1"/>
        <v>283495.27928842179</v>
      </c>
      <c r="J31" s="30">
        <f t="shared" si="2"/>
        <v>753343.07116593781</v>
      </c>
      <c r="K31" s="37">
        <f t="shared" si="3"/>
        <v>219359.93495459668</v>
      </c>
      <c r="L31" s="37">
        <f>I31+J31-H31</f>
        <v>64135.344333825051</v>
      </c>
      <c r="M31" s="34"/>
      <c r="N31" s="30" cm="1">
        <f t="array" ref="N31">INDEX('MEV revenue split'!$B$3:$D$487,MATCH(DATEVALUE(TEXT($A31,"MM/DD/YY")),'MEV revenue split'!$A$3:$A$487,0),'MEV Distributed'!N$3)</f>
        <v>641415.93099999998</v>
      </c>
      <c r="O31" s="30" cm="1">
        <f t="array" ref="O31">INDEX('MEV revenue split'!$B$3:$D$487,MATCH(DATEVALUE(TEXT($A31,"MM/DD/YY")),'MEV revenue split'!$A$3:$A$487,0),'MEV Distributed'!O$3)</f>
        <v>565527.70070000004</v>
      </c>
      <c r="P31" s="38" cm="1">
        <f t="array" ref="P31">INDEX('MEV revenue split'!$B$3:$D$487,MATCH(DATEVALUE(TEXT($A31,"MM/DD/YY")),'MEV revenue split'!$A$3:$A$487,0),'MEV Distributed'!P$3)</f>
        <v>75888.230329999991</v>
      </c>
      <c r="Q31" s="54"/>
      <c r="R31" s="36">
        <f>K31+L31+P31</f>
        <v>359383.50961842173</v>
      </c>
      <c r="S31" s="34"/>
      <c r="T31" s="35">
        <f>K31/R31</f>
        <v>0.61037840936971155</v>
      </c>
      <c r="U31" s="35">
        <f t="shared" si="4"/>
        <v>0.17845934111423548</v>
      </c>
      <c r="V31" s="35">
        <f t="shared" si="5"/>
        <v>0.21116224951605297</v>
      </c>
      <c r="W31" s="35">
        <v>0</v>
      </c>
    </row>
    <row r="32" spans="1:30" x14ac:dyDescent="0.2">
      <c r="A32" s="1">
        <v>45018</v>
      </c>
      <c r="B32" s="17">
        <v>1823</v>
      </c>
      <c r="C32" s="58"/>
      <c r="D32" cm="1">
        <f t="array" ref="D32">INDEX('raw - dune'!$B$2:$L$239,MATCH(DATEVALUE(TEXT(A32,"MM/DD/YY")),'raw - dune'!$A$2:$A$239,0),D$3)</f>
        <v>318.85605738450101</v>
      </c>
      <c r="E32" cm="1">
        <f t="array" ref="E32">INDEX('raw - dune'!$B$2:$L$239,MATCH(DATEVALUE(TEXT($A32,"MM/DD/YY")),'raw - dune'!$A$2:$A$239,0),E$3)</f>
        <v>62.975805483445001</v>
      </c>
      <c r="F32" s="12" cm="1">
        <f t="array" ref="F32">INDEX('raw - dune'!$B$2:$L$239,MATCH(DATEVALUE(TEXT($A32,"MM/DD/YY")),'raw - dune'!$A$2:$A$239,0),F$3)</f>
        <v>268.33038916131801</v>
      </c>
      <c r="H32" s="30">
        <f t="shared" si="0"/>
        <v>581274.59261194535</v>
      </c>
      <c r="I32" s="30">
        <f t="shared" si="1"/>
        <v>114804.89339632024</v>
      </c>
      <c r="J32" s="30">
        <f t="shared" si="2"/>
        <v>489166.29944108275</v>
      </c>
      <c r="K32" s="37">
        <f t="shared" si="3"/>
        <v>92108.293170862598</v>
      </c>
      <c r="L32" s="37">
        <f>I32+J32-H32</f>
        <v>22696.600225457689</v>
      </c>
      <c r="M32" s="34"/>
      <c r="N32" s="30" cm="1">
        <f t="array" ref="N32">INDEX('MEV revenue split'!$B$3:$D$487,MATCH(DATEVALUE(TEXT($A32,"MM/DD/YY")),'MEV revenue split'!$A$3:$A$487,0),'MEV Distributed'!N$3)</f>
        <v>397783.59499999997</v>
      </c>
      <c r="O32" s="30" cm="1">
        <f t="array" ref="O32">INDEX('MEV revenue split'!$B$3:$D$487,MATCH(DATEVALUE(TEXT($A32,"MM/DD/YY")),'MEV revenue split'!$A$3:$A$487,0),'MEV Distributed'!O$3)</f>
        <v>327447.23235379998</v>
      </c>
      <c r="P32" s="38" cm="1">
        <f t="array" ref="P32">INDEX('MEV revenue split'!$B$3:$D$487,MATCH(DATEVALUE(TEXT($A32,"MM/DD/YY")),'MEV revenue split'!$A$3:$A$487,0),'MEV Distributed'!P$3)</f>
        <v>70639.077501099993</v>
      </c>
      <c r="Q32" s="54"/>
      <c r="R32" s="36">
        <f>K32+L32+P32</f>
        <v>185443.97089742028</v>
      </c>
      <c r="S32" s="34"/>
      <c r="T32" s="35">
        <f>K32/R32</f>
        <v>0.49669068627641172</v>
      </c>
      <c r="U32" s="35">
        <f t="shared" si="4"/>
        <v>0.12239060733881978</v>
      </c>
      <c r="V32" s="35">
        <f t="shared" si="5"/>
        <v>0.38091870638476849</v>
      </c>
      <c r="W32" s="35">
        <v>0</v>
      </c>
    </row>
    <row r="33" spans="1:23" x14ac:dyDescent="0.2">
      <c r="A33" s="1">
        <v>45017</v>
      </c>
      <c r="B33" s="17">
        <v>1824.02</v>
      </c>
      <c r="C33" s="58"/>
      <c r="D33" cm="1">
        <f t="array" ref="D33">INDEX('raw - dune'!$B$2:$L$239,MATCH(DATEVALUE(TEXT(A33,"MM/DD/YY")),'raw - dune'!$A$2:$A$239,0),D$3)</f>
        <v>373.48983984807398</v>
      </c>
      <c r="E33" cm="1">
        <f t="array" ref="E33">INDEX('raw - dune'!$B$2:$L$239,MATCH(DATEVALUE(TEXT($A33,"MM/DD/YY")),'raw - dune'!$A$2:$A$239,0),E$3)</f>
        <v>127.62647148208001</v>
      </c>
      <c r="F33" s="12" cm="1">
        <f t="array" ref="F33">INDEX('raw - dune'!$B$2:$L$239,MATCH(DATEVALUE(TEXT($A33,"MM/DD/YY")),'raw - dune'!$A$2:$A$239,0),F$3)</f>
        <v>258.05801567098501</v>
      </c>
      <c r="H33" s="30">
        <f t="shared" si="0"/>
        <v>681252.93767968391</v>
      </c>
      <c r="I33" s="30">
        <f t="shared" si="1"/>
        <v>232793.23651274358</v>
      </c>
      <c r="J33" s="30">
        <f t="shared" si="2"/>
        <v>470702.9817441901</v>
      </c>
      <c r="K33" s="37">
        <f t="shared" si="3"/>
        <v>210549.95593549381</v>
      </c>
      <c r="L33" s="37">
        <f>I33+J33-H33</f>
        <v>22243.280577249709</v>
      </c>
      <c r="M33" s="34"/>
      <c r="N33" s="30" cm="1">
        <f t="array" ref="N33">INDEX('MEV revenue split'!$B$3:$D$487,MATCH(DATEVALUE(TEXT($A33,"MM/DD/YY")),'MEV revenue split'!$A$3:$A$487,0),'MEV Distributed'!N$3)</f>
        <v>473893.5588</v>
      </c>
      <c r="O33" s="30" cm="1">
        <f t="array" ref="O33">INDEX('MEV revenue split'!$B$3:$D$487,MATCH(DATEVALUE(TEXT($A33,"MM/DD/YY")),'MEV revenue split'!$A$3:$A$487,0),'MEV Distributed'!O$3)</f>
        <v>383344.45537079999</v>
      </c>
      <c r="P33" s="38" cm="1">
        <f t="array" ref="P33">INDEX('MEV revenue split'!$B$3:$D$487,MATCH(DATEVALUE(TEXT($A33,"MM/DD/YY")),'MEV revenue split'!$A$3:$A$487,0),'MEV Distributed'!P$3)</f>
        <v>92047.7943734</v>
      </c>
      <c r="Q33" s="54"/>
      <c r="R33" s="36">
        <f>K33+L33+P33</f>
        <v>324841.0308861435</v>
      </c>
      <c r="S33" s="34"/>
      <c r="T33" s="35">
        <f>K33/R33</f>
        <v>0.64816305797678431</v>
      </c>
      <c r="U33" s="35">
        <f t="shared" si="4"/>
        <v>6.8474356569339784E-2</v>
      </c>
      <c r="V33" s="35">
        <f t="shared" si="5"/>
        <v>0.28336258545387594</v>
      </c>
      <c r="W33" s="35">
        <v>0</v>
      </c>
    </row>
    <row r="34" spans="1:23" x14ac:dyDescent="0.2">
      <c r="A34" s="1">
        <v>45016</v>
      </c>
      <c r="B34" s="17">
        <v>1792.91</v>
      </c>
      <c r="C34" s="58"/>
      <c r="D34" cm="1">
        <f t="array" ref="D34">INDEX('raw - dune'!$B$2:$L$239,MATCH(DATEVALUE(TEXT(A34,"MM/DD/YY")),'raw - dune'!$A$2:$A$239,0),D$3)</f>
        <v>429.70399047737402</v>
      </c>
      <c r="E34" cm="1">
        <f t="array" ref="E34">INDEX('raw - dune'!$B$2:$L$239,MATCH(DATEVALUE(TEXT($A34,"MM/DD/YY")),'raw - dune'!$A$2:$A$239,0),E$3)</f>
        <v>126.68791662922401</v>
      </c>
      <c r="F34" s="12" cm="1">
        <f t="array" ref="F34">INDEX('raw - dune'!$B$2:$L$239,MATCH(DATEVALUE(TEXT($A34,"MM/DD/YY")),'raw - dune'!$A$2:$A$239,0),F$3)</f>
        <v>326.19448901104198</v>
      </c>
      <c r="H34" s="30">
        <f t="shared" si="0"/>
        <v>770420.58156678872</v>
      </c>
      <c r="I34" s="30">
        <f t="shared" si="1"/>
        <v>227140.03260370201</v>
      </c>
      <c r="J34" s="30">
        <f t="shared" si="2"/>
        <v>584837.36129278736</v>
      </c>
      <c r="K34" s="37">
        <f t="shared" si="3"/>
        <v>185583.22027400136</v>
      </c>
      <c r="L34" s="37">
        <f>I34+J34-H34</f>
        <v>41556.812329700682</v>
      </c>
      <c r="M34" s="34"/>
      <c r="N34" s="30" cm="1">
        <f t="array" ref="N34">INDEX('MEV revenue split'!$B$3:$D$487,MATCH(DATEVALUE(TEXT($A34,"MM/DD/YY")),'MEV revenue split'!$A$3:$A$487,0),'MEV Distributed'!N$3)</f>
        <v>436448.48363999999</v>
      </c>
      <c r="O34" s="30" cm="1">
        <f t="array" ref="O34">INDEX('MEV revenue split'!$B$3:$D$487,MATCH(DATEVALUE(TEXT($A34,"MM/DD/YY")),'MEV revenue split'!$A$3:$A$487,0),'MEV Distributed'!O$3)</f>
        <v>380444.82418999996</v>
      </c>
      <c r="P34" s="38" cm="1">
        <f t="array" ref="P34">INDEX('MEV revenue split'!$B$3:$D$487,MATCH(DATEVALUE(TEXT($A34,"MM/DD/YY")),'MEV revenue split'!$A$3:$A$487,0),'MEV Distributed'!P$3)</f>
        <v>56003.659459000002</v>
      </c>
      <c r="Q34" s="54"/>
      <c r="R34" s="36">
        <f>K34+L34+P34</f>
        <v>283143.69206270203</v>
      </c>
      <c r="S34" s="34"/>
      <c r="T34" s="35">
        <f>K34/R34</f>
        <v>0.65543830032739714</v>
      </c>
      <c r="U34" s="35">
        <f t="shared" si="4"/>
        <v>0.14676933830649475</v>
      </c>
      <c r="V34" s="35">
        <f t="shared" si="5"/>
        <v>0.19779236136610814</v>
      </c>
      <c r="W34" s="35">
        <v>0</v>
      </c>
    </row>
    <row r="35" spans="1:23" x14ac:dyDescent="0.2">
      <c r="A35" s="1">
        <v>45015</v>
      </c>
      <c r="B35" s="17">
        <v>1795.54</v>
      </c>
      <c r="C35" s="58"/>
      <c r="D35" cm="1">
        <f t="array" ref="D35">INDEX('raw - dune'!$B$2:$L$239,MATCH(DATEVALUE(TEXT(A35,"MM/DD/YY")),'raw - dune'!$A$2:$A$239,0),D$3)</f>
        <v>615.87361307264905</v>
      </c>
      <c r="E35" cm="1">
        <f t="array" ref="E35">INDEX('raw - dune'!$B$2:$L$239,MATCH(DATEVALUE(TEXT($A35,"MM/DD/YY")),'raw - dune'!$A$2:$A$239,0),E$3)</f>
        <v>229.554414602344</v>
      </c>
      <c r="F35" s="12" cm="1">
        <f t="array" ref="F35">INDEX('raw - dune'!$B$2:$L$239,MATCH(DATEVALUE(TEXT($A35,"MM/DD/YY")),'raw - dune'!$A$2:$A$239,0),F$3)</f>
        <v>423.906790995731</v>
      </c>
      <c r="H35" s="30">
        <f t="shared" si="0"/>
        <v>1105825.7072164642</v>
      </c>
      <c r="I35" s="30">
        <f t="shared" si="1"/>
        <v>412174.13359509275</v>
      </c>
      <c r="J35" s="30">
        <f t="shared" si="2"/>
        <v>761141.59950447478</v>
      </c>
      <c r="K35" s="37">
        <f t="shared" si="3"/>
        <v>344684.10771198943</v>
      </c>
      <c r="L35" s="37">
        <f>I35+J35-H35</f>
        <v>67490.025883103255</v>
      </c>
      <c r="M35" s="34"/>
      <c r="N35" s="30" cm="1">
        <f t="array" ref="N35">INDEX('MEV revenue split'!$B$3:$D$487,MATCH(DATEVALUE(TEXT($A35,"MM/DD/YY")),'MEV revenue split'!$A$3:$A$487,0),'MEV Distributed'!N$3)</f>
        <v>843523.47889999999</v>
      </c>
      <c r="O35" s="30" cm="1">
        <f t="array" ref="O35">INDEX('MEV revenue split'!$B$3:$D$487,MATCH(DATEVALUE(TEXT($A35,"MM/DD/YY")),'MEV revenue split'!$A$3:$A$487,0),'MEV Distributed'!O$3)</f>
        <v>602129.91976183001</v>
      </c>
      <c r="P35" s="38" cm="1">
        <f t="array" ref="P35">INDEX('MEV revenue split'!$B$3:$D$487,MATCH(DATEVALUE(TEXT($A35,"MM/DD/YY")),'MEV revenue split'!$A$3:$A$487,0),'MEV Distributed'!P$3)</f>
        <v>241440.6771684</v>
      </c>
      <c r="Q35" s="54"/>
      <c r="R35" s="36">
        <f>K35+L35+P35</f>
        <v>653614.81076349271</v>
      </c>
      <c r="S35" s="34"/>
      <c r="T35" s="35">
        <f>K35/R35</f>
        <v>0.52735051598564786</v>
      </c>
      <c r="U35" s="35">
        <f t="shared" si="4"/>
        <v>0.10325657370625922</v>
      </c>
      <c r="V35" s="35">
        <f t="shared" si="5"/>
        <v>0.3693929103080929</v>
      </c>
      <c r="W35" s="35">
        <v>0</v>
      </c>
    </row>
    <row r="36" spans="1:23" x14ac:dyDescent="0.2">
      <c r="A36" s="1">
        <v>45014</v>
      </c>
      <c r="B36" s="17">
        <v>1776.04</v>
      </c>
      <c r="C36" s="58"/>
      <c r="D36" cm="1">
        <f t="array" ref="D36">INDEX('raw - dune'!$B$2:$L$239,MATCH(DATEVALUE(TEXT(A36,"MM/DD/YY")),'raw - dune'!$A$2:$A$239,0),D$3)</f>
        <v>525.17162572659697</v>
      </c>
      <c r="E36" cm="1">
        <f t="array" ref="E36">INDEX('raw - dune'!$B$2:$L$239,MATCH(DATEVALUE(TEXT($A36,"MM/DD/YY")),'raw - dune'!$A$2:$A$239,0),E$3)</f>
        <v>177.50569146186899</v>
      </c>
      <c r="F36" s="12" cm="1">
        <f t="array" ref="F36">INDEX('raw - dune'!$B$2:$L$239,MATCH(DATEVALUE(TEXT($A36,"MM/DD/YY")),'raw - dune'!$A$2:$A$239,0),F$3)</f>
        <v>366.91317344371498</v>
      </c>
      <c r="H36" s="30">
        <f t="shared" si="0"/>
        <v>932725.81415546522</v>
      </c>
      <c r="I36" s="30">
        <f t="shared" si="1"/>
        <v>315257.20826393779</v>
      </c>
      <c r="J36" s="30">
        <f t="shared" si="2"/>
        <v>651652.4725629756</v>
      </c>
      <c r="K36" s="37">
        <f t="shared" si="3"/>
        <v>281073.34159248963</v>
      </c>
      <c r="L36" s="37">
        <f>I36+J36-H36</f>
        <v>34183.866671448108</v>
      </c>
      <c r="M36" s="34"/>
      <c r="N36" s="30" cm="1">
        <f t="array" ref="N36">INDEX('MEV revenue split'!$B$3:$D$487,MATCH(DATEVALUE(TEXT($A36,"MM/DD/YY")),'MEV revenue split'!$A$3:$A$487,0),'MEV Distributed'!N$3)</f>
        <v>805067.16310000001</v>
      </c>
      <c r="O36" s="30" cm="1">
        <f t="array" ref="O36">INDEX('MEV revenue split'!$B$3:$D$487,MATCH(DATEVALUE(TEXT($A36,"MM/DD/YY")),'MEV revenue split'!$A$3:$A$487,0),'MEV Distributed'!O$3)</f>
        <v>714440.92369700002</v>
      </c>
      <c r="P36" s="38" cm="1">
        <f t="array" ref="P36">INDEX('MEV revenue split'!$B$3:$D$487,MATCH(DATEVALUE(TEXT($A36,"MM/DD/YY")),'MEV revenue split'!$A$3:$A$487,0),'MEV Distributed'!P$3)</f>
        <v>94802.018217200006</v>
      </c>
      <c r="Q36" s="54"/>
      <c r="R36" s="36">
        <f>K36+L36+P36</f>
        <v>410059.22648113774</v>
      </c>
      <c r="S36" s="34"/>
      <c r="T36" s="35">
        <f>K36/R36</f>
        <v>0.68544571964513201</v>
      </c>
      <c r="U36" s="35">
        <f t="shared" si="4"/>
        <v>8.3363242341336574E-2</v>
      </c>
      <c r="V36" s="35">
        <f t="shared" si="5"/>
        <v>0.23119103801353141</v>
      </c>
      <c r="W36" s="35">
        <v>0</v>
      </c>
    </row>
    <row r="37" spans="1:23" x14ac:dyDescent="0.2">
      <c r="A37" s="1">
        <v>45013</v>
      </c>
      <c r="B37" s="17">
        <v>1719.17</v>
      </c>
      <c r="C37" s="58"/>
      <c r="D37" cm="1">
        <f t="array" ref="D37">INDEX('raw - dune'!$B$2:$L$239,MATCH(DATEVALUE(TEXT(A37,"MM/DD/YY")),'raw - dune'!$A$2:$A$239,0),D$3)</f>
        <v>679.31423730477195</v>
      </c>
      <c r="E37" cm="1">
        <f t="array" ref="E37">INDEX('raw - dune'!$B$2:$L$239,MATCH(DATEVALUE(TEXT($A37,"MM/DD/YY")),'raw - dune'!$A$2:$A$239,0),E$3)</f>
        <v>152.904645117125</v>
      </c>
      <c r="F37" s="12" cm="1">
        <f t="array" ref="F37">INDEX('raw - dune'!$B$2:$L$239,MATCH(DATEVALUE(TEXT($A37,"MM/DD/YY")),'raw - dune'!$A$2:$A$239,0),F$3)</f>
        <v>551.93229949827503</v>
      </c>
      <c r="H37" s="30">
        <f t="shared" si="0"/>
        <v>1167856.6573472449</v>
      </c>
      <c r="I37" s="30">
        <f t="shared" si="1"/>
        <v>262869.07874600781</v>
      </c>
      <c r="J37" s="30">
        <f t="shared" si="2"/>
        <v>948865.45132844953</v>
      </c>
      <c r="K37" s="37">
        <f t="shared" si="3"/>
        <v>218991.20601879538</v>
      </c>
      <c r="L37" s="37">
        <f>I37+J37-H37</f>
        <v>43877.872727212496</v>
      </c>
      <c r="M37" s="34"/>
      <c r="N37" s="30" cm="1">
        <f t="array" ref="N37">INDEX('MEV revenue split'!$B$3:$D$487,MATCH(DATEVALUE(TEXT($A37,"MM/DD/YY")),'MEV revenue split'!$A$3:$A$487,0),'MEV Distributed'!N$3)</f>
        <v>723715.60229999991</v>
      </c>
      <c r="O37" s="30" cm="1">
        <f t="array" ref="O37">INDEX('MEV revenue split'!$B$3:$D$487,MATCH(DATEVALUE(TEXT($A37,"MM/DD/YY")),'MEV revenue split'!$A$3:$A$487,0),'MEV Distributed'!O$3)</f>
        <v>557448.32623500004</v>
      </c>
      <c r="P37" s="38" cm="1">
        <f t="array" ref="P37">INDEX('MEV revenue split'!$B$3:$D$487,MATCH(DATEVALUE(TEXT($A37,"MM/DD/YY")),'MEV revenue split'!$A$3:$A$487,0),'MEV Distributed'!P$3)</f>
        <v>166413.3924256</v>
      </c>
      <c r="Q37" s="54"/>
      <c r="R37" s="36">
        <f>K37+L37+P37</f>
        <v>429282.47117160785</v>
      </c>
      <c r="S37" s="34"/>
      <c r="T37" s="35">
        <f>K37/R37</f>
        <v>0.51013311915839332</v>
      </c>
      <c r="U37" s="35">
        <f t="shared" si="4"/>
        <v>0.10221212295824698</v>
      </c>
      <c r="V37" s="35">
        <f t="shared" si="5"/>
        <v>0.38765475788335974</v>
      </c>
      <c r="W37" s="35">
        <v>0</v>
      </c>
    </row>
    <row r="38" spans="1:23" x14ac:dyDescent="0.2">
      <c r="A38" s="1">
        <v>45012</v>
      </c>
      <c r="B38" s="17">
        <v>1776.87</v>
      </c>
      <c r="C38" s="58"/>
      <c r="D38" cm="1">
        <f t="array" ref="D38">INDEX('raw - dune'!$B$2:$L$239,MATCH(DATEVALUE(TEXT(A38,"MM/DD/YY")),'raw - dune'!$A$2:$A$239,0),D$3)</f>
        <v>589.65513602833903</v>
      </c>
      <c r="E38" cm="1">
        <f t="array" ref="E38">INDEX('raw - dune'!$B$2:$L$239,MATCH(DATEVALUE(TEXT($A38,"MM/DD/YY")),'raw - dune'!$A$2:$A$239,0),E$3)</f>
        <v>224.461972970414</v>
      </c>
      <c r="F38" s="12" cm="1">
        <f t="array" ref="F38">INDEX('raw - dune'!$B$2:$L$239,MATCH(DATEVALUE(TEXT($A38,"MM/DD/YY")),'raw - dune'!$A$2:$A$239,0),F$3)</f>
        <v>390.32355689221203</v>
      </c>
      <c r="H38" s="30">
        <f t="shared" si="0"/>
        <v>1047740.5215546747</v>
      </c>
      <c r="I38" s="30">
        <f t="shared" si="1"/>
        <v>398839.74591193948</v>
      </c>
      <c r="J38" s="30">
        <f t="shared" si="2"/>
        <v>693554.21853506472</v>
      </c>
      <c r="K38" s="37">
        <f t="shared" si="3"/>
        <v>354186.30301961</v>
      </c>
      <c r="L38" s="37">
        <f>I38+J38-H38</f>
        <v>44653.442892329535</v>
      </c>
      <c r="M38" s="34"/>
      <c r="N38" s="30" cm="1">
        <f t="array" ref="N38">INDEX('MEV revenue split'!$B$3:$D$487,MATCH(DATEVALUE(TEXT($A38,"MM/DD/YY")),'MEV revenue split'!$A$3:$A$487,0),'MEV Distributed'!N$3)</f>
        <v>709896.22989999992</v>
      </c>
      <c r="O38" s="30" cm="1">
        <f t="array" ref="O38">INDEX('MEV revenue split'!$B$3:$D$487,MATCH(DATEVALUE(TEXT($A38,"MM/DD/YY")),'MEV revenue split'!$A$3:$A$487,0),'MEV Distributed'!O$3)</f>
        <v>561626.82183700008</v>
      </c>
      <c r="P38" s="38" cm="1">
        <f t="array" ref="P38">INDEX('MEV revenue split'!$B$3:$D$487,MATCH(DATEVALUE(TEXT($A38,"MM/DD/YY")),'MEV revenue split'!$A$3:$A$487,0),'MEV Distributed'!P$3)</f>
        <v>152749.9825102</v>
      </c>
      <c r="Q38" s="54"/>
      <c r="R38" s="36">
        <f>K38+L38+P38</f>
        <v>551589.72842213954</v>
      </c>
      <c r="S38" s="34"/>
      <c r="T38" s="35">
        <f>K38/R38</f>
        <v>0.64211910550398454</v>
      </c>
      <c r="U38" s="35">
        <f t="shared" si="4"/>
        <v>8.0954087053186768E-2</v>
      </c>
      <c r="V38" s="35">
        <f t="shared" si="5"/>
        <v>0.27692680744282866</v>
      </c>
      <c r="W38" s="35">
        <v>0</v>
      </c>
    </row>
    <row r="39" spans="1:23" x14ac:dyDescent="0.2">
      <c r="A39" s="1">
        <v>45011</v>
      </c>
      <c r="B39" s="17">
        <v>1753.98</v>
      </c>
      <c r="C39" s="58"/>
      <c r="D39" cm="1">
        <f t="array" ref="D39">INDEX('raw - dune'!$B$2:$L$239,MATCH(DATEVALUE(TEXT(A39,"MM/DD/YY")),'raw - dune'!$A$2:$A$239,0),D$3)</f>
        <v>520.84517428665799</v>
      </c>
      <c r="E39" cm="1">
        <f t="array" ref="E39">INDEX('raw - dune'!$B$2:$L$239,MATCH(DATEVALUE(TEXT($A39,"MM/DD/YY")),'raw - dune'!$A$2:$A$239,0),E$3)</f>
        <v>188.919805629634</v>
      </c>
      <c r="F39" s="12" cm="1">
        <f t="array" ref="F39">INDEX('raw - dune'!$B$2:$L$239,MATCH(DATEVALUE(TEXT($A39,"MM/DD/YY")),'raw - dune'!$A$2:$A$239,0),F$3)</f>
        <v>367.067663973582</v>
      </c>
      <c r="H39" s="30">
        <f t="shared" si="0"/>
        <v>913552.01879531238</v>
      </c>
      <c r="I39" s="30">
        <f t="shared" si="1"/>
        <v>331361.56067826546</v>
      </c>
      <c r="J39" s="30">
        <f t="shared" si="2"/>
        <v>643829.34125638334</v>
      </c>
      <c r="K39" s="37">
        <f t="shared" si="3"/>
        <v>269722.67753892904</v>
      </c>
      <c r="L39" s="37">
        <f>I39+J39-H39</f>
        <v>61638.883139336482</v>
      </c>
      <c r="M39" s="34"/>
      <c r="N39" s="30" cm="1">
        <f t="array" ref="N39">INDEX('MEV revenue split'!$B$3:$D$487,MATCH(DATEVALUE(TEXT($A39,"MM/DD/YY")),'MEV revenue split'!$A$3:$A$487,0),'MEV Distributed'!N$3)</f>
        <v>592954.66749999998</v>
      </c>
      <c r="O39" s="30" cm="1">
        <f t="array" ref="O39">INDEX('MEV revenue split'!$B$3:$D$487,MATCH(DATEVALUE(TEXT($A39,"MM/DD/YY")),'MEV revenue split'!$A$3:$A$487,0),'MEV Distributed'!O$3)</f>
        <v>546896.19816299994</v>
      </c>
      <c r="P39" s="38" cm="1">
        <f t="array" ref="P39">INDEX('MEV revenue split'!$B$3:$D$487,MATCH(DATEVALUE(TEXT($A39,"MM/DD/YY")),'MEV revenue split'!$A$3:$A$487,0),'MEV Distributed'!P$3)</f>
        <v>47451.066165980003</v>
      </c>
      <c r="Q39" s="54"/>
      <c r="R39" s="36">
        <f>K39+L39+P39</f>
        <v>378812.62684424553</v>
      </c>
      <c r="S39" s="34"/>
      <c r="T39" s="35">
        <f>K39/R39</f>
        <v>0.71202134888135482</v>
      </c>
      <c r="U39" s="35">
        <f t="shared" si="4"/>
        <v>0.16271602045799868</v>
      </c>
      <c r="V39" s="35">
        <f t="shared" si="5"/>
        <v>0.12526263066064641</v>
      </c>
      <c r="W39" s="35">
        <v>0</v>
      </c>
    </row>
    <row r="40" spans="1:23" x14ac:dyDescent="0.2">
      <c r="A40" s="1">
        <v>45010</v>
      </c>
      <c r="B40" s="17">
        <v>1751.22</v>
      </c>
      <c r="C40" s="58"/>
      <c r="D40" cm="1">
        <f t="array" ref="D40">INDEX('raw - dune'!$B$2:$L$239,MATCH(DATEVALUE(TEXT(A40,"MM/DD/YY")),'raw - dune'!$A$2:$A$239,0),D$3)</f>
        <v>366.34973664454202</v>
      </c>
      <c r="E40" cm="1">
        <f t="array" ref="E40">INDEX('raw - dune'!$B$2:$L$239,MATCH(DATEVALUE(TEXT($A40,"MM/DD/YY")),'raw - dune'!$A$2:$A$239,0),E$3)</f>
        <v>148.61338367422999</v>
      </c>
      <c r="F40" s="12" cm="1">
        <f t="array" ref="F40">INDEX('raw - dune'!$B$2:$L$239,MATCH(DATEVALUE(TEXT($A40,"MM/DD/YY")),'raw - dune'!$A$2:$A$239,0),F$3)</f>
        <v>235.82794068552499</v>
      </c>
      <c r="H40" s="30">
        <f t="shared" si="0"/>
        <v>641558.98580665491</v>
      </c>
      <c r="I40" s="30">
        <f t="shared" si="1"/>
        <v>260254.72975798504</v>
      </c>
      <c r="J40" s="30">
        <f t="shared" si="2"/>
        <v>412986.60628730507</v>
      </c>
      <c r="K40" s="37">
        <f t="shared" si="3"/>
        <v>228572.37951934984</v>
      </c>
      <c r="L40" s="37">
        <f>I40+J40-H40</f>
        <v>31682.350238635205</v>
      </c>
      <c r="M40" s="34"/>
      <c r="N40" s="30" cm="1">
        <f t="array" ref="N40">INDEX('MEV revenue split'!$B$3:$D$487,MATCH(DATEVALUE(TEXT($A40,"MM/DD/YY")),'MEV revenue split'!$A$3:$A$487,0),'MEV Distributed'!N$3)</f>
        <v>341310.71328999999</v>
      </c>
      <c r="O40" s="30" cm="1">
        <f t="array" ref="O40">INDEX('MEV revenue split'!$B$3:$D$487,MATCH(DATEVALUE(TEXT($A40,"MM/DD/YY")),'MEV revenue split'!$A$3:$A$487,0),'MEV Distributed'!O$3)</f>
        <v>309996.58042999997</v>
      </c>
      <c r="P40" s="38" cm="1">
        <f t="array" ref="P40">INDEX('MEV revenue split'!$B$3:$D$487,MATCH(DATEVALUE(TEXT($A40,"MM/DD/YY")),'MEV revenue split'!$A$3:$A$487,0),'MEV Distributed'!P$3)</f>
        <v>35393.2192134</v>
      </c>
      <c r="Q40" s="54"/>
      <c r="R40" s="36">
        <f>K40+L40+P40</f>
        <v>295647.94897138502</v>
      </c>
      <c r="S40" s="34"/>
      <c r="T40" s="35">
        <f>K40/R40</f>
        <v>0.77312350826243259</v>
      </c>
      <c r="U40" s="35">
        <f t="shared" si="4"/>
        <v>0.10716242189017065</v>
      </c>
      <c r="V40" s="35">
        <f t="shared" si="5"/>
        <v>0.11971406984739683</v>
      </c>
      <c r="W40" s="35">
        <v>0</v>
      </c>
    </row>
    <row r="41" spans="1:23" x14ac:dyDescent="0.2">
      <c r="A41" s="1">
        <v>45009</v>
      </c>
      <c r="B41" s="17">
        <v>1824.96</v>
      </c>
      <c r="C41" s="58"/>
      <c r="D41" cm="1">
        <f t="array" ref="D41">INDEX('raw - dune'!$B$2:$L$239,MATCH(DATEVALUE(TEXT(A41,"MM/DD/YY")),'raw - dune'!$A$2:$A$239,0),D$3)</f>
        <v>538.49728098777598</v>
      </c>
      <c r="E41" cm="1">
        <f t="array" ref="E41">INDEX('raw - dune'!$B$2:$L$239,MATCH(DATEVALUE(TEXT($A41,"MM/DD/YY")),'raw - dune'!$A$2:$A$239,0),E$3)</f>
        <v>282.63103059785198</v>
      </c>
      <c r="F41" s="12" cm="1">
        <f t="array" ref="F41">INDEX('raw - dune'!$B$2:$L$239,MATCH(DATEVALUE(TEXT($A41,"MM/DD/YY")),'raw - dune'!$A$2:$A$239,0),F$3)</f>
        <v>343.18382304962302</v>
      </c>
      <c r="H41" s="30">
        <f t="shared" si="0"/>
        <v>982735.99791145162</v>
      </c>
      <c r="I41" s="30">
        <f t="shared" si="1"/>
        <v>515790.32559985598</v>
      </c>
      <c r="J41" s="30">
        <f t="shared" si="2"/>
        <v>626296.74971264007</v>
      </c>
      <c r="K41" s="37">
        <f t="shared" si="3"/>
        <v>356439.24819881155</v>
      </c>
      <c r="L41" s="37">
        <f>I41+J41-H41</f>
        <v>159351.07740104455</v>
      </c>
      <c r="M41" s="34"/>
      <c r="N41" s="30" cm="1">
        <f t="array" ref="N41">INDEX('MEV revenue split'!$B$3:$D$487,MATCH(DATEVALUE(TEXT($A41,"MM/DD/YY")),'MEV revenue split'!$A$3:$A$487,0),'MEV Distributed'!N$3)</f>
        <v>434185.88280000002</v>
      </c>
      <c r="O41" s="30" cm="1">
        <f t="array" ref="O41">INDEX('MEV revenue split'!$B$3:$D$487,MATCH(DATEVALUE(TEXT($A41,"MM/DD/YY")),'MEV revenue split'!$A$3:$A$487,0),'MEV Distributed'!O$3)</f>
        <v>376480.503341</v>
      </c>
      <c r="P41" s="38" cm="1">
        <f t="array" ref="P41">INDEX('MEV revenue split'!$B$3:$D$487,MATCH(DATEVALUE(TEXT($A41,"MM/DD/YY")),'MEV revenue split'!$A$3:$A$487,0),'MEV Distributed'!P$3)</f>
        <v>56900.391331999999</v>
      </c>
      <c r="Q41" s="54"/>
      <c r="R41" s="36">
        <f>K41+L41+P41</f>
        <v>572690.71693185612</v>
      </c>
      <c r="S41" s="34"/>
      <c r="T41" s="35">
        <f>K41/R41</f>
        <v>0.62239396878721165</v>
      </c>
      <c r="U41" s="35">
        <f t="shared" si="4"/>
        <v>0.27824979991775484</v>
      </c>
      <c r="V41" s="35">
        <f t="shared" si="5"/>
        <v>9.9356231295033404E-2</v>
      </c>
      <c r="W41" s="35">
        <v>0</v>
      </c>
    </row>
    <row r="42" spans="1:23" x14ac:dyDescent="0.2">
      <c r="A42" s="1">
        <v>45008</v>
      </c>
      <c r="B42" s="17">
        <v>1747.64</v>
      </c>
      <c r="C42" s="58"/>
      <c r="D42" cm="1">
        <f t="array" ref="D42">INDEX('raw - dune'!$B$2:$L$239,MATCH(DATEVALUE(TEXT(A42,"MM/DD/YY")),'raw - dune'!$A$2:$A$239,0),D$3)</f>
        <v>554.04459225956305</v>
      </c>
      <c r="E42" cm="1">
        <f t="array" ref="E42">INDEX('raw - dune'!$B$2:$L$239,MATCH(DATEVALUE(TEXT($A42,"MM/DD/YY")),'raw - dune'!$A$2:$A$239,0),E$3)</f>
        <v>238.296384081615</v>
      </c>
      <c r="F42" s="12" cm="1">
        <f t="array" ref="F42">INDEX('raw - dune'!$B$2:$L$239,MATCH(DATEVALUE(TEXT($A42,"MM/DD/YY")),'raw - dune'!$A$2:$A$239,0),F$3)</f>
        <v>350.202099006222</v>
      </c>
      <c r="H42" s="30">
        <f t="shared" si="0"/>
        <v>968270.49121650285</v>
      </c>
      <c r="I42" s="30">
        <f t="shared" si="1"/>
        <v>416456.29267639364</v>
      </c>
      <c r="J42" s="30">
        <f t="shared" si="2"/>
        <v>612027.19630723388</v>
      </c>
      <c r="K42" s="37">
        <f t="shared" si="3"/>
        <v>356243.29490926897</v>
      </c>
      <c r="L42" s="37">
        <f>I42+J42-H42</f>
        <v>60212.997767124674</v>
      </c>
      <c r="M42" s="34"/>
      <c r="N42" s="30" cm="1">
        <f t="array" ref="N42">INDEX('MEV revenue split'!$B$3:$D$487,MATCH(DATEVALUE(TEXT($A42,"MM/DD/YY")),'MEV revenue split'!$A$3:$A$487,0),'MEV Distributed'!N$3)</f>
        <v>505183.00540000002</v>
      </c>
      <c r="O42" s="30" cm="1">
        <f t="array" ref="O42">INDEX('MEV revenue split'!$B$3:$D$487,MATCH(DATEVALUE(TEXT($A42,"MM/DD/YY")),'MEV revenue split'!$A$3:$A$487,0),'MEV Distributed'!O$3)</f>
        <v>424983.91937848</v>
      </c>
      <c r="P42" s="38" cm="1">
        <f t="array" ref="P42">INDEX('MEV revenue split'!$B$3:$D$487,MATCH(DATEVALUE(TEXT($A42,"MM/DD/YY")),'MEV revenue split'!$A$3:$A$487,0),'MEV Distributed'!P$3)</f>
        <v>80229.848266150002</v>
      </c>
      <c r="Q42" s="54"/>
      <c r="R42" s="36">
        <f>K42+L42+P42</f>
        <v>496686.14094254363</v>
      </c>
      <c r="S42" s="34"/>
      <c r="T42" s="35">
        <f>K42/R42</f>
        <v>0.71724025605634723</v>
      </c>
      <c r="U42" s="35">
        <f t="shared" si="4"/>
        <v>0.12122947029055534</v>
      </c>
      <c r="V42" s="35">
        <f t="shared" si="5"/>
        <v>0.16153027365309744</v>
      </c>
      <c r="W42" s="35">
        <v>0</v>
      </c>
    </row>
    <row r="43" spans="1:23" x14ac:dyDescent="0.2">
      <c r="A43" s="1">
        <v>45007</v>
      </c>
      <c r="B43" s="17">
        <v>1811.41</v>
      </c>
      <c r="C43" s="58"/>
      <c r="D43" cm="1">
        <f t="array" ref="D43">INDEX('raw - dune'!$B$2:$L$239,MATCH(DATEVALUE(TEXT(A43,"MM/DD/YY")),'raw - dune'!$A$2:$A$239,0),D$3)</f>
        <v>667.50479776697705</v>
      </c>
      <c r="E43" cm="1">
        <f t="array" ref="E43">INDEX('raw - dune'!$B$2:$L$239,MATCH(DATEVALUE(TEXT($A43,"MM/DD/YY")),'raw - dune'!$A$2:$A$239,0),E$3)</f>
        <v>340.20805665702602</v>
      </c>
      <c r="F43" s="12" cm="1">
        <f t="array" ref="F43">INDEX('raw - dune'!$B$2:$L$239,MATCH(DATEVALUE(TEXT($A43,"MM/DD/YY")),'raw - dune'!$A$2:$A$239,0),F$3)</f>
        <v>387.91767212101001</v>
      </c>
      <c r="H43" s="30">
        <f t="shared" si="0"/>
        <v>1209124.86572308</v>
      </c>
      <c r="I43" s="30">
        <f t="shared" si="1"/>
        <v>616256.27590910357</v>
      </c>
      <c r="J43" s="30">
        <f t="shared" si="2"/>
        <v>702677.9504567188</v>
      </c>
      <c r="K43" s="37">
        <f t="shared" si="3"/>
        <v>506446.9152663612</v>
      </c>
      <c r="L43" s="37">
        <f>I43+J43-H43</f>
        <v>109809.36064274237</v>
      </c>
      <c r="M43" s="34"/>
      <c r="N43" s="30" cm="1">
        <f t="array" ref="N43">INDEX('MEV revenue split'!$B$3:$D$487,MATCH(DATEVALUE(TEXT($A43,"MM/DD/YY")),'MEV revenue split'!$A$3:$A$487,0),'MEV Distributed'!N$3)</f>
        <v>1050608.8833999999</v>
      </c>
      <c r="O43" s="30" cm="1">
        <f t="array" ref="O43">INDEX('MEV revenue split'!$B$3:$D$487,MATCH(DATEVALUE(TEXT($A43,"MM/DD/YY")),'MEV revenue split'!$A$3:$A$487,0),'MEV Distributed'!O$3)</f>
        <v>931577.75539999991</v>
      </c>
      <c r="P43" s="38" cm="1">
        <f t="array" ref="P43">INDEX('MEV revenue split'!$B$3:$D$487,MATCH(DATEVALUE(TEXT($A43,"MM/DD/YY")),'MEV revenue split'!$A$3:$A$487,0),'MEV Distributed'!P$3)</f>
        <v>224835.99331300001</v>
      </c>
      <c r="Q43" s="54"/>
      <c r="R43" s="36">
        <f>K43+L43+P43</f>
        <v>841092.26922210352</v>
      </c>
      <c r="S43" s="34"/>
      <c r="T43" s="35">
        <f>K43/R43</f>
        <v>0.60213003233849249</v>
      </c>
      <c r="U43" s="35">
        <f t="shared" si="4"/>
        <v>0.13055566512851338</v>
      </c>
      <c r="V43" s="35">
        <f t="shared" si="5"/>
        <v>0.26731430253299421</v>
      </c>
      <c r="W43" s="35">
        <v>0</v>
      </c>
    </row>
    <row r="44" spans="1:23" x14ac:dyDescent="0.2">
      <c r="A44" s="1">
        <v>45006</v>
      </c>
      <c r="B44" s="17">
        <v>1744.44</v>
      </c>
      <c r="C44" s="58"/>
      <c r="D44" cm="1">
        <f t="array" ref="D44">INDEX('raw - dune'!$B$2:$L$239,MATCH(DATEVALUE(TEXT(A44,"MM/DD/YY")),'raw - dune'!$A$2:$A$239,0),D$3)</f>
        <v>552.57522773942901</v>
      </c>
      <c r="E44" cm="1">
        <f t="array" ref="E44">INDEX('raw - dune'!$B$2:$L$239,MATCH(DATEVALUE(TEXT($A44,"MM/DD/YY")),'raw - dune'!$A$2:$A$239,0),E$3)</f>
        <v>199.35862147483101</v>
      </c>
      <c r="F44" s="12" cm="1">
        <f t="array" ref="F44">INDEX('raw - dune'!$B$2:$L$239,MATCH(DATEVALUE(TEXT($A44,"MM/DD/YY")),'raw - dune'!$A$2:$A$239,0),F$3)</f>
        <v>389.796343353645</v>
      </c>
      <c r="H44" s="30">
        <f t="shared" si="0"/>
        <v>963934.33027776959</v>
      </c>
      <c r="I44" s="30">
        <f t="shared" si="1"/>
        <v>347769.15364555421</v>
      </c>
      <c r="J44" s="30">
        <f t="shared" si="2"/>
        <v>679976.33319983247</v>
      </c>
      <c r="K44" s="37">
        <f t="shared" si="3"/>
        <v>283957.99707793712</v>
      </c>
      <c r="L44" s="37">
        <f>I44+J44-H44</f>
        <v>63811.156567617087</v>
      </c>
      <c r="M44" s="34"/>
      <c r="N44" s="30" cm="1">
        <f t="array" ref="N44">INDEX('MEV revenue split'!$B$3:$D$487,MATCH(DATEVALUE(TEXT($A44,"MM/DD/YY")),'MEV revenue split'!$A$3:$A$487,0),'MEV Distributed'!N$3)</f>
        <v>1111808.3816</v>
      </c>
      <c r="O44" s="30" cm="1">
        <f t="array" ref="O44">INDEX('MEV revenue split'!$B$3:$D$487,MATCH(DATEVALUE(TEXT($A44,"MM/DD/YY")),'MEV revenue split'!$A$3:$A$487,0),'MEV Distributed'!O$3)</f>
        <v>914047.51215890003</v>
      </c>
      <c r="P44" s="38" cm="1">
        <f t="array" ref="P44">INDEX('MEV revenue split'!$B$3:$D$487,MATCH(DATEVALUE(TEXT($A44,"MM/DD/YY")),'MEV revenue split'!$A$3:$A$487,0),'MEV Distributed'!P$3)</f>
        <v>198315.4215391</v>
      </c>
      <c r="Q44" s="54"/>
      <c r="R44" s="36">
        <f>K44+L44+P44</f>
        <v>546084.57518465421</v>
      </c>
      <c r="S44" s="34"/>
      <c r="T44" s="35">
        <f>K44/R44</f>
        <v>0.51998904561975401</v>
      </c>
      <c r="U44" s="35">
        <f t="shared" si="4"/>
        <v>0.11685214977192836</v>
      </c>
      <c r="V44" s="35">
        <f t="shared" si="5"/>
        <v>0.36315880460831768</v>
      </c>
      <c r="W44" s="35">
        <v>0</v>
      </c>
    </row>
    <row r="45" spans="1:23" x14ac:dyDescent="0.2">
      <c r="A45" s="1">
        <v>45005</v>
      </c>
      <c r="B45" s="17">
        <v>1801.37</v>
      </c>
      <c r="C45" s="58"/>
      <c r="D45" cm="1">
        <f t="array" ref="D45">INDEX('raw - dune'!$B$2:$L$239,MATCH(DATEVALUE(TEXT(A45,"MM/DD/YY")),'raw - dune'!$A$2:$A$239,0),D$3)</f>
        <v>1922.99030926316</v>
      </c>
      <c r="E45" cm="1">
        <f t="array" ref="E45">INDEX('raw - dune'!$B$2:$L$239,MATCH(DATEVALUE(TEXT($A45,"MM/DD/YY")),'raw - dune'!$A$2:$A$239,0),E$3)</f>
        <v>1563.31245204937</v>
      </c>
      <c r="F45" s="12" cm="1">
        <f t="array" ref="F45">INDEX('raw - dune'!$B$2:$L$239,MATCH(DATEVALUE(TEXT($A45,"MM/DD/YY")),'raw - dune'!$A$2:$A$239,0),F$3)</f>
        <v>478.19668704768497</v>
      </c>
      <c r="H45" s="30">
        <f t="shared" si="0"/>
        <v>3464017.0533973784</v>
      </c>
      <c r="I45" s="30">
        <f t="shared" si="1"/>
        <v>2816104.1517481734</v>
      </c>
      <c r="J45" s="30">
        <f t="shared" si="2"/>
        <v>861409.16614708828</v>
      </c>
      <c r="K45" s="37">
        <f t="shared" si="3"/>
        <v>2602607.8872502903</v>
      </c>
      <c r="L45" s="37">
        <f>I45+J45-H45</f>
        <v>213496.26449788315</v>
      </c>
      <c r="M45" s="34"/>
      <c r="N45" s="30" cm="1">
        <f t="array" ref="N45">INDEX('MEV revenue split'!$B$3:$D$487,MATCH(DATEVALUE(TEXT($A45,"MM/DD/YY")),'MEV revenue split'!$A$3:$A$487,0),'MEV Distributed'!N$3)</f>
        <v>9512157.8819999993</v>
      </c>
      <c r="O45" s="30" cm="1">
        <f t="array" ref="O45">INDEX('MEV revenue split'!$B$3:$D$487,MATCH(DATEVALUE(TEXT($A45,"MM/DD/YY")),'MEV revenue split'!$A$3:$A$487,0),'MEV Distributed'!O$3)</f>
        <v>5606497.626678599</v>
      </c>
      <c r="P45" s="38" cm="1">
        <f t="array" ref="P45">INDEX('MEV revenue split'!$B$3:$D$487,MATCH(DATEVALUE(TEXT($A45,"MM/DD/YY")),'MEV revenue split'!$A$3:$A$487,0),'MEV Distributed'!P$3)</f>
        <v>3905977.6152098998</v>
      </c>
      <c r="Q45" s="54"/>
      <c r="R45" s="36">
        <f>K45+L45+P45</f>
        <v>6722081.7669580728</v>
      </c>
      <c r="S45" s="34"/>
      <c r="T45" s="35">
        <f>K45/R45</f>
        <v>0.38717289933056587</v>
      </c>
      <c r="U45" s="35">
        <f t="shared" si="4"/>
        <v>3.1760438492032222E-2</v>
      </c>
      <c r="V45" s="35">
        <f t="shared" si="5"/>
        <v>0.58106666217740199</v>
      </c>
      <c r="W45" s="35">
        <v>0</v>
      </c>
    </row>
    <row r="46" spans="1:23" x14ac:dyDescent="0.2">
      <c r="A46" s="1">
        <v>45004</v>
      </c>
      <c r="B46" s="17">
        <v>1769.43</v>
      </c>
      <c r="C46" s="58"/>
      <c r="D46" cm="1">
        <f t="array" ref="D46">INDEX('raw - dune'!$B$2:$L$239,MATCH(DATEVALUE(TEXT(A46,"MM/DD/YY")),'raw - dune'!$A$2:$A$239,0),D$3)</f>
        <v>551.87560674382098</v>
      </c>
      <c r="E46" cm="1">
        <f t="array" ref="E46">INDEX('raw - dune'!$B$2:$L$239,MATCH(DATEVALUE(TEXT($A46,"MM/DD/YY")),'raw - dune'!$A$2:$A$239,0),E$3)</f>
        <v>181.735065185721</v>
      </c>
      <c r="F46" s="12" cm="1">
        <f t="array" ref="F46">INDEX('raw - dune'!$B$2:$L$239,MATCH(DATEVALUE(TEXT($A46,"MM/DD/YY")),'raw - dune'!$A$2:$A$239,0),F$3)</f>
        <v>408.47430265960298</v>
      </c>
      <c r="H46" s="30">
        <f t="shared" si="0"/>
        <v>976505.25484071916</v>
      </c>
      <c r="I46" s="30">
        <f t="shared" si="1"/>
        <v>321567.47639157029</v>
      </c>
      <c r="J46" s="30">
        <f t="shared" si="2"/>
        <v>722766.68535498134</v>
      </c>
      <c r="K46" s="37">
        <f t="shared" si="3"/>
        <v>253738.56948573783</v>
      </c>
      <c r="L46" s="37">
        <f>I46+J46-H46</f>
        <v>67828.906905832468</v>
      </c>
      <c r="M46" s="34"/>
      <c r="N46" s="30" cm="1">
        <f t="array" ref="N46">INDEX('MEV revenue split'!$B$3:$D$487,MATCH(DATEVALUE(TEXT($A46,"MM/DD/YY")),'MEV revenue split'!$A$3:$A$487,0),'MEV Distributed'!N$3)</f>
        <v>1197349.6351000001</v>
      </c>
      <c r="O46" s="30" cm="1">
        <f t="array" ref="O46">INDEX('MEV revenue split'!$B$3:$D$487,MATCH(DATEVALUE(TEXT($A46,"MM/DD/YY")),'MEV revenue split'!$A$3:$A$487,0),'MEV Distributed'!O$3)</f>
        <v>980468.31817899994</v>
      </c>
      <c r="P46" s="38" cm="1">
        <f t="array" ref="P46">INDEX('MEV revenue split'!$B$3:$D$487,MATCH(DATEVALUE(TEXT($A46,"MM/DD/YY")),'MEV revenue split'!$A$3:$A$487,0),'MEV Distributed'!P$3)</f>
        <v>220046.98323800002</v>
      </c>
      <c r="Q46" s="54"/>
      <c r="R46" s="36">
        <f>K46+L46+P46</f>
        <v>541614.45962957037</v>
      </c>
      <c r="S46" s="34"/>
      <c r="T46" s="35">
        <f>K46/R46</f>
        <v>0.46848558965593123</v>
      </c>
      <c r="U46" s="35">
        <f t="shared" si="4"/>
        <v>0.12523466776020548</v>
      </c>
      <c r="V46" s="35">
        <f t="shared" si="5"/>
        <v>0.40627974258386318</v>
      </c>
      <c r="W46" s="35">
        <v>0</v>
      </c>
    </row>
    <row r="47" spans="1:23" x14ac:dyDescent="0.2">
      <c r="A47" s="1">
        <v>45003</v>
      </c>
      <c r="B47" s="17">
        <v>1793.3</v>
      </c>
      <c r="C47" s="58"/>
      <c r="D47" cm="1">
        <f t="array" ref="D47">INDEX('raw - dune'!$B$2:$L$239,MATCH(DATEVALUE(TEXT(A47,"MM/DD/YY")),'raw - dune'!$A$2:$A$239,0),D$3)</f>
        <v>586.04395405264404</v>
      </c>
      <c r="E47" cm="1">
        <f t="array" ref="E47">INDEX('raw - dune'!$B$2:$L$239,MATCH(DATEVALUE(TEXT($A47,"MM/DD/YY")),'raw - dune'!$A$2:$A$239,0),E$3)</f>
        <v>265.84684621529402</v>
      </c>
      <c r="F47" s="12" cm="1">
        <f t="array" ref="F47">INDEX('raw - dune'!$B$2:$L$239,MATCH(DATEVALUE(TEXT($A47,"MM/DD/YY")),'raw - dune'!$A$2:$A$239,0),F$3)</f>
        <v>365.47291412339803</v>
      </c>
      <c r="H47" s="30">
        <f t="shared" si="0"/>
        <v>1050952.6228026066</v>
      </c>
      <c r="I47" s="30">
        <f t="shared" si="1"/>
        <v>476743.14931788674</v>
      </c>
      <c r="J47" s="30">
        <f t="shared" si="2"/>
        <v>655402.57689748972</v>
      </c>
      <c r="K47" s="37">
        <f t="shared" si="3"/>
        <v>395550.04590511683</v>
      </c>
      <c r="L47" s="37">
        <f>I47+J47-H47</f>
        <v>81193.103412769968</v>
      </c>
      <c r="M47" s="34"/>
      <c r="N47" s="30" cm="1">
        <f t="array" ref="N47">INDEX('MEV revenue split'!$B$3:$D$487,MATCH(DATEVALUE(TEXT($A47,"MM/DD/YY")),'MEV revenue split'!$A$3:$A$487,0),'MEV Distributed'!N$3)</f>
        <v>1165137.4058999999</v>
      </c>
      <c r="O47" s="30" cm="1">
        <f t="array" ref="O47">INDEX('MEV revenue split'!$B$3:$D$487,MATCH(DATEVALUE(TEXT($A47,"MM/DD/YY")),'MEV revenue split'!$A$3:$A$487,0),'MEV Distributed'!O$3)</f>
        <v>928632.89916899998</v>
      </c>
      <c r="P47" s="38" cm="1">
        <f t="array" ref="P47">INDEX('MEV revenue split'!$B$3:$D$487,MATCH(DATEVALUE(TEXT($A47,"MM/DD/YY")),'MEV revenue split'!$A$3:$A$487,0),'MEV Distributed'!P$3)</f>
        <v>239944.076191</v>
      </c>
      <c r="Q47" s="54"/>
      <c r="R47" s="36">
        <f>K47+L47+P47</f>
        <v>716687.22550888686</v>
      </c>
      <c r="S47" s="34"/>
      <c r="T47" s="35">
        <f>K47/R47</f>
        <v>0.55191446397590638</v>
      </c>
      <c r="U47" s="35">
        <f t="shared" si="4"/>
        <v>0.1132894525294747</v>
      </c>
      <c r="V47" s="35">
        <f t="shared" si="5"/>
        <v>0.33479608349461881</v>
      </c>
      <c r="W47" s="35">
        <v>0</v>
      </c>
    </row>
    <row r="48" spans="1:23" x14ac:dyDescent="0.2">
      <c r="A48" s="1">
        <v>45002</v>
      </c>
      <c r="B48" s="17">
        <v>1679.79</v>
      </c>
      <c r="C48" s="58"/>
      <c r="D48" cm="1">
        <f t="array" ref="D48">INDEX('raw - dune'!$B$2:$L$239,MATCH(DATEVALUE(TEXT(A48,"MM/DD/YY")),'raw - dune'!$A$2:$A$239,0),D$3)</f>
        <v>957.463616192941</v>
      </c>
      <c r="E48" cm="1">
        <f t="array" ref="E48">INDEX('raw - dune'!$B$2:$L$239,MATCH(DATEVALUE(TEXT($A48,"MM/DD/YY")),'raw - dune'!$A$2:$A$239,0),E$3)</f>
        <v>558.084329009101</v>
      </c>
      <c r="F48" s="12" cm="1">
        <f t="array" ref="F48">INDEX('raw - dune'!$B$2:$L$239,MATCH(DATEVALUE(TEXT($A48,"MM/DD/YY")),'raw - dune'!$A$2:$A$239,0),F$3)</f>
        <v>463.953409071419</v>
      </c>
      <c r="H48" s="30">
        <f t="shared" si="0"/>
        <v>1608337.8078447403</v>
      </c>
      <c r="I48" s="30">
        <f t="shared" si="1"/>
        <v>937464.47502619773</v>
      </c>
      <c r="J48" s="30">
        <f t="shared" si="2"/>
        <v>779344.2970240789</v>
      </c>
      <c r="K48" s="37">
        <f t="shared" si="3"/>
        <v>828993.51082066144</v>
      </c>
      <c r="L48" s="37">
        <f>I48+J48-H48</f>
        <v>108470.96420553629</v>
      </c>
      <c r="M48" s="34"/>
      <c r="N48" s="30" cm="1">
        <f t="array" ref="N48">INDEX('MEV revenue split'!$B$3:$D$487,MATCH(DATEVALUE(TEXT($A48,"MM/DD/YY")),'MEV revenue split'!$A$3:$A$487,0),'MEV Distributed'!N$3)</f>
        <v>1562166.4427</v>
      </c>
      <c r="O48" s="30" cm="1">
        <f t="array" ref="O48">INDEX('MEV revenue split'!$B$3:$D$487,MATCH(DATEVALUE(TEXT($A48,"MM/DD/YY")),'MEV revenue split'!$A$3:$A$487,0),'MEV Distributed'!O$3)</f>
        <v>2231996.1102</v>
      </c>
      <c r="P48" s="38" cm="1">
        <f t="array" ref="P48">INDEX('MEV revenue split'!$B$3:$D$487,MATCH(DATEVALUE(TEXT($A48,"MM/DD/YY")),'MEV revenue split'!$A$3:$A$487,0),'MEV Distributed'!P$3)</f>
        <v>986040.26908000011</v>
      </c>
      <c r="Q48" s="54"/>
      <c r="R48" s="36">
        <f>K48+L48+P48</f>
        <v>1923504.7441061977</v>
      </c>
      <c r="S48" s="34"/>
      <c r="T48" s="35">
        <f>K48/R48</f>
        <v>0.43098074666089425</v>
      </c>
      <c r="U48" s="35">
        <f t="shared" si="4"/>
        <v>5.6392355952280177E-2</v>
      </c>
      <c r="V48" s="35">
        <f t="shared" si="5"/>
        <v>0.51262689738682565</v>
      </c>
      <c r="W48" s="35">
        <v>0</v>
      </c>
    </row>
    <row r="49" spans="1:23" x14ac:dyDescent="0.2">
      <c r="A49" s="1">
        <v>45001</v>
      </c>
      <c r="B49" s="17">
        <v>1658.07</v>
      </c>
      <c r="C49" s="58"/>
      <c r="D49" cm="1">
        <f t="array" ref="D49">INDEX('raw - dune'!$B$2:$L$239,MATCH(DATEVALUE(TEXT(A49,"MM/DD/YY")),'raw - dune'!$A$2:$A$239,0),D$3)</f>
        <v>724.98865787693205</v>
      </c>
      <c r="E49" cm="1">
        <f t="array" ref="E49">INDEX('raw - dune'!$B$2:$L$239,MATCH(DATEVALUE(TEXT($A49,"MM/DD/YY")),'raw - dune'!$A$2:$A$239,0),E$3)</f>
        <v>231.370487434328</v>
      </c>
      <c r="F49" s="12" cm="1">
        <f t="array" ref="F49">INDEX('raw - dune'!$B$2:$L$239,MATCH(DATEVALUE(TEXT($A49,"MM/DD/YY")),'raw - dune'!$A$2:$A$239,0),F$3)</f>
        <v>539.434733975119</v>
      </c>
      <c r="H49" s="30">
        <f t="shared" si="0"/>
        <v>1202081.9439660048</v>
      </c>
      <c r="I49" s="30">
        <f t="shared" si="1"/>
        <v>383628.46410023619</v>
      </c>
      <c r="J49" s="30">
        <f t="shared" si="2"/>
        <v>894420.54936212557</v>
      </c>
      <c r="K49" s="37">
        <f t="shared" si="3"/>
        <v>307661.39460387919</v>
      </c>
      <c r="L49" s="37">
        <f>I49+J49-H49</f>
        <v>75967.069496357115</v>
      </c>
      <c r="M49" s="34"/>
      <c r="N49" s="30" cm="1">
        <f t="array" ref="N49">INDEX('MEV revenue split'!$B$3:$D$487,MATCH(DATEVALUE(TEXT($A49,"MM/DD/YY")),'MEV revenue split'!$A$3:$A$487,0),'MEV Distributed'!N$3)</f>
        <v>1971903.7034</v>
      </c>
      <c r="O49" s="30" cm="1">
        <f t="array" ref="O49">INDEX('MEV revenue split'!$B$3:$D$487,MATCH(DATEVALUE(TEXT($A49,"MM/DD/YY")),'MEV revenue split'!$A$3:$A$487,0),'MEV Distributed'!O$3)</f>
        <v>1442486.4996508099</v>
      </c>
      <c r="P49" s="38" cm="1">
        <f t="array" ref="P49">INDEX('MEV revenue split'!$B$3:$D$487,MATCH(DATEVALUE(TEXT($A49,"MM/DD/YY")),'MEV revenue split'!$A$3:$A$487,0),'MEV Distributed'!P$3)</f>
        <v>529502.63166953996</v>
      </c>
      <c r="Q49" s="54"/>
      <c r="R49" s="36">
        <f>K49+L49+P49</f>
        <v>913131.09576977626</v>
      </c>
      <c r="S49" s="34"/>
      <c r="T49" s="35">
        <f>K49/R49</f>
        <v>0.33693014730214432</v>
      </c>
      <c r="U49" s="35">
        <f t="shared" si="4"/>
        <v>8.3194045026268995E-2</v>
      </c>
      <c r="V49" s="35">
        <f t="shared" si="5"/>
        <v>0.57987580767158664</v>
      </c>
      <c r="W49" s="35">
        <v>0</v>
      </c>
    </row>
    <row r="50" spans="1:23" x14ac:dyDescent="0.2">
      <c r="A50" s="1">
        <v>45000</v>
      </c>
      <c r="B50" s="17">
        <v>1708.3</v>
      </c>
      <c r="C50" s="58"/>
      <c r="D50" cm="1">
        <f t="array" ref="D50">INDEX('raw - dune'!$B$2:$L$239,MATCH(DATEVALUE(TEXT(A50,"MM/DD/YY")),'raw - dune'!$A$2:$A$239,0),D$3)</f>
        <v>910.37536486787803</v>
      </c>
      <c r="E50" cm="1">
        <f t="array" ref="E50">INDEX('raw - dune'!$B$2:$L$239,MATCH(DATEVALUE(TEXT($A50,"MM/DD/YY")),'raw - dune'!$A$2:$A$239,0),E$3)</f>
        <v>447.639519348487</v>
      </c>
      <c r="F50" s="12" cm="1">
        <f t="array" ref="F50">INDEX('raw - dune'!$B$2:$L$239,MATCH(DATEVALUE(TEXT($A50,"MM/DD/YY")),'raw - dune'!$A$2:$A$239,0),F$3)</f>
        <v>553.34054309185206</v>
      </c>
      <c r="H50" s="30">
        <f t="shared" si="0"/>
        <v>1555194.235803796</v>
      </c>
      <c r="I50" s="30">
        <f t="shared" si="1"/>
        <v>764702.59090302035</v>
      </c>
      <c r="J50" s="30">
        <f t="shared" si="2"/>
        <v>945271.6497638108</v>
      </c>
      <c r="K50" s="37">
        <f t="shared" si="3"/>
        <v>609922.58603998518</v>
      </c>
      <c r="L50" s="37">
        <f>I50+J50-H50</f>
        <v>154780.00486303517</v>
      </c>
      <c r="M50" s="34"/>
      <c r="N50" s="30" cm="1">
        <f t="array" ref="N50">INDEX('MEV revenue split'!$B$3:$D$487,MATCH(DATEVALUE(TEXT($A50,"MM/DD/YY")),'MEV revenue split'!$A$3:$A$487,0),'MEV Distributed'!N$3)</f>
        <v>899119.43720000004</v>
      </c>
      <c r="O50" s="30" cm="1">
        <f t="array" ref="O50">INDEX('MEV revenue split'!$B$3:$D$487,MATCH(DATEVALUE(TEXT($A50,"MM/DD/YY")),'MEV revenue split'!$A$3:$A$487,0),'MEV Distributed'!O$3)</f>
        <v>672902.07505480002</v>
      </c>
      <c r="P50" s="38" cm="1">
        <f t="array" ref="P50">INDEX('MEV revenue split'!$B$3:$D$487,MATCH(DATEVALUE(TEXT($A50,"MM/DD/YY")),'MEV revenue split'!$A$3:$A$487,0),'MEV Distributed'!P$3)</f>
        <v>227052.15056610003</v>
      </c>
      <c r="Q50" s="54"/>
      <c r="R50" s="36">
        <f>K50+L50+P50</f>
        <v>991754.74146912037</v>
      </c>
      <c r="S50" s="34"/>
      <c r="T50" s="35">
        <f>K50/R50</f>
        <v>0.61499336533192261</v>
      </c>
      <c r="U50" s="35">
        <f t="shared" si="4"/>
        <v>0.15606681610995299</v>
      </c>
      <c r="V50" s="35">
        <f t="shared" si="5"/>
        <v>0.22893981855812442</v>
      </c>
      <c r="W50" s="35">
        <v>0</v>
      </c>
    </row>
    <row r="51" spans="1:23" x14ac:dyDescent="0.2">
      <c r="A51" s="1">
        <v>44999</v>
      </c>
      <c r="B51" s="17">
        <v>1678.92</v>
      </c>
      <c r="C51" s="58"/>
      <c r="D51" cm="1">
        <f t="array" ref="D51">INDEX('raw - dune'!$B$2:$L$239,MATCH(DATEVALUE(TEXT(A51,"MM/DD/YY")),'raw - dune'!$A$2:$A$239,0),D$3)</f>
        <v>1061.8315778559299</v>
      </c>
      <c r="E51" cm="1">
        <f t="array" ref="E51">INDEX('raw - dune'!$B$2:$L$239,MATCH(DATEVALUE(TEXT($A51,"MM/DD/YY")),'raw - dune'!$A$2:$A$239,0),E$3)</f>
        <v>497.00327760388399</v>
      </c>
      <c r="F51" s="12" cm="1">
        <f t="array" ref="F51">INDEX('raw - dune'!$B$2:$L$239,MATCH(DATEVALUE(TEXT($A51,"MM/DD/YY")),'raw - dune'!$A$2:$A$239,0),F$3)</f>
        <v>579.40630736902494</v>
      </c>
      <c r="H51" s="30">
        <f t="shared" si="0"/>
        <v>1782730.272693878</v>
      </c>
      <c r="I51" s="30">
        <f t="shared" si="1"/>
        <v>834428.74283471296</v>
      </c>
      <c r="J51" s="30">
        <f t="shared" si="2"/>
        <v>972776.83756800345</v>
      </c>
      <c r="K51" s="37">
        <f t="shared" si="3"/>
        <v>809953.43512587459</v>
      </c>
      <c r="L51" s="37">
        <f>I51+J51-H51</f>
        <v>24475.307708838489</v>
      </c>
      <c r="M51" s="34"/>
      <c r="N51" s="30" cm="1">
        <f t="array" ref="N51">INDEX('MEV revenue split'!$B$3:$D$487,MATCH(DATEVALUE(TEXT($A51,"MM/DD/YY")),'MEV revenue split'!$A$3:$A$487,0),'MEV Distributed'!N$3)</f>
        <v>1058593.7748</v>
      </c>
      <c r="O51" s="30" cm="1">
        <f t="array" ref="O51">INDEX('MEV revenue split'!$B$3:$D$487,MATCH(DATEVALUE(TEXT($A51,"MM/DD/YY")),'MEV revenue split'!$A$3:$A$487,0),'MEV Distributed'!O$3)</f>
        <v>821648.97129000002</v>
      </c>
      <c r="P51" s="38" cm="1">
        <f t="array" ref="P51">INDEX('MEV revenue split'!$B$3:$D$487,MATCH(DATEVALUE(TEXT($A51,"MM/DD/YY")),'MEV revenue split'!$A$3:$A$487,0),'MEV Distributed'!P$3)</f>
        <v>316402.25220999995</v>
      </c>
      <c r="Q51" s="54"/>
      <c r="R51" s="36">
        <f>K51+L51+P51</f>
        <v>1150830.9950447129</v>
      </c>
      <c r="S51" s="34"/>
      <c r="T51" s="35">
        <f>K51/R51</f>
        <v>0.70379876681580489</v>
      </c>
      <c r="U51" s="35">
        <f t="shared" si="4"/>
        <v>2.1267508273782248E-2</v>
      </c>
      <c r="V51" s="35">
        <f t="shared" si="5"/>
        <v>0.27493372491041296</v>
      </c>
      <c r="W51" s="35">
        <v>0</v>
      </c>
    </row>
    <row r="52" spans="1:23" x14ac:dyDescent="0.2">
      <c r="A52" s="1">
        <v>44998</v>
      </c>
      <c r="B52" s="17">
        <v>1588.2</v>
      </c>
      <c r="C52" s="58"/>
      <c r="D52" cm="1">
        <f t="array" ref="D52">INDEX('raw - dune'!$B$2:$L$239,MATCH(DATEVALUE(TEXT(A52,"MM/DD/YY")),'raw - dune'!$A$2:$A$239,0),D$3)</f>
        <v>1578.9885469004801</v>
      </c>
      <c r="E52" cm="1">
        <f t="array" ref="E52">INDEX('raw - dune'!$B$2:$L$239,MATCH(DATEVALUE(TEXT($A52,"MM/DD/YY")),'raw - dune'!$A$2:$A$239,0),E$3)</f>
        <v>906.70118790364597</v>
      </c>
      <c r="F52" s="12" cm="1">
        <f t="array" ref="F52">INDEX('raw - dune'!$B$2:$L$239,MATCH(DATEVALUE(TEXT($A52,"MM/DD/YY")),'raw - dune'!$A$2:$A$239,0),F$3)</f>
        <v>702.12458202119797</v>
      </c>
      <c r="H52" s="30">
        <f t="shared" si="0"/>
        <v>2507749.6101873424</v>
      </c>
      <c r="I52" s="30">
        <f t="shared" si="1"/>
        <v>1440022.8266285707</v>
      </c>
      <c r="J52" s="30">
        <f t="shared" si="2"/>
        <v>1115114.2611660666</v>
      </c>
      <c r="K52" s="37">
        <f t="shared" si="3"/>
        <v>1392635.3490212758</v>
      </c>
      <c r="L52" s="37">
        <f>I52+J52-H52</f>
        <v>47387.477607294917</v>
      </c>
      <c r="M52" s="34"/>
      <c r="N52" s="30" cm="1">
        <f t="array" ref="N52">INDEX('MEV revenue split'!$B$3:$D$487,MATCH(DATEVALUE(TEXT($A52,"MM/DD/YY")),'MEV revenue split'!$A$3:$A$487,0),'MEV Distributed'!N$3)</f>
        <v>2408723.574</v>
      </c>
      <c r="O52" s="30" cm="1">
        <f t="array" ref="O52">INDEX('MEV revenue split'!$B$3:$D$487,MATCH(DATEVALUE(TEXT($A52,"MM/DD/YY")),'MEV revenue split'!$A$3:$A$487,0),'MEV Distributed'!O$3)</f>
        <v>1664931.8553979001</v>
      </c>
      <c r="P52" s="38" cm="1">
        <f t="array" ref="P52">INDEX('MEV revenue split'!$B$3:$D$487,MATCH(DATEVALUE(TEXT($A52,"MM/DD/YY")),'MEV revenue split'!$A$3:$A$487,0),'MEV Distributed'!P$3)</f>
        <v>745160.3327878</v>
      </c>
      <c r="Q52" s="54"/>
      <c r="R52" s="36">
        <f>K52+L52+P52</f>
        <v>2185183.1594163706</v>
      </c>
      <c r="S52" s="34"/>
      <c r="T52" s="35">
        <f>K52/R52</f>
        <v>0.6373082929090611</v>
      </c>
      <c r="U52" s="35">
        <f t="shared" si="4"/>
        <v>2.1685814941000827E-2</v>
      </c>
      <c r="V52" s="35">
        <f t="shared" si="5"/>
        <v>0.34100589214993815</v>
      </c>
      <c r="W52" s="35">
        <v>0</v>
      </c>
    </row>
    <row r="53" spans="1:23" x14ac:dyDescent="0.2">
      <c r="A53" s="1">
        <v>44997</v>
      </c>
      <c r="B53" s="17">
        <v>1474.4</v>
      </c>
      <c r="C53" s="58"/>
      <c r="D53" cm="1">
        <f t="array" ref="D53">INDEX('raw - dune'!$B$2:$L$239,MATCH(DATEVALUE(TEXT(A53,"MM/DD/YY")),'raw - dune'!$A$2:$A$239,0),D$3)</f>
        <v>1724.6641528356599</v>
      </c>
      <c r="E53" cm="1">
        <f t="array" ref="E53">INDEX('raw - dune'!$B$2:$L$239,MATCH(DATEVALUE(TEXT($A53,"MM/DD/YY")),'raw - dune'!$A$2:$A$239,0),E$3)</f>
        <v>902.28761916554799</v>
      </c>
      <c r="F53" s="12" cm="1">
        <f t="array" ref="F53">INDEX('raw - dune'!$B$2:$L$239,MATCH(DATEVALUE(TEXT($A53,"MM/DD/YY")),'raw - dune'!$A$2:$A$239,0),F$3)</f>
        <v>931.93406865189104</v>
      </c>
      <c r="H53" s="30">
        <f t="shared" si="0"/>
        <v>2542844.8269408974</v>
      </c>
      <c r="I53" s="30">
        <f t="shared" si="1"/>
        <v>1330332.865697684</v>
      </c>
      <c r="J53" s="30">
        <f t="shared" si="2"/>
        <v>1374043.5908203481</v>
      </c>
      <c r="K53" s="37">
        <f t="shared" si="3"/>
        <v>1168801.2361205493</v>
      </c>
      <c r="L53" s="37">
        <f>I53+J53-H53</f>
        <v>161531.62957713474</v>
      </c>
      <c r="M53" s="34"/>
      <c r="N53" s="30" cm="1">
        <f t="array" ref="N53">INDEX('MEV revenue split'!$B$3:$D$487,MATCH(DATEVALUE(TEXT($A53,"MM/DD/YY")),'MEV revenue split'!$A$3:$A$487,0),'MEV Distributed'!N$3)</f>
        <v>2389364.4054</v>
      </c>
      <c r="O53" s="30" cm="1">
        <f t="array" ref="O53">INDEX('MEV revenue split'!$B$3:$D$487,MATCH(DATEVALUE(TEXT($A53,"MM/DD/YY")),'MEV revenue split'!$A$3:$A$487,0),'MEV Distributed'!O$3)</f>
        <v>1659705.0064890001</v>
      </c>
      <c r="P53" s="38" cm="1">
        <f t="array" ref="P53">INDEX('MEV revenue split'!$B$3:$D$487,MATCH(DATEVALUE(TEXT($A53,"MM/DD/YY")),'MEV revenue split'!$A$3:$A$487,0),'MEV Distributed'!P$3)</f>
        <v>736794.51230499998</v>
      </c>
      <c r="Q53" s="54"/>
      <c r="R53" s="36">
        <f>K53+L53+P53</f>
        <v>2067127.3780026841</v>
      </c>
      <c r="S53" s="34"/>
      <c r="T53" s="35">
        <f>K53/R53</f>
        <v>0.56542293840154034</v>
      </c>
      <c r="U53" s="35">
        <f t="shared" si="4"/>
        <v>7.8143045898415364E-2</v>
      </c>
      <c r="V53" s="35">
        <f t="shared" si="5"/>
        <v>0.35643401570004424</v>
      </c>
      <c r="W53" s="35">
        <v>0</v>
      </c>
    </row>
    <row r="54" spans="1:23" x14ac:dyDescent="0.2">
      <c r="A54" s="1">
        <v>44996</v>
      </c>
      <c r="B54" s="17">
        <v>1429.6</v>
      </c>
      <c r="C54" s="58"/>
      <c r="D54" cm="1">
        <f t="array" ref="D54">INDEX('raw - dune'!$B$2:$L$239,MATCH(DATEVALUE(TEXT(A54,"MM/DD/YY")),'raw - dune'!$A$2:$A$239,0),D$3)</f>
        <v>5720.1588338101501</v>
      </c>
      <c r="E54" cm="1">
        <f t="array" ref="E54">INDEX('raw - dune'!$B$2:$L$239,MATCH(DATEVALUE(TEXT($A54,"MM/DD/YY")),'raw - dune'!$A$2:$A$239,0),E$3)</f>
        <v>4244.8371568902403</v>
      </c>
      <c r="F54" s="12" cm="1">
        <f t="array" ref="F54">INDEX('raw - dune'!$B$2:$L$239,MATCH(DATEVALUE(TEXT($A54,"MM/DD/YY")),'raw - dune'!$A$2:$A$239,0),F$3)</f>
        <v>1865.4534421451799</v>
      </c>
      <c r="H54" s="30">
        <f t="shared" si="0"/>
        <v>8177539.0688149901</v>
      </c>
      <c r="I54" s="30">
        <f t="shared" si="1"/>
        <v>6068419.1994902873</v>
      </c>
      <c r="J54" s="30">
        <f t="shared" si="2"/>
        <v>2666852.2408907488</v>
      </c>
      <c r="K54" s="37">
        <f t="shared" si="3"/>
        <v>5510686.8279242413</v>
      </c>
      <c r="L54" s="37">
        <f>I54+J54-H54</f>
        <v>557732.3715660451</v>
      </c>
      <c r="M54" s="34"/>
      <c r="N54" s="30" cm="1">
        <f t="array" ref="N54">INDEX('MEV revenue split'!$B$3:$D$487,MATCH(DATEVALUE(TEXT($A54,"MM/DD/YY")),'MEV revenue split'!$A$3:$A$487,0),'MEV Distributed'!N$3)</f>
        <v>15975968.032000002</v>
      </c>
      <c r="O54" s="30" cm="1">
        <f t="array" ref="O54">INDEX('MEV revenue split'!$B$3:$D$487,MATCH(DATEVALUE(TEXT($A54,"MM/DD/YY")),'MEV revenue split'!$A$3:$A$487,0),'MEV Distributed'!O$3)</f>
        <v>9997250.6064999998</v>
      </c>
      <c r="P54" s="38" cm="1">
        <f t="array" ref="P54">INDEX('MEV revenue split'!$B$3:$D$487,MATCH(DATEVALUE(TEXT($A54,"MM/DD/YY")),'MEV revenue split'!$A$3:$A$487,0),'MEV Distributed'!P$3)</f>
        <v>6563801.6751000006</v>
      </c>
      <c r="Q54" s="54"/>
      <c r="R54" s="36">
        <f>K54+L54+P54</f>
        <v>12632220.874590287</v>
      </c>
      <c r="S54" s="34"/>
      <c r="T54" s="35">
        <f>K54/R54</f>
        <v>0.43624053779877997</v>
      </c>
      <c r="U54" s="35">
        <f t="shared" si="4"/>
        <v>4.4151568999867934E-2</v>
      </c>
      <c r="V54" s="35">
        <f t="shared" si="5"/>
        <v>0.51960789320135214</v>
      </c>
      <c r="W54" s="35">
        <v>0</v>
      </c>
    </row>
    <row r="55" spans="1:23" x14ac:dyDescent="0.2">
      <c r="A55" s="1">
        <v>44995</v>
      </c>
      <c r="B55" s="17">
        <v>1440.17</v>
      </c>
      <c r="C55" s="58"/>
      <c r="D55" cm="1">
        <f t="array" ref="D55">INDEX('raw - dune'!$B$2:$L$239,MATCH(DATEVALUE(TEXT(A55,"MM/DD/YY")),'raw - dune'!$A$2:$A$239,0),D$3)</f>
        <v>1284.7707128761399</v>
      </c>
      <c r="E55" cm="1">
        <f t="array" ref="E55">INDEX('raw - dune'!$B$2:$L$239,MATCH(DATEVALUE(TEXT($A55,"MM/DD/YY")),'raw - dune'!$A$2:$A$239,0),E$3)</f>
        <v>651.89463332393802</v>
      </c>
      <c r="F55" s="12" cm="1">
        <f t="array" ref="F55">INDEX('raw - dune'!$B$2:$L$239,MATCH(DATEVALUE(TEXT($A55,"MM/DD/YY")),'raw - dune'!$A$2:$A$239,0),F$3)</f>
        <v>618.17938809172199</v>
      </c>
      <c r="H55" s="30">
        <f t="shared" si="0"/>
        <v>1850288.2375628306</v>
      </c>
      <c r="I55" s="30">
        <f t="shared" si="1"/>
        <v>938839.09407413588</v>
      </c>
      <c r="J55" s="30">
        <f t="shared" si="2"/>
        <v>890283.40934805525</v>
      </c>
      <c r="K55" s="37">
        <f t="shared" si="3"/>
        <v>960004.82821477531</v>
      </c>
      <c r="L55" s="37">
        <f>I55+J55-H55</f>
        <v>-21165.734140639426</v>
      </c>
      <c r="M55" s="34"/>
      <c r="N55" s="30" cm="1">
        <f t="array" ref="N55">INDEX('MEV revenue split'!$B$3:$D$487,MATCH(DATEVALUE(TEXT($A55,"MM/DD/YY")),'MEV revenue split'!$A$3:$A$487,0),'MEV Distributed'!N$3)</f>
        <v>2183240.824</v>
      </c>
      <c r="O55" s="30" cm="1">
        <f t="array" ref="O55">INDEX('MEV revenue split'!$B$3:$D$487,MATCH(DATEVALUE(TEXT($A55,"MM/DD/YY")),'MEV revenue split'!$A$3:$A$487,0),'MEV Distributed'!O$3)</f>
        <v>1280392.1368999998</v>
      </c>
      <c r="P55" s="38" cm="1">
        <f t="array" ref="P55">INDEX('MEV revenue split'!$B$3:$D$487,MATCH(DATEVALUE(TEXT($A55,"MM/DD/YY")),'MEV revenue split'!$A$3:$A$487,0),'MEV Distributed'!P$3)</f>
        <v>1058318.1737799998</v>
      </c>
      <c r="Q55" s="54"/>
      <c r="R55" s="36">
        <f>K55+L55+P55</f>
        <v>1997157.2678541357</v>
      </c>
      <c r="S55" s="34"/>
      <c r="T55" s="35">
        <f>K55/R55</f>
        <v>0.48068564437404643</v>
      </c>
      <c r="U55" s="35">
        <f t="shared" si="4"/>
        <v>-1.0597930609331105E-2</v>
      </c>
      <c r="V55" s="35">
        <f t="shared" si="5"/>
        <v>0.52991228623528464</v>
      </c>
      <c r="W55" s="35">
        <v>0</v>
      </c>
    </row>
    <row r="56" spans="1:23" x14ac:dyDescent="0.2">
      <c r="A56" s="1">
        <v>44994</v>
      </c>
      <c r="B56" s="17">
        <v>1535.26</v>
      </c>
      <c r="C56" s="58"/>
      <c r="D56" cm="1">
        <f t="array" ref="D56">INDEX('raw - dune'!$B$2:$L$239,MATCH(DATEVALUE(TEXT(A56,"MM/DD/YY")),'raw - dune'!$A$2:$A$239,0),D$3)</f>
        <v>772.52058335852598</v>
      </c>
      <c r="E56" cm="1">
        <f t="array" ref="E56">INDEX('raw - dune'!$B$2:$L$239,MATCH(DATEVALUE(TEXT($A56,"MM/DD/YY")),'raw - dune'!$A$2:$A$239,0),E$3)</f>
        <v>338.61249002527097</v>
      </c>
      <c r="F56" s="12" cm="1">
        <f t="array" ref="F56">INDEX('raw - dune'!$B$2:$L$239,MATCH(DATEVALUE(TEXT($A56,"MM/DD/YY")),'raw - dune'!$A$2:$A$239,0),F$3)</f>
        <v>428.33912737478403</v>
      </c>
      <c r="H56" s="30">
        <f t="shared" si="0"/>
        <v>1186019.9508070105</v>
      </c>
      <c r="I56" s="30">
        <f t="shared" si="1"/>
        <v>519858.21143619751</v>
      </c>
      <c r="J56" s="30">
        <f t="shared" si="2"/>
        <v>657611.92869341094</v>
      </c>
      <c r="K56" s="37">
        <f t="shared" si="3"/>
        <v>528408.02211359958</v>
      </c>
      <c r="L56" s="37">
        <f>I56+J56-H56</f>
        <v>-8549.8106774019543</v>
      </c>
      <c r="M56" s="34"/>
      <c r="N56" s="30" cm="1">
        <f t="array" ref="N56">INDEX('MEV revenue split'!$B$3:$D$487,MATCH(DATEVALUE(TEXT($A56,"MM/DD/YY")),'MEV revenue split'!$A$3:$A$487,0),'MEV Distributed'!N$3)</f>
        <v>960969.65039999993</v>
      </c>
      <c r="O56" s="30" cm="1">
        <f t="array" ref="O56">INDEX('MEV revenue split'!$B$3:$D$487,MATCH(DATEVALUE(TEXT($A56,"MM/DD/YY")),'MEV revenue split'!$A$3:$A$487,0),'MEV Distributed'!O$3)</f>
        <v>958386.91099999985</v>
      </c>
      <c r="P56" s="38" cm="1">
        <f t="array" ref="P56">INDEX('MEV revenue split'!$B$3:$D$487,MATCH(DATEVALUE(TEXT($A56,"MM/DD/YY")),'MEV revenue split'!$A$3:$A$487,0),'MEV Distributed'!P$3)</f>
        <v>420621.63894000003</v>
      </c>
      <c r="Q56" s="54"/>
      <c r="R56" s="36">
        <f>K56+L56+P56</f>
        <v>940479.8503761976</v>
      </c>
      <c r="S56" s="34"/>
      <c r="T56" s="35">
        <f>K56/R56</f>
        <v>0.56184938135807294</v>
      </c>
      <c r="U56" s="35">
        <f t="shared" si="4"/>
        <v>-9.0909025578612655E-3</v>
      </c>
      <c r="V56" s="35">
        <f t="shared" si="5"/>
        <v>0.44724152119978844</v>
      </c>
      <c r="W56" s="35">
        <v>0</v>
      </c>
    </row>
    <row r="57" spans="1:23" x14ac:dyDescent="0.2">
      <c r="A57" s="1">
        <v>44993</v>
      </c>
      <c r="B57" s="17">
        <v>1563.81</v>
      </c>
      <c r="C57" s="58"/>
      <c r="D57" cm="1">
        <f t="array" ref="D57">INDEX('raw - dune'!$B$2:$L$239,MATCH(DATEVALUE(TEXT(A57,"MM/DD/YY")),'raw - dune'!$A$2:$A$239,0),D$3)</f>
        <v>562.17338349555496</v>
      </c>
      <c r="E57" cm="1">
        <f t="array" ref="E57">INDEX('raw - dune'!$B$2:$L$239,MATCH(DATEVALUE(TEXT($A57,"MM/DD/YY")),'raw - dune'!$A$2:$A$239,0),E$3)</f>
        <v>147.73509608576799</v>
      </c>
      <c r="F57" s="12" cm="1">
        <f t="array" ref="F57">INDEX('raw - dune'!$B$2:$L$239,MATCH(DATEVALUE(TEXT($A57,"MM/DD/YY")),'raw - dune'!$A$2:$A$239,0),F$3)</f>
        <v>388.58903499180201</v>
      </c>
      <c r="H57" s="30">
        <f t="shared" si="0"/>
        <v>879132.35884418373</v>
      </c>
      <c r="I57" s="30">
        <f t="shared" si="1"/>
        <v>231029.62060988485</v>
      </c>
      <c r="J57" s="30">
        <f t="shared" si="2"/>
        <v>607679.41881052987</v>
      </c>
      <c r="K57" s="37">
        <f t="shared" si="3"/>
        <v>271452.94003365387</v>
      </c>
      <c r="L57" s="37">
        <f>I57+J57-H57</f>
        <v>-40423.319423769019</v>
      </c>
      <c r="M57" s="34"/>
      <c r="N57" s="30" cm="1">
        <f t="array" ref="N57">INDEX('MEV revenue split'!$B$3:$D$487,MATCH(DATEVALUE(TEXT($A57,"MM/DD/YY")),'MEV revenue split'!$A$3:$A$487,0),'MEV Distributed'!N$3)</f>
        <v>617084.31440000003</v>
      </c>
      <c r="O57" s="30" cm="1">
        <f t="array" ref="O57">INDEX('MEV revenue split'!$B$3:$D$487,MATCH(DATEVALUE(TEXT($A57,"MM/DD/YY")),'MEV revenue split'!$A$3:$A$487,0),'MEV Distributed'!O$3)</f>
        <v>520994.06851499999</v>
      </c>
      <c r="P57" s="38" cm="1">
        <f t="array" ref="P57">INDEX('MEV revenue split'!$B$3:$D$487,MATCH(DATEVALUE(TEXT($A57,"MM/DD/YY")),'MEV revenue split'!$A$3:$A$487,0),'MEV Distributed'!P$3)</f>
        <v>97875.411601200001</v>
      </c>
      <c r="Q57" s="54"/>
      <c r="R57" s="36">
        <f>K57+L57+P57</f>
        <v>328905.03221108485</v>
      </c>
      <c r="S57" s="34"/>
      <c r="T57" s="35">
        <f>K57/R57</f>
        <v>0.82532315850807858</v>
      </c>
      <c r="U57" s="35">
        <f t="shared" si="4"/>
        <v>-0.12290270888231992</v>
      </c>
      <c r="V57" s="35">
        <f t="shared" si="5"/>
        <v>0.29757955037424139</v>
      </c>
      <c r="W57" s="35">
        <v>0</v>
      </c>
    </row>
    <row r="58" spans="1:23" x14ac:dyDescent="0.2">
      <c r="A58" s="1">
        <v>44992</v>
      </c>
      <c r="B58" s="17">
        <v>1567.35</v>
      </c>
      <c r="C58" s="58"/>
      <c r="D58" cm="1">
        <f t="array" ref="D58">INDEX('raw - dune'!$B$2:$L$239,MATCH(DATEVALUE(TEXT(A58,"MM/DD/YY")),'raw - dune'!$A$2:$A$239,0),D$3)</f>
        <v>729.77059969242202</v>
      </c>
      <c r="E58" cm="1">
        <f t="array" ref="E58">INDEX('raw - dune'!$B$2:$L$239,MATCH(DATEVALUE(TEXT($A58,"MM/DD/YY")),'raw - dune'!$A$2:$A$239,0),E$3)</f>
        <v>238.21161709013899</v>
      </c>
      <c r="F58" s="12" cm="1">
        <f t="array" ref="F58">INDEX('raw - dune'!$B$2:$L$239,MATCH(DATEVALUE(TEXT($A58,"MM/DD/YY")),'raw - dune'!$A$2:$A$239,0),F$3)</f>
        <v>472.718477552298</v>
      </c>
      <c r="H58" s="30">
        <f t="shared" si="0"/>
        <v>1143805.9494279176</v>
      </c>
      <c r="I58" s="30">
        <f t="shared" si="1"/>
        <v>373360.97804622934</v>
      </c>
      <c r="J58" s="30">
        <f t="shared" si="2"/>
        <v>740915.3057915942</v>
      </c>
      <c r="K58" s="37">
        <f t="shared" si="3"/>
        <v>402890.6436363234</v>
      </c>
      <c r="L58" s="37">
        <f>I58+J58-H58</f>
        <v>-29529.665590093937</v>
      </c>
      <c r="M58" s="34"/>
      <c r="N58" s="30" cm="1">
        <f t="array" ref="N58">INDEX('MEV revenue split'!$B$3:$D$487,MATCH(DATEVALUE(TEXT($A58,"MM/DD/YY")),'MEV revenue split'!$A$3:$A$487,0),'MEV Distributed'!N$3)</f>
        <v>982110.09479999996</v>
      </c>
      <c r="O58" s="30" cm="1">
        <f t="array" ref="O58">INDEX('MEV revenue split'!$B$3:$D$487,MATCH(DATEVALUE(TEXT($A58,"MM/DD/YY")),'MEV revenue split'!$A$3:$A$487,0),'MEV Distributed'!O$3)</f>
        <v>833573.98949999991</v>
      </c>
      <c r="P58" s="38" cm="1">
        <f t="array" ref="P58">INDEX('MEV revenue split'!$B$3:$D$487,MATCH(DATEVALUE(TEXT($A58,"MM/DD/YY")),'MEV revenue split'!$A$3:$A$487,0),'MEV Distributed'!P$3)</f>
        <v>148536.10532</v>
      </c>
      <c r="Q58" s="54"/>
      <c r="R58" s="36">
        <f>K58+L58+P58</f>
        <v>521897.08336622943</v>
      </c>
      <c r="S58" s="34"/>
      <c r="T58" s="35">
        <f>K58/R58</f>
        <v>0.77197335734793526</v>
      </c>
      <c r="U58" s="35">
        <f t="shared" si="4"/>
        <v>-5.6581396086040521E-2</v>
      </c>
      <c r="V58" s="35">
        <f t="shared" si="5"/>
        <v>0.28460803873810531</v>
      </c>
      <c r="W58" s="35">
        <v>0</v>
      </c>
    </row>
    <row r="59" spans="1:23" x14ac:dyDescent="0.2">
      <c r="A59" s="1">
        <v>44991</v>
      </c>
      <c r="B59" s="17">
        <v>1563.23</v>
      </c>
      <c r="C59" s="58"/>
      <c r="D59" cm="1">
        <f t="array" ref="D59">INDEX('raw - dune'!$B$2:$L$239,MATCH(DATEVALUE(TEXT(A59,"MM/DD/YY")),'raw - dune'!$A$2:$A$239,0),D$3)</f>
        <v>492.88695115817802</v>
      </c>
      <c r="E59" cm="1">
        <f t="array" ref="E59">INDEX('raw - dune'!$B$2:$L$239,MATCH(DATEVALUE(TEXT($A59,"MM/DD/YY")),'raw - dune'!$A$2:$A$239,0),E$3)</f>
        <v>153.70296007546301</v>
      </c>
      <c r="F59" s="12" cm="1">
        <f t="array" ref="F59">INDEX('raw - dune'!$B$2:$L$239,MATCH(DATEVALUE(TEXT($A59,"MM/DD/YY")),'raw - dune'!$A$2:$A$239,0),F$3)</f>
        <v>348.06374569704099</v>
      </c>
      <c r="H59" s="30">
        <f t="shared" si="0"/>
        <v>770495.66865899868</v>
      </c>
      <c r="I59" s="30">
        <f t="shared" si="1"/>
        <v>240273.07827876604</v>
      </c>
      <c r="J59" s="30">
        <f t="shared" si="2"/>
        <v>544103.68918598536</v>
      </c>
      <c r="K59" s="37">
        <f t="shared" si="3"/>
        <v>226391.97947301331</v>
      </c>
      <c r="L59" s="37">
        <f>I59+J59-H59</f>
        <v>13881.098805752699</v>
      </c>
      <c r="M59" s="34"/>
      <c r="N59" s="30" cm="1">
        <f t="array" ref="N59">INDEX('MEV revenue split'!$B$3:$D$487,MATCH(DATEVALUE(TEXT($A59,"MM/DD/YY")),'MEV revenue split'!$A$3:$A$487,0),'MEV Distributed'!N$3)</f>
        <v>608068.06050000002</v>
      </c>
      <c r="O59" s="30" cm="1">
        <f t="array" ref="O59">INDEX('MEV revenue split'!$B$3:$D$487,MATCH(DATEVALUE(TEXT($A59,"MM/DD/YY")),'MEV revenue split'!$A$3:$A$487,0),'MEV Distributed'!O$3)</f>
        <v>467311.16378184</v>
      </c>
      <c r="P59" s="38" cm="1">
        <f t="array" ref="P59">INDEX('MEV revenue split'!$B$3:$D$487,MATCH(DATEVALUE(TEXT($A59,"MM/DD/YY")),'MEV revenue split'!$A$3:$A$487,0),'MEV Distributed'!P$3)</f>
        <v>140978.66838680001</v>
      </c>
      <c r="Q59" s="54"/>
      <c r="R59" s="36">
        <f>K59+L59+P59</f>
        <v>381251.746665566</v>
      </c>
      <c r="S59" s="34"/>
      <c r="T59" s="35">
        <f>K59/R59</f>
        <v>0.59381230762361426</v>
      </c>
      <c r="U59" s="35">
        <f t="shared" si="4"/>
        <v>3.640927268440608E-2</v>
      </c>
      <c r="V59" s="35">
        <f t="shared" si="5"/>
        <v>0.36977841969197978</v>
      </c>
      <c r="W59" s="35">
        <v>0</v>
      </c>
    </row>
    <row r="60" spans="1:23" x14ac:dyDescent="0.2">
      <c r="A60" s="1">
        <v>44990</v>
      </c>
      <c r="B60" s="17">
        <v>1568.5</v>
      </c>
      <c r="C60" s="58"/>
      <c r="D60" cm="1">
        <f t="array" ref="D60">INDEX('raw - dune'!$B$2:$L$239,MATCH(DATEVALUE(TEXT(A60,"MM/DD/YY")),'raw - dune'!$A$2:$A$239,0),D$3)</f>
        <v>466.95762798377899</v>
      </c>
      <c r="E60" cm="1">
        <f t="array" ref="E60">INDEX('raw - dune'!$B$2:$L$239,MATCH(DATEVALUE(TEXT($A60,"MM/DD/YY")),'raw - dune'!$A$2:$A$239,0),E$3)</f>
        <v>122.708378153033</v>
      </c>
      <c r="F60" s="12" cm="1">
        <f t="array" ref="F60">INDEX('raw - dune'!$B$2:$L$239,MATCH(DATEVALUE(TEXT($A60,"MM/DD/YY")),'raw - dune'!$A$2:$A$239,0),F$3)</f>
        <v>338.99189907507798</v>
      </c>
      <c r="H60" s="30">
        <f t="shared" si="0"/>
        <v>732423.03949255729</v>
      </c>
      <c r="I60" s="30">
        <f t="shared" si="1"/>
        <v>192468.09113303226</v>
      </c>
      <c r="J60" s="30">
        <f t="shared" si="2"/>
        <v>531708.79369925987</v>
      </c>
      <c r="K60" s="37">
        <f t="shared" si="3"/>
        <v>200714.24579329742</v>
      </c>
      <c r="L60" s="37">
        <f>I60+J60-H60</f>
        <v>-8246.1546602651943</v>
      </c>
      <c r="M60" s="34"/>
      <c r="N60" s="30" cm="1">
        <f t="array" ref="N60">INDEX('MEV revenue split'!$B$3:$D$487,MATCH(DATEVALUE(TEXT($A60,"MM/DD/YY")),'MEV revenue split'!$A$3:$A$487,0),'MEV Distributed'!N$3)</f>
        <v>508642.44909999997</v>
      </c>
      <c r="O60" s="30" cm="1">
        <f t="array" ref="O60">INDEX('MEV revenue split'!$B$3:$D$487,MATCH(DATEVALUE(TEXT($A60,"MM/DD/YY")),'MEV revenue split'!$A$3:$A$487,0),'MEV Distributed'!O$3)</f>
        <v>395337.87248000002</v>
      </c>
      <c r="P60" s="38" cm="1">
        <f t="array" ref="P60">INDEX('MEV revenue split'!$B$3:$D$487,MATCH(DATEVALUE(TEXT($A60,"MM/DD/YY")),'MEV revenue split'!$A$3:$A$487,0),'MEV Distributed'!P$3)</f>
        <v>113304.57663</v>
      </c>
      <c r="Q60" s="54"/>
      <c r="R60" s="36">
        <f>K60+L60+P60</f>
        <v>305772.66776303225</v>
      </c>
      <c r="S60" s="34"/>
      <c r="T60" s="35">
        <f>K60/R60</f>
        <v>0.65641657006716825</v>
      </c>
      <c r="U60" s="35">
        <f t="shared" si="4"/>
        <v>-2.6968252985436227E-2</v>
      </c>
      <c r="V60" s="35">
        <f t="shared" si="5"/>
        <v>0.3705516829182679</v>
      </c>
      <c r="W60" s="35">
        <v>0</v>
      </c>
    </row>
    <row r="61" spans="1:23" x14ac:dyDescent="0.2">
      <c r="A61" s="1">
        <v>44989</v>
      </c>
      <c r="B61" s="17">
        <v>1570.67</v>
      </c>
      <c r="C61" s="58"/>
      <c r="D61" cm="1">
        <f t="array" ref="D61">INDEX('raw - dune'!$B$2:$L$239,MATCH(DATEVALUE(TEXT(A61,"MM/DD/YY")),'raw - dune'!$A$2:$A$239,0),D$3)</f>
        <v>501.11897292534201</v>
      </c>
      <c r="E61" cm="1">
        <f t="array" ref="E61">INDEX('raw - dune'!$B$2:$L$239,MATCH(DATEVALUE(TEXT($A61,"MM/DD/YY")),'raw - dune'!$A$2:$A$239,0),E$3)</f>
        <v>156.49818458380301</v>
      </c>
      <c r="F61" s="12" cm="1">
        <f t="array" ref="F61">INDEX('raw - dune'!$B$2:$L$239,MATCH(DATEVALUE(TEXT($A61,"MM/DD/YY")),'raw - dune'!$A$2:$A$239,0),F$3)</f>
        <v>327.47775683422901</v>
      </c>
      <c r="H61" s="30">
        <f t="shared" si="0"/>
        <v>787092.53720464697</v>
      </c>
      <c r="I61" s="30">
        <f t="shared" si="1"/>
        <v>245807.00358024187</v>
      </c>
      <c r="J61" s="30">
        <f t="shared" si="2"/>
        <v>514359.48832681851</v>
      </c>
      <c r="K61" s="37">
        <f t="shared" si="3"/>
        <v>272733.04887782846</v>
      </c>
      <c r="L61" s="37">
        <f>I61+J61-H61</f>
        <v>-26926.045297586592</v>
      </c>
      <c r="M61" s="34"/>
      <c r="N61" s="30" cm="1">
        <f t="array" ref="N61">INDEX('MEV revenue split'!$B$3:$D$487,MATCH(DATEVALUE(TEXT($A61,"MM/DD/YY")),'MEV revenue split'!$A$3:$A$487,0),'MEV Distributed'!N$3)</f>
        <v>562737.6899</v>
      </c>
      <c r="O61" s="30" cm="1">
        <f t="array" ref="O61">INDEX('MEV revenue split'!$B$3:$D$487,MATCH(DATEVALUE(TEXT($A61,"MM/DD/YY")),'MEV revenue split'!$A$3:$A$487,0),'MEV Distributed'!O$3)</f>
        <v>475926.95160570001</v>
      </c>
      <c r="P61" s="38" cm="1">
        <f t="array" ref="P61">INDEX('MEV revenue split'!$B$3:$D$487,MATCH(DATEVALUE(TEXT($A61,"MM/DD/YY")),'MEV revenue split'!$A$3:$A$487,0),'MEV Distributed'!P$3)</f>
        <v>87213.974698300008</v>
      </c>
      <c r="Q61" s="54"/>
      <c r="R61" s="36">
        <f>K61+L61+P61</f>
        <v>333020.97827854188</v>
      </c>
      <c r="S61" s="34"/>
      <c r="T61" s="35">
        <f>K61/R61</f>
        <v>0.81896657167859255</v>
      </c>
      <c r="U61" s="35">
        <f t="shared" si="4"/>
        <v>-8.0853901267040881E-2</v>
      </c>
      <c r="V61" s="35">
        <f t="shared" si="5"/>
        <v>0.2618873295884484</v>
      </c>
      <c r="W61" s="35">
        <v>0</v>
      </c>
    </row>
    <row r="62" spans="1:23" x14ac:dyDescent="0.2">
      <c r="A62" s="1">
        <v>44988</v>
      </c>
      <c r="B62" s="17">
        <v>1647.66</v>
      </c>
      <c r="C62" s="58"/>
      <c r="D62" cm="1">
        <f t="array" ref="D62">INDEX('raw - dune'!$B$2:$L$239,MATCH(DATEVALUE(TEXT(A62,"MM/DD/YY")),'raw - dune'!$A$2:$A$239,0),D$3)</f>
        <v>865.57630214497397</v>
      </c>
      <c r="E62" cm="1">
        <f t="array" ref="E62">INDEX('raw - dune'!$B$2:$L$239,MATCH(DATEVALUE(TEXT($A62,"MM/DD/YY")),'raw - dune'!$A$2:$A$239,0),E$3)</f>
        <v>274.44936160837102</v>
      </c>
      <c r="F62" s="12" cm="1">
        <f t="array" ref="F62">INDEX('raw - dune'!$B$2:$L$239,MATCH(DATEVALUE(TEXT($A62,"MM/DD/YY")),'raw - dune'!$A$2:$A$239,0),F$3)</f>
        <v>557.12303983899506</v>
      </c>
      <c r="H62" s="30">
        <f t="shared" si="0"/>
        <v>1426175.4499921878</v>
      </c>
      <c r="I62" s="30">
        <f t="shared" si="1"/>
        <v>452199.23514764861</v>
      </c>
      <c r="J62" s="30">
        <f t="shared" si="2"/>
        <v>917949.34782111866</v>
      </c>
      <c r="K62" s="37">
        <f t="shared" si="3"/>
        <v>508226.10217106913</v>
      </c>
      <c r="L62" s="37">
        <f>I62+J62-H62</f>
        <v>-56026.86702342052</v>
      </c>
      <c r="M62" s="34"/>
      <c r="N62" s="30" cm="1">
        <f t="array" ref="N62">INDEX('MEV revenue split'!$B$3:$D$487,MATCH(DATEVALUE(TEXT($A62,"MM/DD/YY")),'MEV revenue split'!$A$3:$A$487,0),'MEV Distributed'!N$3)</f>
        <v>923682.18919999991</v>
      </c>
      <c r="O62" s="30" cm="1">
        <f t="array" ref="O62">INDEX('MEV revenue split'!$B$3:$D$487,MATCH(DATEVALUE(TEXT($A62,"MM/DD/YY")),'MEV revenue split'!$A$3:$A$487,0),'MEV Distributed'!O$3)</f>
        <v>761327.70111000002</v>
      </c>
      <c r="P62" s="38" cm="1">
        <f t="array" ref="P62">INDEX('MEV revenue split'!$B$3:$D$487,MATCH(DATEVALUE(TEXT($A62,"MM/DD/YY")),'MEV revenue split'!$A$3:$A$487,0),'MEV Distributed'!P$3)</f>
        <v>179007.252695</v>
      </c>
      <c r="Q62" s="54"/>
      <c r="R62" s="36">
        <f>K62+L62+P62</f>
        <v>631206.48784264864</v>
      </c>
      <c r="S62" s="34"/>
      <c r="T62" s="35">
        <f>K62/R62</f>
        <v>0.80516615712885875</v>
      </c>
      <c r="U62" s="35">
        <f t="shared" si="4"/>
        <v>-8.8761551255454249E-2</v>
      </c>
      <c r="V62" s="35">
        <f t="shared" si="5"/>
        <v>0.2835953941265954</v>
      </c>
      <c r="W62" s="35">
        <v>0</v>
      </c>
    </row>
    <row r="63" spans="1:23" x14ac:dyDescent="0.2">
      <c r="A63" s="1">
        <v>44987</v>
      </c>
      <c r="B63" s="17">
        <v>1663.93</v>
      </c>
      <c r="C63" s="58"/>
      <c r="D63" cm="1">
        <f t="array" ref="D63">INDEX('raw - dune'!$B$2:$L$239,MATCH(DATEVALUE(TEXT(A63,"MM/DD/YY")),'raw - dune'!$A$2:$A$239,0),D$3)</f>
        <v>733.12510131307704</v>
      </c>
      <c r="E63" cm="1">
        <f t="array" ref="E63">INDEX('raw - dune'!$B$2:$L$239,MATCH(DATEVALUE(TEXT($A63,"MM/DD/YY")),'raw - dune'!$A$2:$A$239,0),E$3)</f>
        <v>241.97386365830101</v>
      </c>
      <c r="F63" s="12" cm="1">
        <f t="array" ref="F63">INDEX('raw - dune'!$B$2:$L$239,MATCH(DATEVALUE(TEXT($A63,"MM/DD/YY")),'raw - dune'!$A$2:$A$239,0),F$3)</f>
        <v>480.00162599230799</v>
      </c>
      <c r="H63" s="30">
        <f t="shared" si="0"/>
        <v>1219868.8498278684</v>
      </c>
      <c r="I63" s="30">
        <f t="shared" si="1"/>
        <v>402627.57095695683</v>
      </c>
      <c r="J63" s="30">
        <f t="shared" si="2"/>
        <v>798689.10553738102</v>
      </c>
      <c r="K63" s="37">
        <f t="shared" si="3"/>
        <v>421179.74429048738</v>
      </c>
      <c r="L63" s="37">
        <f>I63+J63-H63</f>
        <v>-18552.173333530547</v>
      </c>
      <c r="M63" s="34"/>
      <c r="N63" s="30" cm="1">
        <f t="array" ref="N63">INDEX('MEV revenue split'!$B$3:$D$487,MATCH(DATEVALUE(TEXT($A63,"MM/DD/YY")),'MEV revenue split'!$A$3:$A$487,0),'MEV Distributed'!N$3)</f>
        <v>928168.15779999993</v>
      </c>
      <c r="O63" s="30" cm="1">
        <f t="array" ref="O63">INDEX('MEV revenue split'!$B$3:$D$487,MATCH(DATEVALUE(TEXT($A63,"MM/DD/YY")),'MEV revenue split'!$A$3:$A$487,0),'MEV Distributed'!O$3)</f>
        <v>719288.1507</v>
      </c>
      <c r="P63" s="38" cm="1">
        <f t="array" ref="P63">INDEX('MEV revenue split'!$B$3:$D$487,MATCH(DATEVALUE(TEXT($A63,"MM/DD/YY")),'MEV revenue split'!$A$3:$A$487,0),'MEV Distributed'!P$3)</f>
        <v>208880.00709999999</v>
      </c>
      <c r="Q63" s="54"/>
      <c r="R63" s="36">
        <f>K63+L63+P63</f>
        <v>611507.57805695687</v>
      </c>
      <c r="S63" s="34"/>
      <c r="T63" s="35">
        <f>K63/R63</f>
        <v>0.68875637752318741</v>
      </c>
      <c r="U63" s="35">
        <f t="shared" si="4"/>
        <v>-3.0338419341391327E-2</v>
      </c>
      <c r="V63" s="35">
        <f t="shared" si="5"/>
        <v>0.34158204181820384</v>
      </c>
      <c r="W63" s="35">
        <v>0</v>
      </c>
    </row>
    <row r="64" spans="1:23" x14ac:dyDescent="0.2">
      <c r="A64" s="1">
        <v>44986</v>
      </c>
      <c r="B64" s="17">
        <v>1606.63</v>
      </c>
      <c r="C64" s="58"/>
      <c r="D64" cm="1">
        <f t="array" ref="D64">INDEX('raw - dune'!$B$2:$L$239,MATCH(DATEVALUE(TEXT(A64,"MM/DD/YY")),'raw - dune'!$A$2:$A$239,0),D$3)</f>
        <v>711.79634936018294</v>
      </c>
      <c r="E64" cm="1">
        <f t="array" ref="E64">INDEX('raw - dune'!$B$2:$L$239,MATCH(DATEVALUE(TEXT($A64,"MM/DD/YY")),'raw - dune'!$A$2:$A$239,0),E$3)</f>
        <v>251.50326561785701</v>
      </c>
      <c r="F64" s="12" cm="1">
        <f t="array" ref="F64">INDEX('raw - dune'!$B$2:$L$239,MATCH(DATEVALUE(TEXT($A64,"MM/DD/YY")),'raw - dune'!$A$2:$A$239,0),F$3)</f>
        <v>449.92658631793199</v>
      </c>
      <c r="H64" s="30">
        <f t="shared" si="0"/>
        <v>1143593.3687725507</v>
      </c>
      <c r="I64" s="30">
        <f t="shared" si="1"/>
        <v>404072.69163961761</v>
      </c>
      <c r="J64" s="30">
        <f t="shared" si="2"/>
        <v>722865.55137597909</v>
      </c>
      <c r="K64" s="37">
        <f t="shared" si="3"/>
        <v>420727.81739657163</v>
      </c>
      <c r="L64" s="37">
        <f>I64+J64-H64</f>
        <v>-16655.125756954076</v>
      </c>
      <c r="M64" s="34"/>
      <c r="N64" s="30" cm="1">
        <f t="array" ref="N64">INDEX('MEV revenue split'!$B$3:$D$487,MATCH(DATEVALUE(TEXT($A64,"MM/DD/YY")),'MEV revenue split'!$A$3:$A$487,0),'MEV Distributed'!N$3)</f>
        <v>805855.42969999998</v>
      </c>
      <c r="O64" s="30" cm="1">
        <f t="array" ref="O64">INDEX('MEV revenue split'!$B$3:$D$487,MATCH(DATEVALUE(TEXT($A64,"MM/DD/YY")),'MEV revenue split'!$A$3:$A$487,0),'MEV Distributed'!O$3)</f>
        <v>693046.64807800006</v>
      </c>
      <c r="P64" s="38" cm="1">
        <f t="array" ref="P64">INDEX('MEV revenue split'!$B$3:$D$487,MATCH(DATEVALUE(TEXT($A64,"MM/DD/YY")),'MEV revenue split'!$A$3:$A$487,0),'MEV Distributed'!P$3)</f>
        <v>114678.2518219</v>
      </c>
      <c r="Q64" s="54"/>
      <c r="R64" s="36">
        <f>K64+L64+P64</f>
        <v>518750.94346151757</v>
      </c>
      <c r="S64" s="34"/>
      <c r="T64" s="35">
        <f>K64/R64</f>
        <v>0.81104010064857346</v>
      </c>
      <c r="U64" s="35">
        <f t="shared" si="4"/>
        <v>-3.2106208127194669E-2</v>
      </c>
      <c r="V64" s="35">
        <f t="shared" si="5"/>
        <v>0.22106610747862121</v>
      </c>
      <c r="W64" s="35">
        <v>0</v>
      </c>
    </row>
    <row r="65" spans="1:23" x14ac:dyDescent="0.2">
      <c r="A65" s="1">
        <v>44985</v>
      </c>
      <c r="B65" s="17">
        <v>1633.98</v>
      </c>
      <c r="C65" s="58"/>
      <c r="D65" cm="1">
        <f t="array" ref="D65">INDEX('raw - dune'!$B$2:$L$239,MATCH(DATEVALUE(TEXT(A65,"MM/DD/YY")),'raw - dune'!$A$2:$A$239,0),D$3)</f>
        <v>660.04259588151604</v>
      </c>
      <c r="E65" cm="1">
        <f t="array" ref="E65">INDEX('raw - dune'!$B$2:$L$239,MATCH(DATEVALUE(TEXT($A65,"MM/DD/YY")),'raw - dune'!$A$2:$A$239,0),E$3)</f>
        <v>251.802958726269</v>
      </c>
      <c r="F65" s="12" cm="1">
        <f t="array" ref="F65">INDEX('raw - dune'!$B$2:$L$239,MATCH(DATEVALUE(TEXT($A65,"MM/DD/YY")),'raw - dune'!$A$2:$A$239,0),F$3)</f>
        <v>400.777689331766</v>
      </c>
      <c r="H65" s="30">
        <f t="shared" si="0"/>
        <v>1078496.4008184795</v>
      </c>
      <c r="I65" s="30">
        <f t="shared" si="1"/>
        <v>411440.99849954899</v>
      </c>
      <c r="J65" s="30">
        <f t="shared" si="2"/>
        <v>654862.72881431901</v>
      </c>
      <c r="K65" s="37">
        <f t="shared" si="3"/>
        <v>423633.67200416047</v>
      </c>
      <c r="L65" s="37">
        <f>I65+J65-H65</f>
        <v>-12192.673504611477</v>
      </c>
      <c r="M65" s="34"/>
      <c r="N65" s="30" cm="1">
        <f t="array" ref="N65">INDEX('MEV revenue split'!$B$3:$D$487,MATCH(DATEVALUE(TEXT($A65,"MM/DD/YY")),'MEV revenue split'!$A$3:$A$487,0),'MEV Distributed'!N$3)</f>
        <v>865683.31530000002</v>
      </c>
      <c r="O65" s="30" cm="1">
        <f t="array" ref="O65">INDEX('MEV revenue split'!$B$3:$D$487,MATCH(DATEVALUE(TEXT($A65,"MM/DD/YY")),'MEV revenue split'!$A$3:$A$487,0),'MEV Distributed'!O$3)</f>
        <v>606448.43795789999</v>
      </c>
      <c r="P65" s="38" cm="1">
        <f t="array" ref="P65">INDEX('MEV revenue split'!$B$3:$D$487,MATCH(DATEVALUE(TEXT($A65,"MM/DD/YY")),'MEV revenue split'!$A$3:$A$487,0),'MEV Distributed'!P$3)</f>
        <v>259797.87927900002</v>
      </c>
      <c r="Q65" s="54"/>
      <c r="R65" s="36">
        <f>K65+L65+P65</f>
        <v>671238.87777854898</v>
      </c>
      <c r="S65" s="34"/>
      <c r="T65" s="35">
        <f>K65/R65</f>
        <v>0.63112207297373368</v>
      </c>
      <c r="U65" s="35">
        <f t="shared" si="4"/>
        <v>-1.8164432824515284E-2</v>
      </c>
      <c r="V65" s="35">
        <f t="shared" si="5"/>
        <v>0.38704235985078167</v>
      </c>
      <c r="W65" s="35">
        <v>0</v>
      </c>
    </row>
    <row r="66" spans="1:23" x14ac:dyDescent="0.2">
      <c r="A66" s="1">
        <v>44984</v>
      </c>
      <c r="B66" s="17">
        <v>1640.58</v>
      </c>
      <c r="C66" s="58"/>
      <c r="D66" cm="1">
        <f t="array" ref="D66">INDEX('raw - dune'!$B$2:$L$239,MATCH(DATEVALUE(TEXT(A66,"MM/DD/YY")),'raw - dune'!$A$2:$A$239,0),D$3)</f>
        <v>559.56411054978901</v>
      </c>
      <c r="E66" cm="1">
        <f t="array" ref="E66">INDEX('raw - dune'!$B$2:$L$239,MATCH(DATEVALUE(TEXT($A66,"MM/DD/YY")),'raw - dune'!$A$2:$A$239,0),E$3)</f>
        <v>173.56024507295501</v>
      </c>
      <c r="F66" s="12" cm="1">
        <f t="array" ref="F66">INDEX('raw - dune'!$B$2:$L$239,MATCH(DATEVALUE(TEXT($A66,"MM/DD/YY")),'raw - dune'!$A$2:$A$239,0),F$3)</f>
        <v>377.29959287901698</v>
      </c>
      <c r="H66" s="30">
        <f t="shared" si="0"/>
        <v>918009.68848577281</v>
      </c>
      <c r="I66" s="30">
        <f t="shared" si="1"/>
        <v>284739.46686178853</v>
      </c>
      <c r="J66" s="30">
        <f t="shared" si="2"/>
        <v>618990.16608545766</v>
      </c>
      <c r="K66" s="37">
        <f t="shared" si="3"/>
        <v>299019.52240031515</v>
      </c>
      <c r="L66" s="37">
        <f>I66+J66-H66</f>
        <v>-14280.05553852662</v>
      </c>
      <c r="M66" s="34"/>
      <c r="N66" s="30" cm="1">
        <f t="array" ref="N66">INDEX('MEV revenue split'!$B$3:$D$487,MATCH(DATEVALUE(TEXT($A66,"MM/DD/YY")),'MEV revenue split'!$A$3:$A$487,0),'MEV Distributed'!N$3)</f>
        <v>523135.06709999999</v>
      </c>
      <c r="O66" s="30" cm="1">
        <f t="array" ref="O66">INDEX('MEV revenue split'!$B$3:$D$487,MATCH(DATEVALUE(TEXT($A66,"MM/DD/YY")),'MEV revenue split'!$A$3:$A$487,0),'MEV Distributed'!O$3)</f>
        <v>378576.36810401001</v>
      </c>
      <c r="P66" s="38" cm="1">
        <f t="array" ref="P66">INDEX('MEV revenue split'!$B$3:$D$487,MATCH(DATEVALUE(TEXT($A66,"MM/DD/YY")),'MEV revenue split'!$A$3:$A$487,0),'MEV Distributed'!P$3)</f>
        <v>144600.60106685999</v>
      </c>
      <c r="Q66" s="54"/>
      <c r="R66" s="36">
        <f>K66+L66+P66</f>
        <v>429340.06792864855</v>
      </c>
      <c r="S66" s="34"/>
      <c r="T66" s="35">
        <f>K66/R66</f>
        <v>0.6964631180195574</v>
      </c>
      <c r="U66" s="35">
        <f t="shared" si="4"/>
        <v>-3.3260477195666265E-2</v>
      </c>
      <c r="V66" s="35">
        <f t="shared" si="5"/>
        <v>0.33679735917610881</v>
      </c>
      <c r="W66" s="35">
        <v>0</v>
      </c>
    </row>
    <row r="67" spans="1:23" x14ac:dyDescent="0.2">
      <c r="A67" s="1">
        <v>44983</v>
      </c>
      <c r="B67" s="17">
        <v>1593.95</v>
      </c>
      <c r="C67" s="58"/>
      <c r="D67" cm="1">
        <f t="array" ref="D67">INDEX('raw - dune'!$B$2:$L$239,MATCH(DATEVALUE(TEXT(A67,"MM/DD/YY")),'raw - dune'!$A$2:$A$239,0),D$3)</f>
        <v>459.43079847031902</v>
      </c>
      <c r="E67" cm="1">
        <f t="array" ref="E67">INDEX('raw - dune'!$B$2:$L$239,MATCH(DATEVALUE(TEXT($A67,"MM/DD/YY")),'raw - dune'!$A$2:$A$239,0),E$3)</f>
        <v>131.79135222333599</v>
      </c>
      <c r="F67" s="12" cm="1">
        <f t="array" ref="F67">INDEX('raw - dune'!$B$2:$L$239,MATCH(DATEVALUE(TEXT($A67,"MM/DD/YY")),'raw - dune'!$A$2:$A$239,0),F$3)</f>
        <v>314.34913063470498</v>
      </c>
      <c r="H67" s="30">
        <f t="shared" si="0"/>
        <v>732309.72122176504</v>
      </c>
      <c r="I67" s="30">
        <f t="shared" si="1"/>
        <v>210068.8258763864</v>
      </c>
      <c r="J67" s="30">
        <f t="shared" si="2"/>
        <v>501056.79677518801</v>
      </c>
      <c r="K67" s="37">
        <f t="shared" si="3"/>
        <v>231252.92444657703</v>
      </c>
      <c r="L67" s="37">
        <f>I67+J67-H67</f>
        <v>-21184.098570190603</v>
      </c>
      <c r="M67" s="34"/>
      <c r="N67" s="30" cm="1">
        <f t="array" ref="N67">INDEX('MEV revenue split'!$B$3:$D$487,MATCH(DATEVALUE(TEXT($A67,"MM/DD/YY")),'MEV revenue split'!$A$3:$A$487,0),'MEV Distributed'!N$3)</f>
        <v>490557.64580000006</v>
      </c>
      <c r="O67" s="30" cm="1">
        <f t="array" ref="O67">INDEX('MEV revenue split'!$B$3:$D$487,MATCH(DATEVALUE(TEXT($A67,"MM/DD/YY")),'MEV revenue split'!$A$3:$A$487,0),'MEV Distributed'!O$3)</f>
        <v>389315.27078999998</v>
      </c>
      <c r="P67" s="38" cm="1">
        <f t="array" ref="P67">INDEX('MEV revenue split'!$B$3:$D$487,MATCH(DATEVALUE(TEXT($A67,"MM/DD/YY")),'MEV revenue split'!$A$3:$A$487,0),'MEV Distributed'!P$3)</f>
        <v>101242.37503</v>
      </c>
      <c r="Q67" s="54"/>
      <c r="R67" s="36">
        <f>K67+L67+P67</f>
        <v>311311.20090638642</v>
      </c>
      <c r="S67" s="34"/>
      <c r="T67" s="35">
        <f>K67/R67</f>
        <v>0.74283522010541625</v>
      </c>
      <c r="U67" s="35">
        <f t="shared" si="4"/>
        <v>-6.8047980633246852E-2</v>
      </c>
      <c r="V67" s="35">
        <f t="shared" si="5"/>
        <v>0.32521276052783055</v>
      </c>
      <c r="W67" s="35">
        <v>0</v>
      </c>
    </row>
    <row r="68" spans="1:23" x14ac:dyDescent="0.2">
      <c r="A68" s="1">
        <v>44982</v>
      </c>
      <c r="B68" s="17">
        <v>1608.1</v>
      </c>
      <c r="C68" s="58"/>
      <c r="D68" cm="1">
        <f t="array" ref="D68">INDEX('raw - dune'!$B$2:$L$239,MATCH(DATEVALUE(TEXT(A68,"MM/DD/YY")),'raw - dune'!$A$2:$A$239,0),D$3)</f>
        <v>465.3271005542</v>
      </c>
      <c r="E68" cm="1">
        <f t="array" ref="E68">INDEX('raw - dune'!$B$2:$L$239,MATCH(DATEVALUE(TEXT($A68,"MM/DD/YY")),'raw - dune'!$A$2:$A$239,0),E$3)</f>
        <v>163.249958808201</v>
      </c>
      <c r="F68" s="12" cm="1">
        <f t="array" ref="F68">INDEX('raw - dune'!$B$2:$L$239,MATCH(DATEVALUE(TEXT($A68,"MM/DD/YY")),'raw - dune'!$A$2:$A$239,0),F$3)</f>
        <v>285.38618881781798</v>
      </c>
      <c r="H68" s="30">
        <f t="shared" si="0"/>
        <v>748292.510401209</v>
      </c>
      <c r="I68" s="30">
        <f t="shared" si="1"/>
        <v>262522.25875946804</v>
      </c>
      <c r="J68" s="30">
        <f t="shared" si="2"/>
        <v>458929.5302379331</v>
      </c>
      <c r="K68" s="37">
        <f t="shared" si="3"/>
        <v>289362.9801632759</v>
      </c>
      <c r="L68" s="37">
        <f>I68+J68-H68</f>
        <v>-26840.721403807867</v>
      </c>
      <c r="M68" s="34"/>
      <c r="N68" s="30" cm="1">
        <f t="array" ref="N68">INDEX('MEV revenue split'!$B$3:$D$487,MATCH(DATEVALUE(TEXT($A68,"MM/DD/YY")),'MEV revenue split'!$A$3:$A$487,0),'MEV Distributed'!N$3)</f>
        <v>480844.25579999998</v>
      </c>
      <c r="O68" s="30" cm="1">
        <f t="array" ref="O68">INDEX('MEV revenue split'!$B$3:$D$487,MATCH(DATEVALUE(TEXT($A68,"MM/DD/YY")),'MEV revenue split'!$A$3:$A$487,0),'MEV Distributed'!O$3)</f>
        <v>342963.01418360003</v>
      </c>
      <c r="P68" s="38" cm="1">
        <f t="array" ref="P68">INDEX('MEV revenue split'!$B$3:$D$487,MATCH(DATEVALUE(TEXT($A68,"MM/DD/YY")),'MEV revenue split'!$A$3:$A$487,0),'MEV Distributed'!P$3)</f>
        <v>139552.94348059999</v>
      </c>
      <c r="Q68" s="54"/>
      <c r="R68" s="36">
        <f>K68+L68+P68</f>
        <v>402075.202240068</v>
      </c>
      <c r="S68" s="34"/>
      <c r="T68" s="35">
        <f>K68/R68</f>
        <v>0.71967377881341033</v>
      </c>
      <c r="U68" s="35">
        <f t="shared" si="4"/>
        <v>-6.6755475727602848E-2</v>
      </c>
      <c r="V68" s="35">
        <f t="shared" si="5"/>
        <v>0.34708169691419266</v>
      </c>
      <c r="W68" s="35">
        <v>0</v>
      </c>
    </row>
    <row r="69" spans="1:23" x14ac:dyDescent="0.2">
      <c r="A69" s="1">
        <v>44981</v>
      </c>
      <c r="B69" s="17">
        <v>1651.85</v>
      </c>
      <c r="C69" s="58"/>
      <c r="D69" cm="1">
        <f t="array" ref="D69">INDEX('raw - dune'!$B$2:$L$239,MATCH(DATEVALUE(TEXT(A69,"MM/DD/YY")),'raw - dune'!$A$2:$A$239,0),D$3)</f>
        <v>676.97923314882598</v>
      </c>
      <c r="E69" cm="1">
        <f t="array" ref="E69">INDEX('raw - dune'!$B$2:$L$239,MATCH(DATEVALUE(TEXT($A69,"MM/DD/YY")),'raw - dune'!$A$2:$A$239,0),E$3)</f>
        <v>270.404283695267</v>
      </c>
      <c r="F69" s="12" cm="1">
        <f t="array" ref="F69">INDEX('raw - dune'!$B$2:$L$239,MATCH(DATEVALUE(TEXT($A69,"MM/DD/YY")),'raw - dune'!$A$2:$A$239,0),F$3)</f>
        <v>365.76863735820899</v>
      </c>
      <c r="H69" s="30">
        <f t="shared" ref="H69:H132" si="6">D69*$B69</f>
        <v>1118268.1462768882</v>
      </c>
      <c r="I69" s="30">
        <f t="shared" ref="I69:I132" si="7">E69*$B69</f>
        <v>446667.31602202676</v>
      </c>
      <c r="J69" s="30">
        <f t="shared" ref="J69:J132" si="8">F69*$B69</f>
        <v>604194.92362015753</v>
      </c>
      <c r="K69" s="37">
        <f t="shared" ref="K69:K132" si="9">H69-J69</f>
        <v>514073.22265673068</v>
      </c>
      <c r="L69" s="37">
        <f>I69+J69-H69</f>
        <v>-67405.906634703977</v>
      </c>
      <c r="M69" s="34"/>
      <c r="N69" s="30" cm="1">
        <f t="array" ref="N69">INDEX('MEV revenue split'!$B$3:$D$487,MATCH(DATEVALUE(TEXT($A69,"MM/DD/YY")),'MEV revenue split'!$A$3:$A$487,0),'MEV Distributed'!N$3)</f>
        <v>693810.91889999993</v>
      </c>
      <c r="O69" s="30" cm="1">
        <f t="array" ref="O69">INDEX('MEV revenue split'!$B$3:$D$487,MATCH(DATEVALUE(TEXT($A69,"MM/DD/YY")),'MEV revenue split'!$A$3:$A$487,0),'MEV Distributed'!O$3)</f>
        <v>447018.19310899999</v>
      </c>
      <c r="P69" s="38" cm="1">
        <f t="array" ref="P69">INDEX('MEV revenue split'!$B$3:$D$487,MATCH(DATEVALUE(TEXT($A69,"MM/DD/YY")),'MEV revenue split'!$A$3:$A$487,0),'MEV Distributed'!P$3)</f>
        <v>253610.48946700001</v>
      </c>
      <c r="Q69" s="54"/>
      <c r="R69" s="36">
        <f>K69+L69+P69</f>
        <v>700277.80548902671</v>
      </c>
      <c r="S69" s="34"/>
      <c r="T69" s="35">
        <f>K69/R69</f>
        <v>0.73409897990089334</v>
      </c>
      <c r="U69" s="35">
        <f t="shared" ref="U69:U132" si="10">L69/R69</f>
        <v>-9.625595171852154E-2</v>
      </c>
      <c r="V69" s="35">
        <f t="shared" ref="V69:V132" si="11">P69/R69</f>
        <v>0.36215697181762824</v>
      </c>
      <c r="W69" s="35">
        <v>0</v>
      </c>
    </row>
    <row r="70" spans="1:23" x14ac:dyDescent="0.2">
      <c r="A70" s="1">
        <v>44980</v>
      </c>
      <c r="B70" s="17">
        <v>1643.17</v>
      </c>
      <c r="C70" s="58"/>
      <c r="D70" cm="1">
        <f t="array" ref="D70">INDEX('raw - dune'!$B$2:$L$239,MATCH(DATEVALUE(TEXT(A70,"MM/DD/YY")),'raw - dune'!$A$2:$A$239,0),D$3)</f>
        <v>651.37068425925304</v>
      </c>
      <c r="E70" cm="1">
        <f t="array" ref="E70">INDEX('raw - dune'!$B$2:$L$239,MATCH(DATEVALUE(TEXT($A70,"MM/DD/YY")),'raw - dune'!$A$2:$A$239,0),E$3)</f>
        <v>229.42301717415901</v>
      </c>
      <c r="F70" s="12" cm="1">
        <f t="array" ref="F70">INDEX('raw - dune'!$B$2:$L$239,MATCH(DATEVALUE(TEXT($A70,"MM/DD/YY")),'raw - dune'!$A$2:$A$239,0),F$3)</f>
        <v>390.05306527661901</v>
      </c>
      <c r="H70" s="30">
        <f t="shared" si="6"/>
        <v>1070312.7672542769</v>
      </c>
      <c r="I70" s="30">
        <f t="shared" si="7"/>
        <v>376981.01913006289</v>
      </c>
      <c r="J70" s="30">
        <f t="shared" si="8"/>
        <v>640923.49527058203</v>
      </c>
      <c r="K70" s="37">
        <f t="shared" si="9"/>
        <v>429389.27198369487</v>
      </c>
      <c r="L70" s="37">
        <f>I70+J70-H70</f>
        <v>-52408.252853631973</v>
      </c>
      <c r="M70" s="34"/>
      <c r="N70" s="30" cm="1">
        <f t="array" ref="N70">INDEX('MEV revenue split'!$B$3:$D$487,MATCH(DATEVALUE(TEXT($A70,"MM/DD/YY")),'MEV revenue split'!$A$3:$A$487,0),'MEV Distributed'!N$3)</f>
        <v>668447.52780000004</v>
      </c>
      <c r="O70" s="30" cm="1">
        <f t="array" ref="O70">INDEX('MEV revenue split'!$B$3:$D$487,MATCH(DATEVALUE(TEXT($A70,"MM/DD/YY")),'MEV revenue split'!$A$3:$A$487,0),'MEV Distributed'!O$3)</f>
        <v>475953.24842372001</v>
      </c>
      <c r="P70" s="38" cm="1">
        <f t="array" ref="P70">INDEX('MEV revenue split'!$B$3:$D$487,MATCH(DATEVALUE(TEXT($A70,"MM/DD/YY")),'MEV revenue split'!$A$3:$A$487,0),'MEV Distributed'!P$3)</f>
        <v>192684.83242828998</v>
      </c>
      <c r="Q70" s="54"/>
      <c r="R70" s="36">
        <f>K70+L70+P70</f>
        <v>569665.85155835282</v>
      </c>
      <c r="S70" s="34"/>
      <c r="T70" s="35">
        <f>K70/R70</f>
        <v>0.75375638334135087</v>
      </c>
      <c r="U70" s="35">
        <f t="shared" si="10"/>
        <v>-9.1998234948200364E-2</v>
      </c>
      <c r="V70" s="35">
        <f t="shared" si="11"/>
        <v>0.33824185160684961</v>
      </c>
      <c r="W70" s="35">
        <v>0</v>
      </c>
    </row>
    <row r="71" spans="1:23" x14ac:dyDescent="0.2">
      <c r="A71" s="1">
        <v>44979</v>
      </c>
      <c r="B71" s="17">
        <v>1656.58</v>
      </c>
      <c r="C71" s="58"/>
      <c r="D71" cm="1">
        <f t="array" ref="D71">INDEX('raw - dune'!$B$2:$L$239,MATCH(DATEVALUE(TEXT(A71,"MM/DD/YY")),'raw - dune'!$A$2:$A$239,0),D$3)</f>
        <v>804.47307022677398</v>
      </c>
      <c r="E71" cm="1">
        <f t="array" ref="E71">INDEX('raw - dune'!$B$2:$L$239,MATCH(DATEVALUE(TEXT($A71,"MM/DD/YY")),'raw - dune'!$A$2:$A$239,0),E$3)</f>
        <v>285.847389674716</v>
      </c>
      <c r="F71" s="12" cm="1">
        <f t="array" ref="F71">INDEX('raw - dune'!$B$2:$L$239,MATCH(DATEVALUE(TEXT($A71,"MM/DD/YY")),'raw - dune'!$A$2:$A$239,0),F$3)</f>
        <v>491.04790446910999</v>
      </c>
      <c r="H71" s="30">
        <f t="shared" si="6"/>
        <v>1332673.9986762691</v>
      </c>
      <c r="I71" s="30">
        <f t="shared" si="7"/>
        <v>473529.06878734101</v>
      </c>
      <c r="J71" s="30">
        <f t="shared" si="8"/>
        <v>813460.13758543821</v>
      </c>
      <c r="K71" s="37">
        <f t="shared" si="9"/>
        <v>519213.86109083088</v>
      </c>
      <c r="L71" s="37">
        <f>I71+J71-H71</f>
        <v>-45684.792303489754</v>
      </c>
      <c r="M71" s="34"/>
      <c r="N71" s="30" cm="1">
        <f t="array" ref="N71">INDEX('MEV revenue split'!$B$3:$D$487,MATCH(DATEVALUE(TEXT($A71,"MM/DD/YY")),'MEV revenue split'!$A$3:$A$487,0),'MEV Distributed'!N$3)</f>
        <v>774861.40760000004</v>
      </c>
      <c r="O71" s="30" cm="1">
        <f t="array" ref="O71">INDEX('MEV revenue split'!$B$3:$D$487,MATCH(DATEVALUE(TEXT($A71,"MM/DD/YY")),'MEV revenue split'!$A$3:$A$487,0),'MEV Distributed'!O$3)</f>
        <v>617462.21325619007</v>
      </c>
      <c r="P71" s="38" cm="1">
        <f t="array" ref="P71">INDEX('MEV revenue split'!$B$3:$D$487,MATCH(DATEVALUE(TEXT($A71,"MM/DD/YY")),'MEV revenue split'!$A$3:$A$487,0),'MEV Distributed'!P$3)</f>
        <v>157554.43160529999</v>
      </c>
      <c r="Q71" s="54"/>
      <c r="R71" s="36">
        <f>K71+L71+P71</f>
        <v>631083.50039264117</v>
      </c>
      <c r="S71" s="34"/>
      <c r="T71" s="35">
        <f>K71/R71</f>
        <v>0.82273401343529284</v>
      </c>
      <c r="U71" s="35">
        <f t="shared" si="10"/>
        <v>-7.2391042191827307E-2</v>
      </c>
      <c r="V71" s="35">
        <f t="shared" si="11"/>
        <v>0.24965702875653437</v>
      </c>
      <c r="W71" s="35">
        <v>0</v>
      </c>
    </row>
    <row r="72" spans="1:23" x14ac:dyDescent="0.2">
      <c r="A72" s="1">
        <v>44978</v>
      </c>
      <c r="B72" s="17">
        <v>1700.2</v>
      </c>
      <c r="C72" s="58"/>
      <c r="D72" cm="1">
        <f t="array" ref="D72">INDEX('raw - dune'!$B$2:$L$239,MATCH(DATEVALUE(TEXT(A72,"MM/DD/YY")),'raw - dune'!$A$2:$A$239,0),D$3)</f>
        <v>767.99107055071795</v>
      </c>
      <c r="E72" cm="1">
        <f t="array" ref="E72">INDEX('raw - dune'!$B$2:$L$239,MATCH(DATEVALUE(TEXT($A72,"MM/DD/YY")),'raw - dune'!$A$2:$A$239,0),E$3)</f>
        <v>243.32523571498399</v>
      </c>
      <c r="F72" s="12" cm="1">
        <f t="array" ref="F72">INDEX('raw - dune'!$B$2:$L$239,MATCH(DATEVALUE(TEXT($A72,"MM/DD/YY")),'raw - dune'!$A$2:$A$239,0),F$3)</f>
        <v>488.49698435583701</v>
      </c>
      <c r="H72" s="30">
        <f t="shared" si="6"/>
        <v>1305738.4181503307</v>
      </c>
      <c r="I72" s="30">
        <f t="shared" si="7"/>
        <v>413701.56576261576</v>
      </c>
      <c r="J72" s="30">
        <f t="shared" si="8"/>
        <v>830542.57280179416</v>
      </c>
      <c r="K72" s="37">
        <f t="shared" si="9"/>
        <v>475195.8453485365</v>
      </c>
      <c r="L72" s="37">
        <f>I72+J72-H72</f>
        <v>-61494.27958592074</v>
      </c>
      <c r="M72" s="34"/>
      <c r="N72" s="30" cm="1">
        <f t="array" ref="N72">INDEX('MEV revenue split'!$B$3:$D$487,MATCH(DATEVALUE(TEXT($A72,"MM/DD/YY")),'MEV revenue split'!$A$3:$A$487,0),'MEV Distributed'!N$3)</f>
        <v>767677.37399999995</v>
      </c>
      <c r="O72" s="30" cm="1">
        <f t="array" ref="O72">INDEX('MEV revenue split'!$B$3:$D$487,MATCH(DATEVALUE(TEXT($A72,"MM/DD/YY")),'MEV revenue split'!$A$3:$A$487,0),'MEV Distributed'!O$3)</f>
        <v>555235.78450389998</v>
      </c>
      <c r="P72" s="38" cm="1">
        <f t="array" ref="P72">INDEX('MEV revenue split'!$B$3:$D$487,MATCH(DATEVALUE(TEXT($A72,"MM/DD/YY")),'MEV revenue split'!$A$3:$A$487,0),'MEV Distributed'!P$3)</f>
        <v>214245.91612159999</v>
      </c>
      <c r="Q72" s="54"/>
      <c r="R72" s="36">
        <f>K72+L72+P72</f>
        <v>627947.48188421573</v>
      </c>
      <c r="S72" s="34"/>
      <c r="T72" s="35">
        <f>K72/R72</f>
        <v>0.75674456711358484</v>
      </c>
      <c r="U72" s="35">
        <f t="shared" si="10"/>
        <v>-9.792901693211882E-2</v>
      </c>
      <c r="V72" s="35">
        <f t="shared" si="11"/>
        <v>0.34118444981853402</v>
      </c>
      <c r="W72" s="35">
        <v>0</v>
      </c>
    </row>
    <row r="73" spans="1:23" x14ac:dyDescent="0.2">
      <c r="A73" s="1">
        <v>44977</v>
      </c>
      <c r="B73" s="17">
        <v>1680.38</v>
      </c>
      <c r="C73" s="58"/>
      <c r="D73" cm="1">
        <f t="array" ref="D73">INDEX('raw - dune'!$B$2:$L$239,MATCH(DATEVALUE(TEXT(A73,"MM/DD/YY")),'raw - dune'!$A$2:$A$239,0),D$3)</f>
        <v>799.87869553510495</v>
      </c>
      <c r="E73" cm="1">
        <f t="array" ref="E73">INDEX('raw - dune'!$B$2:$L$239,MATCH(DATEVALUE(TEXT($A73,"MM/DD/YY")),'raw - dune'!$A$2:$A$239,0),E$3)</f>
        <v>180.36248446598799</v>
      </c>
      <c r="F73" s="12" cm="1">
        <f t="array" ref="F73">INDEX('raw - dune'!$B$2:$L$239,MATCH(DATEVALUE(TEXT($A73,"MM/DD/YY")),'raw - dune'!$A$2:$A$239,0),F$3)</f>
        <v>600.81146788921296</v>
      </c>
      <c r="H73" s="30">
        <f t="shared" si="6"/>
        <v>1344100.1624032797</v>
      </c>
      <c r="I73" s="30">
        <f t="shared" si="7"/>
        <v>303077.5116469569</v>
      </c>
      <c r="J73" s="30">
        <f t="shared" si="8"/>
        <v>1009591.5744116758</v>
      </c>
      <c r="K73" s="37">
        <f t="shared" si="9"/>
        <v>334508.58799160388</v>
      </c>
      <c r="L73" s="37">
        <f>I73+J73-H73</f>
        <v>-31431.076344646979</v>
      </c>
      <c r="M73" s="34"/>
      <c r="N73" s="30" cm="1">
        <f t="array" ref="N73">INDEX('MEV revenue split'!$B$3:$D$487,MATCH(DATEVALUE(TEXT($A73,"MM/DD/YY")),'MEV revenue split'!$A$3:$A$487,0),'MEV Distributed'!N$3)</f>
        <v>558542.27650000004</v>
      </c>
      <c r="O73" s="30" cm="1">
        <f t="array" ref="O73">INDEX('MEV revenue split'!$B$3:$D$487,MATCH(DATEVALUE(TEXT($A73,"MM/DD/YY")),'MEV revenue split'!$A$3:$A$487,0),'MEV Distributed'!O$3)</f>
        <v>432861.72139849002</v>
      </c>
      <c r="P73" s="38" cm="1">
        <f t="array" ref="P73">INDEX('MEV revenue split'!$B$3:$D$487,MATCH(DATEVALUE(TEXT($A73,"MM/DD/YY")),'MEV revenue split'!$A$3:$A$487,0),'MEV Distributed'!P$3)</f>
        <v>125844.86958011</v>
      </c>
      <c r="Q73" s="54"/>
      <c r="R73" s="36">
        <f>K73+L73+P73</f>
        <v>428922.38122706692</v>
      </c>
      <c r="S73" s="34"/>
      <c r="T73" s="35">
        <f>K73/R73</f>
        <v>0.77988140193252964</v>
      </c>
      <c r="U73" s="35">
        <f t="shared" si="10"/>
        <v>-7.3279170591957765E-2</v>
      </c>
      <c r="V73" s="35">
        <f t="shared" si="11"/>
        <v>0.29339776865942807</v>
      </c>
      <c r="W73" s="35">
        <v>0</v>
      </c>
    </row>
    <row r="74" spans="1:23" x14ac:dyDescent="0.2">
      <c r="A74" s="1">
        <v>44976</v>
      </c>
      <c r="B74" s="17">
        <v>1692.52</v>
      </c>
      <c r="C74" s="58"/>
      <c r="D74" cm="1">
        <f t="array" ref="D74">INDEX('raw - dune'!$B$2:$L$239,MATCH(DATEVALUE(TEXT(A74,"MM/DD/YY")),'raw - dune'!$A$2:$A$239,0),D$3)</f>
        <v>684.65697592715605</v>
      </c>
      <c r="E74" cm="1">
        <f t="array" ref="E74">INDEX('raw - dune'!$B$2:$L$239,MATCH(DATEVALUE(TEXT($A74,"MM/DD/YY")),'raw - dune'!$A$2:$A$239,0),E$3)</f>
        <v>162.68206894870801</v>
      </c>
      <c r="F74" s="12" cm="1">
        <f t="array" ref="F74">INDEX('raw - dune'!$B$2:$L$239,MATCH(DATEVALUE(TEXT($A74,"MM/DD/YY")),'raw - dune'!$A$2:$A$239,0),F$3)</f>
        <v>492.66213409254198</v>
      </c>
      <c r="H74" s="30">
        <f t="shared" si="6"/>
        <v>1158795.6248962302</v>
      </c>
      <c r="I74" s="30">
        <f t="shared" si="7"/>
        <v>275342.65533706726</v>
      </c>
      <c r="J74" s="30">
        <f t="shared" si="8"/>
        <v>833840.51519430918</v>
      </c>
      <c r="K74" s="37">
        <f t="shared" si="9"/>
        <v>324955.109701921</v>
      </c>
      <c r="L74" s="37">
        <f>I74+J74-H74</f>
        <v>-49612.454364853678</v>
      </c>
      <c r="M74" s="34"/>
      <c r="N74" s="30" cm="1">
        <f t="array" ref="N74">INDEX('MEV revenue split'!$B$3:$D$487,MATCH(DATEVALUE(TEXT($A74,"MM/DD/YY")),'MEV revenue split'!$A$3:$A$487,0),'MEV Distributed'!N$3)</f>
        <v>604710.3983</v>
      </c>
      <c r="O74" s="30" cm="1">
        <f t="array" ref="O74">INDEX('MEV revenue split'!$B$3:$D$487,MATCH(DATEVALUE(TEXT($A74,"MM/DD/YY")),'MEV revenue split'!$A$3:$A$487,0),'MEV Distributed'!O$3)</f>
        <v>509747.32638360001</v>
      </c>
      <c r="P74" s="38" cm="1">
        <f t="array" ref="P74">INDEX('MEV revenue split'!$B$3:$D$487,MATCH(DATEVALUE(TEXT($A74,"MM/DD/YY")),'MEV revenue split'!$A$3:$A$487,0),'MEV Distributed'!P$3)</f>
        <v>95450.156632600003</v>
      </c>
      <c r="Q74" s="54"/>
      <c r="R74" s="36">
        <f>K74+L74+P74</f>
        <v>370792.81196966732</v>
      </c>
      <c r="S74" s="34"/>
      <c r="T74" s="35">
        <f>K74/R74</f>
        <v>0.87637920480644038</v>
      </c>
      <c r="U74" s="35">
        <f t="shared" si="10"/>
        <v>-0.13380101437595349</v>
      </c>
      <c r="V74" s="35">
        <f t="shared" si="11"/>
        <v>0.25742180956951316</v>
      </c>
      <c r="W74" s="35">
        <v>0</v>
      </c>
    </row>
    <row r="75" spans="1:23" x14ac:dyDescent="0.2">
      <c r="A75" s="1">
        <v>44975</v>
      </c>
      <c r="B75" s="17">
        <v>1697.08</v>
      </c>
      <c r="C75" s="58"/>
      <c r="D75" cm="1">
        <f t="array" ref="D75">INDEX('raw - dune'!$B$2:$L$239,MATCH(DATEVALUE(TEXT(A75,"MM/DD/YY")),'raw - dune'!$A$2:$A$239,0),D$3)</f>
        <v>822.55557323717301</v>
      </c>
      <c r="E75" cm="1">
        <f t="array" ref="E75">INDEX('raw - dune'!$B$2:$L$239,MATCH(DATEVALUE(TEXT($A75,"MM/DD/YY")),'raw - dune'!$A$2:$A$239,0),E$3)</f>
        <v>432.55788061363597</v>
      </c>
      <c r="F75" s="12" cm="1">
        <f t="array" ref="F75">INDEX('raw - dune'!$B$2:$L$239,MATCH(DATEVALUE(TEXT($A75,"MM/DD/YY")),'raw - dune'!$A$2:$A$239,0),F$3)</f>
        <v>369.54394458267598</v>
      </c>
      <c r="H75" s="30">
        <f t="shared" si="6"/>
        <v>1395942.6122293414</v>
      </c>
      <c r="I75" s="30">
        <f t="shared" si="7"/>
        <v>734085.32803178928</v>
      </c>
      <c r="J75" s="30">
        <f t="shared" si="8"/>
        <v>627145.63747236773</v>
      </c>
      <c r="K75" s="37">
        <f t="shared" si="9"/>
        <v>768796.97475697368</v>
      </c>
      <c r="L75" s="37">
        <f>I75+J75-H75</f>
        <v>-34711.646725184517</v>
      </c>
      <c r="M75" s="34"/>
      <c r="N75" s="30" cm="1">
        <f t="array" ref="N75">INDEX('MEV revenue split'!$B$3:$D$487,MATCH(DATEVALUE(TEXT($A75,"MM/DD/YY")),'MEV revenue split'!$A$3:$A$487,0),'MEV Distributed'!N$3)</f>
        <v>703552.08749999991</v>
      </c>
      <c r="O75" s="30" cm="1">
        <f t="array" ref="O75">INDEX('MEV revenue split'!$B$3:$D$487,MATCH(DATEVALUE(TEXT($A75,"MM/DD/YY")),'MEV revenue split'!$A$3:$A$487,0),'MEV Distributed'!O$3)</f>
        <v>628721.24656586</v>
      </c>
      <c r="P75" s="38" cm="1">
        <f t="array" ref="P75">INDEX('MEV revenue split'!$B$3:$D$487,MATCH(DATEVALUE(TEXT($A75,"MM/DD/YY")),'MEV revenue split'!$A$3:$A$487,0),'MEV Distributed'!P$3)</f>
        <v>74863.630862680002</v>
      </c>
      <c r="Q75" s="54"/>
      <c r="R75" s="36">
        <f>K75+L75+P75</f>
        <v>808948.95889446919</v>
      </c>
      <c r="S75" s="34"/>
      <c r="T75" s="35">
        <f>K75/R75</f>
        <v>0.95036524406636447</v>
      </c>
      <c r="U75" s="35">
        <f t="shared" si="10"/>
        <v>-4.2909563506481743E-2</v>
      </c>
      <c r="V75" s="35">
        <f t="shared" si="11"/>
        <v>9.2544319440117206E-2</v>
      </c>
      <c r="W75" s="35">
        <v>0</v>
      </c>
    </row>
    <row r="76" spans="1:23" x14ac:dyDescent="0.2">
      <c r="A76" s="1">
        <v>44974</v>
      </c>
      <c r="B76" s="17">
        <v>1646.14</v>
      </c>
      <c r="C76" s="58"/>
      <c r="D76" cm="1">
        <f t="array" ref="D76">INDEX('raw - dune'!$B$2:$L$239,MATCH(DATEVALUE(TEXT(A76,"MM/DD/YY")),'raw - dune'!$A$2:$A$239,0),D$3)</f>
        <v>795.01698740866505</v>
      </c>
      <c r="E76" cm="1">
        <f t="array" ref="E76">INDEX('raw - dune'!$B$2:$L$239,MATCH(DATEVALUE(TEXT($A76,"MM/DD/YY")),'raw - dune'!$A$2:$A$239,0),E$3)</f>
        <v>247.395451548555</v>
      </c>
      <c r="F76" s="12" cm="1">
        <f t="array" ref="F76">INDEX('raw - dune'!$B$2:$L$239,MATCH(DATEVALUE(TEXT($A76,"MM/DD/YY")),'raw - dune'!$A$2:$A$239,0),F$3)</f>
        <v>500.274297317709</v>
      </c>
      <c r="H76" s="30">
        <f t="shared" si="6"/>
        <v>1308709.2636529</v>
      </c>
      <c r="I76" s="30">
        <f t="shared" si="7"/>
        <v>407247.54861213837</v>
      </c>
      <c r="J76" s="30">
        <f t="shared" si="8"/>
        <v>823521.53178657359</v>
      </c>
      <c r="K76" s="37">
        <f t="shared" si="9"/>
        <v>485187.73186632642</v>
      </c>
      <c r="L76" s="37">
        <f>I76+J76-H76</f>
        <v>-77940.183254188159</v>
      </c>
      <c r="M76" s="34"/>
      <c r="N76" s="30" cm="1">
        <f t="array" ref="N76">INDEX('MEV revenue split'!$B$3:$D$487,MATCH(DATEVALUE(TEXT($A76,"MM/DD/YY")),'MEV revenue split'!$A$3:$A$487,0),'MEV Distributed'!N$3)</f>
        <v>672928.72160000005</v>
      </c>
      <c r="O76" s="30" cm="1">
        <f t="array" ref="O76">INDEX('MEV revenue split'!$B$3:$D$487,MATCH(DATEVALUE(TEXT($A76,"MM/DD/YY")),'MEV revenue split'!$A$3:$A$487,0),'MEV Distributed'!O$3)</f>
        <v>523238.39978224505</v>
      </c>
      <c r="P76" s="38" cm="1">
        <f t="array" ref="P76">INDEX('MEV revenue split'!$B$3:$D$487,MATCH(DATEVALUE(TEXT($A76,"MM/DD/YY")),'MEV revenue split'!$A$3:$A$487,0),'MEV Distributed'!P$3)</f>
        <v>149725.51748368001</v>
      </c>
      <c r="Q76" s="54"/>
      <c r="R76" s="36">
        <f>K76+L76+P76</f>
        <v>556973.0660958183</v>
      </c>
      <c r="S76" s="34"/>
      <c r="T76" s="35">
        <f>K76/R76</f>
        <v>0.87111525027111025</v>
      </c>
      <c r="U76" s="35">
        <f t="shared" si="10"/>
        <v>-0.13993528232975597</v>
      </c>
      <c r="V76" s="35">
        <f t="shared" si="11"/>
        <v>0.26882003205864563</v>
      </c>
      <c r="W76" s="35">
        <v>0</v>
      </c>
    </row>
    <row r="77" spans="1:23" x14ac:dyDescent="0.2">
      <c r="A77" s="1">
        <v>44973</v>
      </c>
      <c r="B77" s="17">
        <v>1674.86</v>
      </c>
      <c r="C77" s="58"/>
      <c r="D77" cm="1">
        <f t="array" ref="D77">INDEX('raw - dune'!$B$2:$L$239,MATCH(DATEVALUE(TEXT(A77,"MM/DD/YY")),'raw - dune'!$A$2:$A$239,0),D$3)</f>
        <v>941.89855324544396</v>
      </c>
      <c r="E77" cm="1">
        <f t="array" ref="E77">INDEX('raw - dune'!$B$2:$L$239,MATCH(DATEVALUE(TEXT($A77,"MM/DD/YY")),'raw - dune'!$A$2:$A$239,0),E$3)</f>
        <v>258.724871216716</v>
      </c>
      <c r="F77" s="12" cm="1">
        <f t="array" ref="F77">INDEX('raw - dune'!$B$2:$L$239,MATCH(DATEVALUE(TEXT($A77,"MM/DD/YY")),'raw - dune'!$A$2:$A$239,0),F$3)</f>
        <v>634.84629631704104</v>
      </c>
      <c r="H77" s="30">
        <f t="shared" si="6"/>
        <v>1577548.2108886642</v>
      </c>
      <c r="I77" s="30">
        <f t="shared" si="7"/>
        <v>433327.93780602893</v>
      </c>
      <c r="J77" s="30">
        <f t="shared" si="8"/>
        <v>1063278.6678495593</v>
      </c>
      <c r="K77" s="37">
        <f t="shared" si="9"/>
        <v>514269.5430391049</v>
      </c>
      <c r="L77" s="37">
        <f>I77+J77-H77</f>
        <v>-80941.605233076029</v>
      </c>
      <c r="M77" s="34"/>
      <c r="N77" s="30" cm="1">
        <f t="array" ref="N77">INDEX('MEV revenue split'!$B$3:$D$487,MATCH(DATEVALUE(TEXT($A77,"MM/DD/YY")),'MEV revenue split'!$A$3:$A$487,0),'MEV Distributed'!N$3)</f>
        <v>686790.74540000001</v>
      </c>
      <c r="O77" s="30" cm="1">
        <f t="array" ref="O77">INDEX('MEV revenue split'!$B$3:$D$487,MATCH(DATEVALUE(TEXT($A77,"MM/DD/YY")),'MEV revenue split'!$A$3:$A$487,0),'MEV Distributed'!O$3)</f>
        <v>553409.12681299995</v>
      </c>
      <c r="P77" s="38" cm="1">
        <f t="array" ref="P77">INDEX('MEV revenue split'!$B$3:$D$487,MATCH(DATEVALUE(TEXT($A77,"MM/DD/YY")),'MEV revenue split'!$A$3:$A$487,0),'MEV Distributed'!P$3)</f>
        <v>137779.73005800002</v>
      </c>
      <c r="Q77" s="54"/>
      <c r="R77" s="36">
        <f>K77+L77+P77</f>
        <v>571107.66786402883</v>
      </c>
      <c r="S77" s="34"/>
      <c r="T77" s="35">
        <f>K77/R77</f>
        <v>0.90047739152671269</v>
      </c>
      <c r="U77" s="35">
        <f t="shared" si="10"/>
        <v>-0.14172740060696729</v>
      </c>
      <c r="V77" s="35">
        <f t="shared" si="11"/>
        <v>0.24125000908025465</v>
      </c>
      <c r="W77" s="35">
        <v>0</v>
      </c>
    </row>
    <row r="78" spans="1:23" x14ac:dyDescent="0.2">
      <c r="A78" s="1">
        <v>44972</v>
      </c>
      <c r="B78" s="17">
        <v>1556.96</v>
      </c>
      <c r="C78" s="58"/>
      <c r="D78" cm="1">
        <f t="array" ref="D78">INDEX('raw - dune'!$B$2:$L$239,MATCH(DATEVALUE(TEXT(A78,"MM/DD/YY")),'raw - dune'!$A$2:$A$239,0),D$3)</f>
        <v>886.57352796700297</v>
      </c>
      <c r="E78" cm="1">
        <f t="array" ref="E78">INDEX('raw - dune'!$B$2:$L$239,MATCH(DATEVALUE(TEXT($A78,"MM/DD/YY")),'raw - dune'!$A$2:$A$239,0),E$3)</f>
        <v>294.07702811347002</v>
      </c>
      <c r="F78" s="12" cm="1">
        <f t="array" ref="F78">INDEX('raw - dune'!$B$2:$L$239,MATCH(DATEVALUE(TEXT($A78,"MM/DD/YY")),'raw - dune'!$A$2:$A$239,0),F$3)</f>
        <v>567.29224928353597</v>
      </c>
      <c r="H78" s="30">
        <f t="shared" si="6"/>
        <v>1380359.5201035049</v>
      </c>
      <c r="I78" s="30">
        <f t="shared" si="7"/>
        <v>457866.16969154828</v>
      </c>
      <c r="J78" s="30">
        <f t="shared" si="8"/>
        <v>883251.34044449416</v>
      </c>
      <c r="K78" s="37">
        <f t="shared" si="9"/>
        <v>497108.17965901073</v>
      </c>
      <c r="L78" s="37">
        <f>I78+J78-H78</f>
        <v>-39242.009967462393</v>
      </c>
      <c r="M78" s="34"/>
      <c r="N78" s="30" cm="1">
        <f t="array" ref="N78">INDEX('MEV revenue split'!$B$3:$D$487,MATCH(DATEVALUE(TEXT($A78,"MM/DD/YY")),'MEV revenue split'!$A$3:$A$487,0),'MEV Distributed'!N$3)</f>
        <v>761739.27830000001</v>
      </c>
      <c r="O78" s="30" cm="1">
        <f t="array" ref="O78">INDEX('MEV revenue split'!$B$3:$D$487,MATCH(DATEVALUE(TEXT($A78,"MM/DD/YY")),'MEV revenue split'!$A$3:$A$487,0),'MEV Distributed'!O$3)</f>
        <v>621732.04613899998</v>
      </c>
      <c r="P78" s="38" cm="1">
        <f t="array" ref="P78">INDEX('MEV revenue split'!$B$3:$D$487,MATCH(DATEVALUE(TEXT($A78,"MM/DD/YY")),'MEV revenue split'!$A$3:$A$487,0),'MEV Distributed'!P$3)</f>
        <v>144899.021397</v>
      </c>
      <c r="Q78" s="54"/>
      <c r="R78" s="36">
        <f>K78+L78+P78</f>
        <v>602765.1910885484</v>
      </c>
      <c r="S78" s="34"/>
      <c r="T78" s="35">
        <f>K78/R78</f>
        <v>0.82471281853763134</v>
      </c>
      <c r="U78" s="35">
        <f t="shared" si="10"/>
        <v>-6.5103311451336937E-2</v>
      </c>
      <c r="V78" s="35">
        <f t="shared" si="11"/>
        <v>0.24039049291370546</v>
      </c>
      <c r="W78" s="35">
        <v>0</v>
      </c>
    </row>
    <row r="79" spans="1:23" x14ac:dyDescent="0.2">
      <c r="A79" s="1">
        <v>44971</v>
      </c>
      <c r="B79" s="17">
        <v>1506.92</v>
      </c>
      <c r="C79" s="58"/>
      <c r="D79" cm="1">
        <f t="array" ref="D79">INDEX('raw - dune'!$B$2:$L$239,MATCH(DATEVALUE(TEXT(A79,"MM/DD/YY")),'raw - dune'!$A$2:$A$239,0),D$3)</f>
        <v>1111.4686757260399</v>
      </c>
      <c r="E79" cm="1">
        <f t="array" ref="E79">INDEX('raw - dune'!$B$2:$L$239,MATCH(DATEVALUE(TEXT($A79,"MM/DD/YY")),'raw - dune'!$A$2:$A$239,0),E$3)</f>
        <v>424.08141409754501</v>
      </c>
      <c r="F79" s="12" cm="1">
        <f t="array" ref="F79">INDEX('raw - dune'!$B$2:$L$239,MATCH(DATEVALUE(TEXT($A79,"MM/DD/YY")),'raw - dune'!$A$2:$A$239,0),F$3)</f>
        <v>625.30343136502302</v>
      </c>
      <c r="H79" s="30">
        <f t="shared" si="6"/>
        <v>1674894.3768250842</v>
      </c>
      <c r="I79" s="30">
        <f t="shared" si="7"/>
        <v>639056.76453187258</v>
      </c>
      <c r="J79" s="30">
        <f t="shared" si="8"/>
        <v>942282.24679258058</v>
      </c>
      <c r="K79" s="37">
        <f t="shared" si="9"/>
        <v>732612.13003250363</v>
      </c>
      <c r="L79" s="37">
        <f>I79+J79-H79</f>
        <v>-93555.365500631044</v>
      </c>
      <c r="M79" s="34"/>
      <c r="N79" s="30" cm="1">
        <f t="array" ref="N79">INDEX('MEV revenue split'!$B$3:$D$487,MATCH(DATEVALUE(TEXT($A79,"MM/DD/YY")),'MEV revenue split'!$A$3:$A$487,0),'MEV Distributed'!N$3)</f>
        <v>1581637.6389000001</v>
      </c>
      <c r="O79" s="30" cm="1">
        <f t="array" ref="O79">INDEX('MEV revenue split'!$B$3:$D$487,MATCH(DATEVALUE(TEXT($A79,"MM/DD/YY")),'MEV revenue split'!$A$3:$A$487,0),'MEV Distributed'!O$3)</f>
        <v>957075.27899100003</v>
      </c>
      <c r="P79" s="38" cm="1">
        <f t="array" ref="P79">INDEX('MEV revenue split'!$B$3:$D$487,MATCH(DATEVALUE(TEXT($A79,"MM/DD/YY")),'MEV revenue split'!$A$3:$A$487,0),'MEV Distributed'!P$3)</f>
        <v>626880.91344989999</v>
      </c>
      <c r="Q79" s="54"/>
      <c r="R79" s="36">
        <f>K79+L79+P79</f>
        <v>1265937.6779817725</v>
      </c>
      <c r="S79" s="34"/>
      <c r="T79" s="35">
        <f>K79/R79</f>
        <v>0.57871105566624281</v>
      </c>
      <c r="U79" s="35">
        <f t="shared" si="10"/>
        <v>-7.3902030982901268E-2</v>
      </c>
      <c r="V79" s="35">
        <f t="shared" si="11"/>
        <v>0.49519097531665862</v>
      </c>
      <c r="W79" s="35">
        <v>0</v>
      </c>
    </row>
    <row r="80" spans="1:23" x14ac:dyDescent="0.2">
      <c r="A80" s="1">
        <v>44970</v>
      </c>
      <c r="B80" s="17">
        <v>1515.33</v>
      </c>
      <c r="C80" s="58"/>
      <c r="D80" cm="1">
        <f t="array" ref="D80">INDEX('raw - dune'!$B$2:$L$239,MATCH(DATEVALUE(TEXT(A80,"MM/DD/YY")),'raw - dune'!$A$2:$A$239,0),D$3)</f>
        <v>754.82029064892799</v>
      </c>
      <c r="E80" cm="1">
        <f t="array" ref="E80">INDEX('raw - dune'!$B$2:$L$239,MATCH(DATEVALUE(TEXT($A80,"MM/DD/YY")),'raw - dune'!$A$2:$A$239,0),E$3)</f>
        <v>241.26633221199799</v>
      </c>
      <c r="F80" s="12" cm="1">
        <f t="array" ref="F80">INDEX('raw - dune'!$B$2:$L$239,MATCH(DATEVALUE(TEXT($A80,"MM/DD/YY")),'raw - dune'!$A$2:$A$239,0),F$3)</f>
        <v>467.321842470457</v>
      </c>
      <c r="H80" s="30">
        <f t="shared" si="6"/>
        <v>1143801.83102904</v>
      </c>
      <c r="I80" s="30">
        <f t="shared" si="7"/>
        <v>365598.1111908069</v>
      </c>
      <c r="J80" s="30">
        <f t="shared" si="8"/>
        <v>708146.80755075754</v>
      </c>
      <c r="K80" s="37">
        <f t="shared" si="9"/>
        <v>435655.0234782825</v>
      </c>
      <c r="L80" s="37">
        <f>I80+J80-H80</f>
        <v>-70056.912287475541</v>
      </c>
      <c r="M80" s="34"/>
      <c r="N80" s="30" cm="1">
        <f t="array" ref="N80">INDEX('MEV revenue split'!$B$3:$D$487,MATCH(DATEVALUE(TEXT($A80,"MM/DD/YY")),'MEV revenue split'!$A$3:$A$487,0),'MEV Distributed'!N$3)</f>
        <v>629838.21629999997</v>
      </c>
      <c r="O80" s="30" cm="1">
        <f t="array" ref="O80">INDEX('MEV revenue split'!$B$3:$D$487,MATCH(DATEVALUE(TEXT($A80,"MM/DD/YY")),'MEV revenue split'!$A$3:$A$487,0),'MEV Distributed'!O$3)</f>
        <v>497961.01871999999</v>
      </c>
      <c r="P80" s="38" cm="1">
        <f t="array" ref="P80">INDEX('MEV revenue split'!$B$3:$D$487,MATCH(DATEVALUE(TEXT($A80,"MM/DD/YY")),'MEV revenue split'!$A$3:$A$487,0),'MEV Distributed'!P$3)</f>
        <v>135525.19171899999</v>
      </c>
      <c r="Q80" s="54"/>
      <c r="R80" s="36">
        <f>K80+L80+P80</f>
        <v>501123.30290980695</v>
      </c>
      <c r="S80" s="34"/>
      <c r="T80" s="35">
        <f>K80/R80</f>
        <v>0.86935694458553736</v>
      </c>
      <c r="U80" s="35">
        <f t="shared" si="10"/>
        <v>-0.13979974964382072</v>
      </c>
      <c r="V80" s="35">
        <f t="shared" si="11"/>
        <v>0.27044280505828333</v>
      </c>
      <c r="W80" s="35">
        <v>0</v>
      </c>
    </row>
    <row r="81" spans="1:23" x14ac:dyDescent="0.2">
      <c r="A81" s="1">
        <v>44969</v>
      </c>
      <c r="B81" s="17">
        <v>1541.97</v>
      </c>
      <c r="C81" s="58"/>
      <c r="D81" cm="1">
        <f t="array" ref="D81">INDEX('raw - dune'!$B$2:$L$239,MATCH(DATEVALUE(TEXT(A81,"MM/DD/YY")),'raw - dune'!$A$2:$A$239,0),D$3)</f>
        <v>526.84703201981995</v>
      </c>
      <c r="E81" cm="1">
        <f t="array" ref="E81">INDEX('raw - dune'!$B$2:$L$239,MATCH(DATEVALUE(TEXT($A81,"MM/DD/YY")),'raw - dune'!$A$2:$A$239,0),E$3)</f>
        <v>164.15715894982799</v>
      </c>
      <c r="F81" s="12" cm="1">
        <f t="array" ref="F81">INDEX('raw - dune'!$B$2:$L$239,MATCH(DATEVALUE(TEXT($A81,"MM/DD/YY")),'raw - dune'!$A$2:$A$239,0),F$3)</f>
        <v>337.98494508841202</v>
      </c>
      <c r="H81" s="30">
        <f t="shared" si="6"/>
        <v>812382.31796360179</v>
      </c>
      <c r="I81" s="30">
        <f t="shared" si="7"/>
        <v>253125.41438586626</v>
      </c>
      <c r="J81" s="30">
        <f t="shared" si="8"/>
        <v>521162.6457779787</v>
      </c>
      <c r="K81" s="37">
        <f t="shared" si="9"/>
        <v>291219.67218562309</v>
      </c>
      <c r="L81" s="37">
        <f>I81+J81-H81</f>
        <v>-38094.25779975683</v>
      </c>
      <c r="M81" s="34"/>
      <c r="N81" s="30" cm="1">
        <f t="array" ref="N81">INDEX('MEV revenue split'!$B$3:$D$487,MATCH(DATEVALUE(TEXT($A81,"MM/DD/YY")),'MEV revenue split'!$A$3:$A$487,0),'MEV Distributed'!N$3)</f>
        <v>388965.48860000004</v>
      </c>
      <c r="O81" s="30" cm="1">
        <f t="array" ref="O81">INDEX('MEV revenue split'!$B$3:$D$487,MATCH(DATEVALUE(TEXT($A81,"MM/DD/YY")),'MEV revenue split'!$A$3:$A$487,0),'MEV Distributed'!O$3)</f>
        <v>332189.53790900001</v>
      </c>
      <c r="P81" s="38" cm="1">
        <f t="array" ref="P81">INDEX('MEV revenue split'!$B$3:$D$487,MATCH(DATEVALUE(TEXT($A81,"MM/DD/YY")),'MEV revenue split'!$A$3:$A$487,0),'MEV Distributed'!P$3)</f>
        <v>59111.060045199993</v>
      </c>
      <c r="Q81" s="54"/>
      <c r="R81" s="36">
        <f>K81+L81+P81</f>
        <v>312236.47443106625</v>
      </c>
      <c r="S81" s="34"/>
      <c r="T81" s="35">
        <f>K81/R81</f>
        <v>0.93268947106920042</v>
      </c>
      <c r="U81" s="35">
        <f t="shared" si="10"/>
        <v>-0.1220045091438126</v>
      </c>
      <c r="V81" s="35">
        <f t="shared" si="11"/>
        <v>0.18931503807461222</v>
      </c>
      <c r="W81" s="35">
        <v>0</v>
      </c>
    </row>
    <row r="82" spans="1:23" x14ac:dyDescent="0.2">
      <c r="A82" s="1">
        <v>44968</v>
      </c>
      <c r="B82" s="17">
        <v>1515.53</v>
      </c>
      <c r="C82" s="58"/>
      <c r="D82" cm="1">
        <f t="array" ref="D82">INDEX('raw - dune'!$B$2:$L$239,MATCH(DATEVALUE(TEXT(A82,"MM/DD/YY")),'raw - dune'!$A$2:$A$239,0),D$3)</f>
        <v>449.08296840007398</v>
      </c>
      <c r="E82" cm="1">
        <f t="array" ref="E82">INDEX('raw - dune'!$B$2:$L$239,MATCH(DATEVALUE(TEXT($A82,"MM/DD/YY")),'raw - dune'!$A$2:$A$239,0),E$3)</f>
        <v>114.81038895933401</v>
      </c>
      <c r="F82" s="12" cm="1">
        <f t="array" ref="F82">INDEX('raw - dune'!$B$2:$L$239,MATCH(DATEVALUE(TEXT($A82,"MM/DD/YY")),'raw - dune'!$A$2:$A$239,0),F$3)</f>
        <v>314.63751880676398</v>
      </c>
      <c r="H82" s="30">
        <f t="shared" si="6"/>
        <v>680598.7110993641</v>
      </c>
      <c r="I82" s="30">
        <f t="shared" si="7"/>
        <v>173998.58877953945</v>
      </c>
      <c r="J82" s="30">
        <f t="shared" si="8"/>
        <v>476842.598877215</v>
      </c>
      <c r="K82" s="37">
        <f t="shared" si="9"/>
        <v>203756.1122221491</v>
      </c>
      <c r="L82" s="37">
        <f>I82+J82-H82</f>
        <v>-29757.523442609701</v>
      </c>
      <c r="M82" s="34"/>
      <c r="N82" s="30" cm="1">
        <f t="array" ref="N82">INDEX('MEV revenue split'!$B$3:$D$487,MATCH(DATEVALUE(TEXT($A82,"MM/DD/YY")),'MEV revenue split'!$A$3:$A$487,0),'MEV Distributed'!N$3)</f>
        <v>332996.53539999999</v>
      </c>
      <c r="O82" s="30" cm="1">
        <f t="array" ref="O82">INDEX('MEV revenue split'!$B$3:$D$487,MATCH(DATEVALUE(TEXT($A82,"MM/DD/YY")),'MEV revenue split'!$A$3:$A$487,0),'MEV Distributed'!O$3)</f>
        <v>312915.28709</v>
      </c>
      <c r="P82" s="38" cm="1">
        <f t="array" ref="P82">INDEX('MEV revenue split'!$B$3:$D$487,MATCH(DATEVALUE(TEXT($A82,"MM/DD/YY")),'MEV revenue split'!$A$3:$A$487,0),'MEV Distributed'!P$3)</f>
        <v>52759.333528600007</v>
      </c>
      <c r="Q82" s="54"/>
      <c r="R82" s="36">
        <f>K82+L82+P82</f>
        <v>226757.92230813939</v>
      </c>
      <c r="S82" s="34"/>
      <c r="T82" s="35">
        <f>K82/R82</f>
        <v>0.89856226476297785</v>
      </c>
      <c r="U82" s="35">
        <f t="shared" si="10"/>
        <v>-0.13123035852380258</v>
      </c>
      <c r="V82" s="35">
        <f t="shared" si="11"/>
        <v>0.23266809376082484</v>
      </c>
      <c r="W82" s="35">
        <v>0</v>
      </c>
    </row>
    <row r="83" spans="1:23" x14ac:dyDescent="0.2">
      <c r="A83" s="1">
        <v>44967</v>
      </c>
      <c r="B83" s="17">
        <v>1546.38</v>
      </c>
      <c r="C83" s="58"/>
      <c r="D83" cm="1">
        <f t="array" ref="D83">INDEX('raw - dune'!$B$2:$L$239,MATCH(DATEVALUE(TEXT(A83,"MM/DD/YY")),'raw - dune'!$A$2:$A$239,0),D$3)</f>
        <v>762.55504939713705</v>
      </c>
      <c r="E83" cm="1">
        <f t="array" ref="E83">INDEX('raw - dune'!$B$2:$L$239,MATCH(DATEVALUE(TEXT($A83,"MM/DD/YY")),'raw - dune'!$A$2:$A$239,0),E$3)</f>
        <v>284.47931057206</v>
      </c>
      <c r="F83" s="12" cm="1">
        <f t="array" ref="F83">INDEX('raw - dune'!$B$2:$L$239,MATCH(DATEVALUE(TEXT($A83,"MM/DD/YY")),'raw - dune'!$A$2:$A$239,0),F$3)</f>
        <v>430.224933503388</v>
      </c>
      <c r="H83" s="30">
        <f t="shared" si="6"/>
        <v>1179199.8772867448</v>
      </c>
      <c r="I83" s="30">
        <f t="shared" si="7"/>
        <v>439913.11628242215</v>
      </c>
      <c r="J83" s="30">
        <f t="shared" si="8"/>
        <v>665291.23267096921</v>
      </c>
      <c r="K83" s="37">
        <f t="shared" si="9"/>
        <v>513908.64461577556</v>
      </c>
      <c r="L83" s="37">
        <f>I83+J83-H83</f>
        <v>-73995.528333353344</v>
      </c>
      <c r="M83" s="34"/>
      <c r="N83" s="30" cm="1">
        <f t="array" ref="N83">INDEX('MEV revenue split'!$B$3:$D$487,MATCH(DATEVALUE(TEXT($A83,"MM/DD/YY")),'MEV revenue split'!$A$3:$A$487,0),'MEV Distributed'!N$3)</f>
        <v>625714.55279999995</v>
      </c>
      <c r="O83" s="30" cm="1">
        <f t="array" ref="O83">INDEX('MEV revenue split'!$B$3:$D$487,MATCH(DATEVALUE(TEXT($A83,"MM/DD/YY")),'MEV revenue split'!$A$3:$A$487,0),'MEV Distributed'!O$3)</f>
        <v>494874.22954500001</v>
      </c>
      <c r="P83" s="38" cm="1">
        <f t="array" ref="P83">INDEX('MEV revenue split'!$B$3:$D$487,MATCH(DATEVALUE(TEXT($A83,"MM/DD/YY")),'MEV revenue split'!$A$3:$A$487,0),'MEV Distributed'!P$3)</f>
        <v>135502.14269400001</v>
      </c>
      <c r="Q83" s="54"/>
      <c r="R83" s="36">
        <f>K83+L83+P83</f>
        <v>575415.25897642225</v>
      </c>
      <c r="S83" s="34"/>
      <c r="T83" s="35">
        <f>K83/R83</f>
        <v>0.89310917046228877</v>
      </c>
      <c r="U83" s="35">
        <f t="shared" si="10"/>
        <v>-0.12859500539659016</v>
      </c>
      <c r="V83" s="35">
        <f t="shared" si="11"/>
        <v>0.23548583493430131</v>
      </c>
      <c r="W83" s="35">
        <v>0</v>
      </c>
    </row>
    <row r="84" spans="1:23" x14ac:dyDescent="0.2">
      <c r="A84" s="1">
        <v>44966</v>
      </c>
      <c r="B84" s="17">
        <v>1651.41</v>
      </c>
      <c r="C84" s="58"/>
      <c r="D84" cm="1">
        <f t="array" ref="D84">INDEX('raw - dune'!$B$2:$L$239,MATCH(DATEVALUE(TEXT(A84,"MM/DD/YY")),'raw - dune'!$A$2:$A$239,0),D$3)</f>
        <v>934.99326618226701</v>
      </c>
      <c r="E84" cm="1">
        <f t="array" ref="E84">INDEX('raw - dune'!$B$2:$L$239,MATCH(DATEVALUE(TEXT($A84,"MM/DD/YY")),'raw - dune'!$A$2:$A$239,0),E$3)</f>
        <v>409.727656850507</v>
      </c>
      <c r="F84" s="12" cm="1">
        <f t="array" ref="F84">INDEX('raw - dune'!$B$2:$L$239,MATCH(DATEVALUE(TEXT($A84,"MM/DD/YY")),'raw - dune'!$A$2:$A$239,0),F$3)</f>
        <v>521.41864604539705</v>
      </c>
      <c r="H84" s="30">
        <f t="shared" si="6"/>
        <v>1544057.2297060576</v>
      </c>
      <c r="I84" s="30">
        <f t="shared" si="7"/>
        <v>676628.34979949577</v>
      </c>
      <c r="J84" s="30">
        <f t="shared" si="8"/>
        <v>861075.96626582916</v>
      </c>
      <c r="K84" s="37">
        <f t="shared" si="9"/>
        <v>682981.26344022842</v>
      </c>
      <c r="L84" s="37">
        <f>I84+J84-H84</f>
        <v>-6352.9136407326441</v>
      </c>
      <c r="M84" s="34"/>
      <c r="N84" s="30" cm="1">
        <f t="array" ref="N84">INDEX('MEV revenue split'!$B$3:$D$487,MATCH(DATEVALUE(TEXT($A84,"MM/DD/YY")),'MEV revenue split'!$A$3:$A$487,0),'MEV Distributed'!N$3)</f>
        <v>715119.8162</v>
      </c>
      <c r="O84" s="30" cm="1">
        <f t="array" ref="O84">INDEX('MEV revenue split'!$B$3:$D$487,MATCH(DATEVALUE(TEXT($A84,"MM/DD/YY")),'MEV revenue split'!$A$3:$A$487,0),'MEV Distributed'!O$3)</f>
        <v>677392.08770999999</v>
      </c>
      <c r="P84" s="38" cm="1">
        <f t="array" ref="P84">INDEX('MEV revenue split'!$B$3:$D$487,MATCH(DATEVALUE(TEXT($A84,"MM/DD/YY")),'MEV revenue split'!$A$3:$A$487,0),'MEV Distributed'!P$3)</f>
        <v>135117.16451999999</v>
      </c>
      <c r="Q84" s="54"/>
      <c r="R84" s="36">
        <f>K84+L84+P84</f>
        <v>811745.51431949576</v>
      </c>
      <c r="S84" s="34"/>
      <c r="T84" s="35">
        <f>K84/R84</f>
        <v>0.84137362189526443</v>
      </c>
      <c r="U84" s="35">
        <f t="shared" si="10"/>
        <v>-7.8262380618862211E-3</v>
      </c>
      <c r="V84" s="35">
        <f t="shared" si="11"/>
        <v>0.16645261616662174</v>
      </c>
      <c r="W84" s="35">
        <v>0</v>
      </c>
    </row>
    <row r="85" spans="1:23" x14ac:dyDescent="0.2">
      <c r="A85" s="1">
        <v>44965</v>
      </c>
      <c r="B85" s="17">
        <v>1672.82</v>
      </c>
      <c r="C85" s="58"/>
      <c r="D85" cm="1">
        <f t="array" ref="D85">INDEX('raw - dune'!$B$2:$L$239,MATCH(DATEVALUE(TEXT(A85,"MM/DD/YY")),'raw - dune'!$A$2:$A$239,0),D$3)</f>
        <v>763.77453506788902</v>
      </c>
      <c r="E85" cm="1">
        <f t="array" ref="E85">INDEX('raw - dune'!$B$2:$L$239,MATCH(DATEVALUE(TEXT($A85,"MM/DD/YY")),'raw - dune'!$A$2:$A$239,0),E$3)</f>
        <v>229.75174827125801</v>
      </c>
      <c r="F85" s="12" cm="1">
        <f t="array" ref="F85">INDEX('raw - dune'!$B$2:$L$239,MATCH(DATEVALUE(TEXT($A85,"MM/DD/YY")),'raw - dune'!$A$2:$A$239,0),F$3)</f>
        <v>547.81580115128099</v>
      </c>
      <c r="H85" s="30">
        <f t="shared" si="6"/>
        <v>1277657.3177522661</v>
      </c>
      <c r="I85" s="30">
        <f t="shared" si="7"/>
        <v>384333.31954312581</v>
      </c>
      <c r="J85" s="30">
        <f t="shared" si="8"/>
        <v>916397.22848188586</v>
      </c>
      <c r="K85" s="37">
        <f t="shared" si="9"/>
        <v>361260.08927038021</v>
      </c>
      <c r="L85" s="37">
        <f>I85+J85-H85</f>
        <v>23073.230272745481</v>
      </c>
      <c r="M85" s="34"/>
      <c r="N85" s="30" cm="1">
        <f t="array" ref="N85">INDEX('MEV revenue split'!$B$3:$D$487,MATCH(DATEVALUE(TEXT($A85,"MM/DD/YY")),'MEV revenue split'!$A$3:$A$487,0),'MEV Distributed'!N$3)</f>
        <v>705577.64100000006</v>
      </c>
      <c r="O85" s="30" cm="1">
        <f t="array" ref="O85">INDEX('MEV revenue split'!$B$3:$D$487,MATCH(DATEVALUE(TEXT($A85,"MM/DD/YY")),'MEV revenue split'!$A$3:$A$487,0),'MEV Distributed'!O$3)</f>
        <v>607308.39438760001</v>
      </c>
      <c r="P85" s="38" cm="1">
        <f t="array" ref="P85">INDEX('MEV revenue split'!$B$3:$D$487,MATCH(DATEVALUE(TEXT($A85,"MM/DD/YY")),'MEV revenue split'!$A$3:$A$487,0),'MEV Distributed'!P$3)</f>
        <v>99829.30405549999</v>
      </c>
      <c r="Q85" s="54"/>
      <c r="R85" s="36">
        <f>K85+L85+P85</f>
        <v>484162.62359862565</v>
      </c>
      <c r="S85" s="34"/>
      <c r="T85" s="35">
        <f>K85/R85</f>
        <v>0.74615443584895036</v>
      </c>
      <c r="U85" s="35">
        <f t="shared" si="10"/>
        <v>4.7655951013420975E-2</v>
      </c>
      <c r="V85" s="35">
        <f t="shared" si="11"/>
        <v>0.20618961313762876</v>
      </c>
      <c r="W85" s="35">
        <v>0</v>
      </c>
    </row>
    <row r="86" spans="1:23" x14ac:dyDescent="0.2">
      <c r="A86" s="1">
        <v>44964</v>
      </c>
      <c r="B86" s="17">
        <v>1617.14</v>
      </c>
      <c r="C86" s="58"/>
      <c r="D86" cm="1">
        <f t="array" ref="D86">INDEX('raw - dune'!$B$2:$L$239,MATCH(DATEVALUE(TEXT(A86,"MM/DD/YY")),'raw - dune'!$A$2:$A$239,0),D$3)</f>
        <v>843.86352439668406</v>
      </c>
      <c r="E86" cm="1">
        <f t="array" ref="E86">INDEX('raw - dune'!$B$2:$L$239,MATCH(DATEVALUE(TEXT($A86,"MM/DD/YY")),'raw - dune'!$A$2:$A$239,0),E$3)</f>
        <v>257.840804528462</v>
      </c>
      <c r="F86" s="12" cm="1">
        <f t="array" ref="F86">INDEX('raw - dune'!$B$2:$L$239,MATCH(DATEVALUE(TEXT($A86,"MM/DD/YY")),'raw - dune'!$A$2:$A$239,0),F$3)</f>
        <v>591.81381342207806</v>
      </c>
      <c r="H86" s="30">
        <f t="shared" si="6"/>
        <v>1364645.4598428537</v>
      </c>
      <c r="I86" s="30">
        <f t="shared" si="7"/>
        <v>416964.67863515706</v>
      </c>
      <c r="J86" s="30">
        <f t="shared" si="8"/>
        <v>957045.79023737938</v>
      </c>
      <c r="K86" s="37">
        <f t="shared" si="9"/>
        <v>407599.66960547434</v>
      </c>
      <c r="L86" s="37">
        <f>I86+J86-H86</f>
        <v>9365.0090296827257</v>
      </c>
      <c r="M86" s="34"/>
      <c r="N86" s="30" cm="1">
        <f t="array" ref="N86">INDEX('MEV revenue split'!$B$3:$D$487,MATCH(DATEVALUE(TEXT($A86,"MM/DD/YY")),'MEV revenue split'!$A$3:$A$487,0),'MEV Distributed'!N$3)</f>
        <v>990116.23080000002</v>
      </c>
      <c r="O86" s="30" cm="1">
        <f t="array" ref="O86">INDEX('MEV revenue split'!$B$3:$D$487,MATCH(DATEVALUE(TEXT($A86,"MM/DD/YY")),'MEV revenue split'!$A$3:$A$487,0),'MEV Distributed'!O$3)</f>
        <v>775733.97355740005</v>
      </c>
      <c r="P86" s="38" cm="1">
        <f t="array" ref="P86">INDEX('MEV revenue split'!$B$3:$D$487,MATCH(DATEVALUE(TEXT($A86,"MM/DD/YY")),'MEV revenue split'!$A$3:$A$487,0),'MEV Distributed'!P$3)</f>
        <v>214549.30537720001</v>
      </c>
      <c r="Q86" s="54"/>
      <c r="R86" s="36">
        <f>K86+L86+P86</f>
        <v>631513.98401235708</v>
      </c>
      <c r="S86" s="34"/>
      <c r="T86" s="35">
        <f>K86/R86</f>
        <v>0.64543253185902316</v>
      </c>
      <c r="U86" s="35">
        <f t="shared" si="10"/>
        <v>1.4829456301476734E-2</v>
      </c>
      <c r="V86" s="35">
        <f t="shared" si="11"/>
        <v>0.33973801183950003</v>
      </c>
      <c r="W86" s="35">
        <v>0</v>
      </c>
    </row>
    <row r="87" spans="1:23" x14ac:dyDescent="0.2">
      <c r="A87" s="1">
        <v>44963</v>
      </c>
      <c r="B87" s="17">
        <v>1631.37</v>
      </c>
      <c r="C87" s="58"/>
      <c r="D87" cm="1">
        <f t="array" ref="D87">INDEX('raw - dune'!$B$2:$L$239,MATCH(DATEVALUE(TEXT(A87,"MM/DD/YY")),'raw - dune'!$A$2:$A$239,0),D$3)</f>
        <v>666.02357532723499</v>
      </c>
      <c r="E87" cm="1">
        <f t="array" ref="E87">INDEX('raw - dune'!$B$2:$L$239,MATCH(DATEVALUE(TEXT($A87,"MM/DD/YY")),'raw - dune'!$A$2:$A$239,0),E$3)</f>
        <v>200.121965902846</v>
      </c>
      <c r="F87" s="12" cm="1">
        <f t="array" ref="F87">INDEX('raw - dune'!$B$2:$L$239,MATCH(DATEVALUE(TEXT($A87,"MM/DD/YY")),'raw - dune'!$A$2:$A$239,0),F$3)</f>
        <v>471.43873490358999</v>
      </c>
      <c r="H87" s="30">
        <f t="shared" si="6"/>
        <v>1086530.8800815912</v>
      </c>
      <c r="I87" s="30">
        <f t="shared" si="7"/>
        <v>326472.97151492588</v>
      </c>
      <c r="J87" s="30">
        <f t="shared" si="8"/>
        <v>769091.0089596695</v>
      </c>
      <c r="K87" s="37">
        <f t="shared" si="9"/>
        <v>317439.87112192169</v>
      </c>
      <c r="L87" s="37">
        <f>I87+J87-H87</f>
        <v>9033.1003930042498</v>
      </c>
      <c r="M87" s="34"/>
      <c r="N87" s="30" cm="1">
        <f t="array" ref="N87">INDEX('MEV revenue split'!$B$3:$D$487,MATCH(DATEVALUE(TEXT($A87,"MM/DD/YY")),'MEV revenue split'!$A$3:$A$487,0),'MEV Distributed'!N$3)</f>
        <v>697839.58120000002</v>
      </c>
      <c r="O87" s="30" cm="1">
        <f t="array" ref="O87">INDEX('MEV revenue split'!$B$3:$D$487,MATCH(DATEVALUE(TEXT($A87,"MM/DD/YY")),'MEV revenue split'!$A$3:$A$487,0),'MEV Distributed'!O$3)</f>
        <v>596527.60292099998</v>
      </c>
      <c r="P87" s="38" cm="1">
        <f t="array" ref="P87">INDEX('MEV revenue split'!$B$3:$D$487,MATCH(DATEVALUE(TEXT($A87,"MM/DD/YY")),'MEV revenue split'!$A$3:$A$487,0),'MEV Distributed'!P$3)</f>
        <v>105044.59406</v>
      </c>
      <c r="Q87" s="54"/>
      <c r="R87" s="36">
        <f>K87+L87+P87</f>
        <v>431517.56557492597</v>
      </c>
      <c r="S87" s="34"/>
      <c r="T87" s="35">
        <f>K87/R87</f>
        <v>0.73563603534652278</v>
      </c>
      <c r="U87" s="35">
        <f t="shared" si="10"/>
        <v>2.0933331835447148E-2</v>
      </c>
      <c r="V87" s="35">
        <f t="shared" si="11"/>
        <v>0.24343063281803004</v>
      </c>
      <c r="W87" s="35">
        <v>0</v>
      </c>
    </row>
    <row r="88" spans="1:23" x14ac:dyDescent="0.2">
      <c r="A88" s="1">
        <v>44962</v>
      </c>
      <c r="B88" s="17">
        <v>1667.27</v>
      </c>
      <c r="C88" s="58"/>
      <c r="D88" cm="1">
        <f t="array" ref="D88">INDEX('raw - dune'!$B$2:$L$239,MATCH(DATEVALUE(TEXT(A88,"MM/DD/YY")),'raw - dune'!$A$2:$A$239,0),D$3)</f>
        <v>527.93168895232805</v>
      </c>
      <c r="E88" cm="1">
        <f t="array" ref="E88">INDEX('raw - dune'!$B$2:$L$239,MATCH(DATEVALUE(TEXT($A88,"MM/DD/YY")),'raw - dune'!$A$2:$A$239,0),E$3)</f>
        <v>165.01530445803201</v>
      </c>
      <c r="F88" s="12" cm="1">
        <f t="array" ref="F88">INDEX('raw - dune'!$B$2:$L$239,MATCH(DATEVALUE(TEXT($A88,"MM/DD/YY")),'raw - dune'!$A$2:$A$239,0),F$3)</f>
        <v>367.79002944295701</v>
      </c>
      <c r="H88" s="30">
        <f t="shared" si="6"/>
        <v>880204.66703954793</v>
      </c>
      <c r="I88" s="30">
        <f t="shared" si="7"/>
        <v>275125.066663743</v>
      </c>
      <c r="J88" s="30">
        <f t="shared" si="8"/>
        <v>613205.28238935897</v>
      </c>
      <c r="K88" s="37">
        <f t="shared" si="9"/>
        <v>266999.38465018896</v>
      </c>
      <c r="L88" s="37">
        <f>I88+J88-H88</f>
        <v>8125.6820135540329</v>
      </c>
      <c r="M88" s="34"/>
      <c r="N88" s="30" cm="1">
        <f t="array" ref="N88">INDEX('MEV revenue split'!$B$3:$D$487,MATCH(DATEVALUE(TEXT($A88,"MM/DD/YY")),'MEV revenue split'!$A$3:$A$487,0),'MEV Distributed'!N$3)</f>
        <v>508721.02069999999</v>
      </c>
      <c r="O88" s="30" cm="1">
        <f t="array" ref="O88">INDEX('MEV revenue split'!$B$3:$D$487,MATCH(DATEVALUE(TEXT($A88,"MM/DD/YY")),'MEV revenue split'!$A$3:$A$487,0),'MEV Distributed'!O$3)</f>
        <v>390772.19455000001</v>
      </c>
      <c r="P88" s="38" cm="1">
        <f t="array" ref="P88">INDEX('MEV revenue split'!$B$3:$D$487,MATCH(DATEVALUE(TEXT($A88,"MM/DD/YY")),'MEV revenue split'!$A$3:$A$487,0),'MEV Distributed'!P$3)</f>
        <v>120734.904244</v>
      </c>
      <c r="Q88" s="54"/>
      <c r="R88" s="36">
        <f>K88+L88+P88</f>
        <v>395859.97090774297</v>
      </c>
      <c r="S88" s="34"/>
      <c r="T88" s="35">
        <f>K88/R88</f>
        <v>0.67447937218288334</v>
      </c>
      <c r="U88" s="35">
        <f t="shared" si="10"/>
        <v>2.0526657431215144E-2</v>
      </c>
      <c r="V88" s="35">
        <f t="shared" si="11"/>
        <v>0.30499397038590154</v>
      </c>
      <c r="W88" s="35">
        <v>0</v>
      </c>
    </row>
    <row r="89" spans="1:23" x14ac:dyDescent="0.2">
      <c r="A89" s="1">
        <v>44961</v>
      </c>
      <c r="B89" s="17">
        <v>1665.43</v>
      </c>
      <c r="C89" s="58"/>
      <c r="D89" cm="1">
        <f t="array" ref="D89">INDEX('raw - dune'!$B$2:$L$239,MATCH(DATEVALUE(TEXT(A89,"MM/DD/YY")),'raw - dune'!$A$2:$A$239,0),D$3)</f>
        <v>600.75289908505999</v>
      </c>
      <c r="E89" cm="1">
        <f t="array" ref="E89">INDEX('raw - dune'!$B$2:$L$239,MATCH(DATEVALUE(TEXT($A89,"MM/DD/YY")),'raw - dune'!$A$2:$A$239,0),E$3)</f>
        <v>212.98395233404401</v>
      </c>
      <c r="F89" s="12" cm="1">
        <f t="array" ref="F89">INDEX('raw - dune'!$B$2:$L$239,MATCH(DATEVALUE(TEXT($A89,"MM/DD/YY")),'raw - dune'!$A$2:$A$239,0),F$3)</f>
        <v>394.55440217597499</v>
      </c>
      <c r="H89" s="30">
        <f t="shared" si="6"/>
        <v>1000511.9007232315</v>
      </c>
      <c r="I89" s="30">
        <f t="shared" si="7"/>
        <v>354709.86373568693</v>
      </c>
      <c r="J89" s="30">
        <f t="shared" si="8"/>
        <v>657102.73801593401</v>
      </c>
      <c r="K89" s="37">
        <f t="shared" si="9"/>
        <v>343409.16270729748</v>
      </c>
      <c r="L89" s="37">
        <f>I89+J89-H89</f>
        <v>11300.701028389391</v>
      </c>
      <c r="M89" s="34"/>
      <c r="N89" s="30" cm="1">
        <f t="array" ref="N89">INDEX('MEV revenue split'!$B$3:$D$487,MATCH(DATEVALUE(TEXT($A89,"MM/DD/YY")),'MEV revenue split'!$A$3:$A$487,0),'MEV Distributed'!N$3)</f>
        <v>758166.18519999995</v>
      </c>
      <c r="O89" s="30" cm="1">
        <f t="array" ref="O89">INDEX('MEV revenue split'!$B$3:$D$487,MATCH(DATEVALUE(TEXT($A89,"MM/DD/YY")),'MEV revenue split'!$A$3:$A$487,0),'MEV Distributed'!O$3)</f>
        <v>575679.01469340001</v>
      </c>
      <c r="P89" s="38" cm="1">
        <f t="array" ref="P89">INDEX('MEV revenue split'!$B$3:$D$487,MATCH(DATEVALUE(TEXT($A89,"MM/DD/YY")),'MEV revenue split'!$A$3:$A$487,0),'MEV Distributed'!P$3)</f>
        <v>182897.46126049999</v>
      </c>
      <c r="Q89" s="54"/>
      <c r="R89" s="36">
        <f>K89+L89+P89</f>
        <v>537607.32499618689</v>
      </c>
      <c r="S89" s="34"/>
      <c r="T89" s="35">
        <f>K89/R89</f>
        <v>0.63877322116050628</v>
      </c>
      <c r="U89" s="35">
        <f t="shared" si="10"/>
        <v>2.1020362824240805E-2</v>
      </c>
      <c r="V89" s="35">
        <f t="shared" si="11"/>
        <v>0.34020641601525281</v>
      </c>
      <c r="W89" s="35">
        <v>0</v>
      </c>
    </row>
    <row r="90" spans="1:23" x14ac:dyDescent="0.2">
      <c r="A90" s="1">
        <v>44960</v>
      </c>
      <c r="B90" s="17">
        <v>1648.68</v>
      </c>
      <c r="C90" s="58"/>
      <c r="D90" cm="1">
        <f t="array" ref="D90">INDEX('raw - dune'!$B$2:$L$239,MATCH(DATEVALUE(TEXT(A90,"MM/DD/YY")),'raw - dune'!$A$2:$A$239,0),D$3)</f>
        <v>803.56150919018296</v>
      </c>
      <c r="E90" cm="1">
        <f t="array" ref="E90">INDEX('raw - dune'!$B$2:$L$239,MATCH(DATEVALUE(TEXT($A90,"MM/DD/YY")),'raw - dune'!$A$2:$A$239,0),E$3)</f>
        <v>332.803750706779</v>
      </c>
      <c r="F90" s="12" cm="1">
        <f t="array" ref="F90">INDEX('raw - dune'!$B$2:$L$239,MATCH(DATEVALUE(TEXT($A90,"MM/DD/YY")),'raw - dune'!$A$2:$A$239,0),F$3)</f>
        <v>490.48682316277598</v>
      </c>
      <c r="H90" s="30">
        <f t="shared" si="6"/>
        <v>1324815.7889716709</v>
      </c>
      <c r="I90" s="30">
        <f t="shared" si="7"/>
        <v>548686.88771525247</v>
      </c>
      <c r="J90" s="30">
        <f t="shared" si="8"/>
        <v>808655.81561200554</v>
      </c>
      <c r="K90" s="37">
        <f t="shared" si="9"/>
        <v>516159.97335966537</v>
      </c>
      <c r="L90" s="37">
        <f>I90+J90-H90</f>
        <v>32526.914355587214</v>
      </c>
      <c r="M90" s="34"/>
      <c r="N90" s="30" cm="1">
        <f t="array" ref="N90">INDEX('MEV revenue split'!$B$3:$D$487,MATCH(DATEVALUE(TEXT($A90,"MM/DD/YY")),'MEV revenue split'!$A$3:$A$487,0),'MEV Distributed'!N$3)</f>
        <v>771014.44620000001</v>
      </c>
      <c r="O90" s="30" cm="1">
        <f t="array" ref="O90">INDEX('MEV revenue split'!$B$3:$D$487,MATCH(DATEVALUE(TEXT($A90,"MM/DD/YY")),'MEV revenue split'!$A$3:$A$487,0),'MEV Distributed'!O$3)</f>
        <v>643065.59941699996</v>
      </c>
      <c r="P90" s="38" cm="1">
        <f t="array" ref="P90">INDEX('MEV revenue split'!$B$3:$D$487,MATCH(DATEVALUE(TEXT($A90,"MM/DD/YY")),'MEV revenue split'!$A$3:$A$487,0),'MEV Distributed'!P$3)</f>
        <v>131796.282355</v>
      </c>
      <c r="Q90" s="54"/>
      <c r="R90" s="36">
        <f>K90+L90+P90</f>
        <v>680483.17007025261</v>
      </c>
      <c r="S90" s="34"/>
      <c r="T90" s="35">
        <f>K90/R90</f>
        <v>0.75851982247610528</v>
      </c>
      <c r="U90" s="35">
        <f t="shared" si="10"/>
        <v>4.7799733757161338E-2</v>
      </c>
      <c r="V90" s="35">
        <f t="shared" si="11"/>
        <v>0.19368044376673335</v>
      </c>
      <c r="W90" s="35">
        <v>0</v>
      </c>
    </row>
    <row r="91" spans="1:23" x14ac:dyDescent="0.2">
      <c r="A91" s="1">
        <v>44959</v>
      </c>
      <c r="B91" s="17">
        <v>1642.86</v>
      </c>
      <c r="C91" s="58"/>
      <c r="D91" cm="1">
        <f t="array" ref="D91">INDEX('raw - dune'!$B$2:$L$239,MATCH(DATEVALUE(TEXT(A91,"MM/DD/YY")),'raw - dune'!$A$2:$A$239,0),D$3)</f>
        <v>835.42670951585205</v>
      </c>
      <c r="E91" cm="1">
        <f t="array" ref="E91">INDEX('raw - dune'!$B$2:$L$239,MATCH(DATEVALUE(TEXT($A91,"MM/DD/YY")),'raw - dune'!$A$2:$A$239,0),E$3)</f>
        <v>338.10850636676599</v>
      </c>
      <c r="F91" s="12" cm="1">
        <f t="array" ref="F91">INDEX('raw - dune'!$B$2:$L$239,MATCH(DATEVALUE(TEXT($A91,"MM/DD/YY")),'raw - dune'!$A$2:$A$239,0),F$3)</f>
        <v>521.24137483552795</v>
      </c>
      <c r="H91" s="30">
        <f t="shared" si="6"/>
        <v>1372489.1239952126</v>
      </c>
      <c r="I91" s="30">
        <f t="shared" si="7"/>
        <v>555464.94076970511</v>
      </c>
      <c r="J91" s="30">
        <f t="shared" si="8"/>
        <v>856326.60506229545</v>
      </c>
      <c r="K91" s="37">
        <f t="shared" si="9"/>
        <v>516162.51893291716</v>
      </c>
      <c r="L91" s="37">
        <f>I91+J91-H91</f>
        <v>39302.421836788068</v>
      </c>
      <c r="M91" s="34"/>
      <c r="N91" s="30" cm="1">
        <f t="array" ref="N91">INDEX('MEV revenue split'!$B$3:$D$487,MATCH(DATEVALUE(TEXT($A91,"MM/DD/YY")),'MEV revenue split'!$A$3:$A$487,0),'MEV Distributed'!N$3)</f>
        <v>860541.8602</v>
      </c>
      <c r="O91" s="30" cm="1">
        <f t="array" ref="O91">INDEX('MEV revenue split'!$B$3:$D$487,MATCH(DATEVALUE(TEXT($A91,"MM/DD/YY")),'MEV revenue split'!$A$3:$A$487,0),'MEV Distributed'!O$3)</f>
        <v>684300.28541200003</v>
      </c>
      <c r="P91" s="38" cm="1">
        <f t="array" ref="P91">INDEX('MEV revenue split'!$B$3:$D$487,MATCH(DATEVALUE(TEXT($A91,"MM/DD/YY")),'MEV revenue split'!$A$3:$A$487,0),'MEV Distributed'!P$3)</f>
        <v>180325.93822499999</v>
      </c>
      <c r="Q91" s="54"/>
      <c r="R91" s="36">
        <f>K91+L91+P91</f>
        <v>735790.87899470516</v>
      </c>
      <c r="S91" s="34"/>
      <c r="T91" s="35">
        <f>K91/R91</f>
        <v>0.70150709076217233</v>
      </c>
      <c r="U91" s="35">
        <f t="shared" si="10"/>
        <v>5.3415206628391616E-2</v>
      </c>
      <c r="V91" s="35">
        <f t="shared" si="11"/>
        <v>0.24507770260943618</v>
      </c>
      <c r="W91" s="35">
        <v>0</v>
      </c>
    </row>
    <row r="92" spans="1:23" x14ac:dyDescent="0.2">
      <c r="A92" s="1">
        <v>44958</v>
      </c>
      <c r="B92" s="17">
        <v>1586.54</v>
      </c>
      <c r="C92" s="58"/>
      <c r="D92" cm="1">
        <f t="array" ref="D92">INDEX('raw - dune'!$B$2:$L$239,MATCH(DATEVALUE(TEXT(A92,"MM/DD/YY")),'raw - dune'!$A$2:$A$239,0),D$3)</f>
        <v>749.13210368013802</v>
      </c>
      <c r="E92" cm="1">
        <f t="array" ref="E92">INDEX('raw - dune'!$B$2:$L$239,MATCH(DATEVALUE(TEXT($A92,"MM/DD/YY")),'raw - dune'!$A$2:$A$239,0),E$3)</f>
        <v>274.00779104990198</v>
      </c>
      <c r="F92" s="12" cm="1">
        <f t="array" ref="F92">INDEX('raw - dune'!$B$2:$L$239,MATCH(DATEVALUE(TEXT($A92,"MM/DD/YY")),'raw - dune'!$A$2:$A$239,0),F$3)</f>
        <v>495.045933469494</v>
      </c>
      <c r="H92" s="30">
        <f t="shared" si="6"/>
        <v>1188528.0477726862</v>
      </c>
      <c r="I92" s="30">
        <f t="shared" si="7"/>
        <v>434724.32081231149</v>
      </c>
      <c r="J92" s="30">
        <f t="shared" si="8"/>
        <v>785410.17528669105</v>
      </c>
      <c r="K92" s="37">
        <f t="shared" si="9"/>
        <v>403117.87248599518</v>
      </c>
      <c r="L92" s="37">
        <f>I92+J92-H92</f>
        <v>31606.448326316429</v>
      </c>
      <c r="M92" s="34"/>
      <c r="N92" s="30" cm="1">
        <f t="array" ref="N92">INDEX('MEV revenue split'!$B$3:$D$487,MATCH(DATEVALUE(TEXT($A92,"MM/DD/YY")),'MEV revenue split'!$A$3:$A$487,0),'MEV Distributed'!N$3)</f>
        <v>705061.69570000004</v>
      </c>
      <c r="O92" s="30" cm="1">
        <f t="array" ref="O92">INDEX('MEV revenue split'!$B$3:$D$487,MATCH(DATEVALUE(TEXT($A92,"MM/DD/YY")),'MEV revenue split'!$A$3:$A$487,0),'MEV Distributed'!O$3)</f>
        <v>577479.92778400006</v>
      </c>
      <c r="P92" s="38" cm="1">
        <f t="array" ref="P92">INDEX('MEV revenue split'!$B$3:$D$487,MATCH(DATEVALUE(TEXT($A92,"MM/DD/YY")),'MEV revenue split'!$A$3:$A$487,0),'MEV Distributed'!P$3)</f>
        <v>129811.72204300002</v>
      </c>
      <c r="Q92" s="54"/>
      <c r="R92" s="36">
        <f>K92+L92+P92</f>
        <v>564536.04285531165</v>
      </c>
      <c r="S92" s="34"/>
      <c r="T92" s="35">
        <f>K92/R92</f>
        <v>0.71406932752620134</v>
      </c>
      <c r="U92" s="35">
        <f t="shared" si="10"/>
        <v>5.5986590628398614E-2</v>
      </c>
      <c r="V92" s="35">
        <f t="shared" si="11"/>
        <v>0.22994408184539999</v>
      </c>
      <c r="W92" s="35">
        <v>0</v>
      </c>
    </row>
    <row r="93" spans="1:23" x14ac:dyDescent="0.2">
      <c r="A93" s="1">
        <v>44957</v>
      </c>
      <c r="B93" s="17">
        <v>1568.65</v>
      </c>
      <c r="C93" s="58"/>
      <c r="D93" cm="1">
        <f t="array" ref="D93">INDEX('raw - dune'!$B$2:$L$239,MATCH(DATEVALUE(TEXT(A93,"MM/DD/YY")),'raw - dune'!$A$2:$A$239,0),D$3)</f>
        <v>581.80325809483304</v>
      </c>
      <c r="E93" cm="1">
        <f t="array" ref="E93">INDEX('raw - dune'!$B$2:$L$239,MATCH(DATEVALUE(TEXT($A93,"MM/DD/YY")),'raw - dune'!$A$2:$A$239,0),E$3)</f>
        <v>167.17580702436399</v>
      </c>
      <c r="F93" s="12" cm="1">
        <f t="array" ref="F93">INDEX('raw - dune'!$B$2:$L$239,MATCH(DATEVALUE(TEXT($A93,"MM/DD/YY")),'raw - dune'!$A$2:$A$239,0),F$3)</f>
        <v>435.30068632759998</v>
      </c>
      <c r="H93" s="30">
        <f t="shared" si="6"/>
        <v>912645.68081045989</v>
      </c>
      <c r="I93" s="30">
        <f t="shared" si="7"/>
        <v>262240.3296887686</v>
      </c>
      <c r="J93" s="30">
        <f t="shared" si="8"/>
        <v>682834.4216077897</v>
      </c>
      <c r="K93" s="37">
        <f t="shared" si="9"/>
        <v>229811.25920267019</v>
      </c>
      <c r="L93" s="37">
        <f>I93+J93-H93</f>
        <v>32429.070486098411</v>
      </c>
      <c r="M93" s="34"/>
      <c r="N93" s="30" cm="1">
        <f t="array" ref="N93">INDEX('MEV revenue split'!$B$3:$D$487,MATCH(DATEVALUE(TEXT($A93,"MM/DD/YY")),'MEV revenue split'!$A$3:$A$487,0),'MEV Distributed'!N$3)</f>
        <v>420359.68050000002</v>
      </c>
      <c r="O93" s="30" cm="1">
        <f t="array" ref="O93">INDEX('MEV revenue split'!$B$3:$D$487,MATCH(DATEVALUE(TEXT($A93,"MM/DD/YY")),'MEV revenue split'!$A$3:$A$487,0),'MEV Distributed'!O$3)</f>
        <v>355703.03310736001</v>
      </c>
      <c r="P93" s="38" cm="1">
        <f t="array" ref="P93">INDEX('MEV revenue split'!$B$3:$D$487,MATCH(DATEVALUE(TEXT($A93,"MM/DD/YY")),'MEV revenue split'!$A$3:$A$487,0),'MEV Distributed'!P$3)</f>
        <v>64773.281961169996</v>
      </c>
      <c r="Q93" s="54"/>
      <c r="R93" s="36">
        <f>K93+L93+P93</f>
        <v>327013.61164993863</v>
      </c>
      <c r="S93" s="34"/>
      <c r="T93" s="35">
        <f>K93/R93</f>
        <v>0.70275747251976295</v>
      </c>
      <c r="U93" s="35">
        <f t="shared" si="10"/>
        <v>9.9167341452480781E-2</v>
      </c>
      <c r="V93" s="35">
        <f t="shared" si="11"/>
        <v>0.19807518602775614</v>
      </c>
      <c r="W93" s="35">
        <v>0</v>
      </c>
    </row>
    <row r="94" spans="1:23" x14ac:dyDescent="0.2">
      <c r="A94" s="1">
        <v>44956</v>
      </c>
      <c r="B94" s="17">
        <v>1646.52</v>
      </c>
      <c r="C94" s="58"/>
      <c r="D94" cm="1">
        <f t="array" ref="D94">INDEX('raw - dune'!$B$2:$L$239,MATCH(DATEVALUE(TEXT(A94,"MM/DD/YY")),'raw - dune'!$A$2:$A$239,0),D$3)</f>
        <v>535.069591699591</v>
      </c>
      <c r="E94" cm="1">
        <f t="array" ref="E94">INDEX('raw - dune'!$B$2:$L$239,MATCH(DATEVALUE(TEXT($A94,"MM/DD/YY")),'raw - dune'!$A$2:$A$239,0),E$3)</f>
        <v>209.581877100361</v>
      </c>
      <c r="F94" s="12" cm="1">
        <f t="array" ref="F94">INDEX('raw - dune'!$B$2:$L$239,MATCH(DATEVALUE(TEXT($A94,"MM/DD/YY")),'raw - dune'!$A$2:$A$239,0),F$3)</f>
        <v>362.22604189499901</v>
      </c>
      <c r="H94" s="30">
        <f t="shared" si="6"/>
        <v>881002.7841252106</v>
      </c>
      <c r="I94" s="30">
        <f t="shared" si="7"/>
        <v>345080.75228328636</v>
      </c>
      <c r="J94" s="30">
        <f t="shared" si="8"/>
        <v>596412.42250095378</v>
      </c>
      <c r="K94" s="37">
        <f t="shared" si="9"/>
        <v>284590.36162425682</v>
      </c>
      <c r="L94" s="37">
        <f>I94+J94-H94</f>
        <v>60490.390659029479</v>
      </c>
      <c r="M94" s="34"/>
      <c r="N94" s="30" cm="1">
        <f t="array" ref="N94">INDEX('MEV revenue split'!$B$3:$D$487,MATCH(DATEVALUE(TEXT($A94,"MM/DD/YY")),'MEV revenue split'!$A$3:$A$487,0),'MEV Distributed'!N$3)</f>
        <v>383741.6716</v>
      </c>
      <c r="O94" s="30" cm="1">
        <f t="array" ref="O94">INDEX('MEV revenue split'!$B$3:$D$487,MATCH(DATEVALUE(TEXT($A94,"MM/DD/YY")),'MEV revenue split'!$A$3:$A$487,0),'MEV Distributed'!O$3)</f>
        <v>331314.34779999999</v>
      </c>
      <c r="P94" s="38" cm="1">
        <f t="array" ref="P94">INDEX('MEV revenue split'!$B$3:$D$487,MATCH(DATEVALUE(TEXT($A94,"MM/DD/YY")),'MEV revenue split'!$A$3:$A$487,0),'MEV Distributed'!P$3)</f>
        <v>54669.598293799994</v>
      </c>
      <c r="Q94" s="54"/>
      <c r="R94" s="36">
        <f>K94+L94+P94</f>
        <v>399750.35057708633</v>
      </c>
      <c r="S94" s="34"/>
      <c r="T94" s="35">
        <f>K94/R94</f>
        <v>0.7119202302472466</v>
      </c>
      <c r="U94" s="35">
        <f t="shared" si="10"/>
        <v>0.15132041928594817</v>
      </c>
      <c r="V94" s="35">
        <f t="shared" si="11"/>
        <v>0.13675935046680521</v>
      </c>
      <c r="W94" s="35">
        <v>0</v>
      </c>
    </row>
    <row r="95" spans="1:23" x14ac:dyDescent="0.2">
      <c r="A95" s="1">
        <v>44955</v>
      </c>
      <c r="B95" s="17">
        <v>1573.06</v>
      </c>
      <c r="C95" s="58"/>
      <c r="D95" cm="1">
        <f t="array" ref="D95">INDEX('raw - dune'!$B$2:$L$239,MATCH(DATEVALUE(TEXT(A95,"MM/DD/YY")),'raw - dune'!$A$2:$A$239,0),D$3)</f>
        <v>483.193601570694</v>
      </c>
      <c r="E95" cm="1">
        <f t="array" ref="E95">INDEX('raw - dune'!$B$2:$L$239,MATCH(DATEVALUE(TEXT($A95,"MM/DD/YY")),'raw - dune'!$A$2:$A$239,0),E$3)</f>
        <v>148.94503656022999</v>
      </c>
      <c r="F95" s="12" cm="1">
        <f t="array" ref="F95">INDEX('raw - dune'!$B$2:$L$239,MATCH(DATEVALUE(TEXT($A95,"MM/DD/YY")),'raw - dune'!$A$2:$A$239,0),F$3)</f>
        <v>360.97603540960699</v>
      </c>
      <c r="H95" s="30">
        <f t="shared" si="6"/>
        <v>760092.52688679588</v>
      </c>
      <c r="I95" s="30">
        <f t="shared" si="7"/>
        <v>234299.47921143539</v>
      </c>
      <c r="J95" s="30">
        <f t="shared" si="8"/>
        <v>567836.96226143639</v>
      </c>
      <c r="K95" s="37">
        <f t="shared" si="9"/>
        <v>192255.56462535949</v>
      </c>
      <c r="L95" s="37">
        <f>I95+J95-H95</f>
        <v>42043.914586075931</v>
      </c>
      <c r="M95" s="34"/>
      <c r="N95" s="30" cm="1">
        <f t="array" ref="N95">INDEX('MEV revenue split'!$B$3:$D$487,MATCH(DATEVALUE(TEXT($A95,"MM/DD/YY")),'MEV revenue split'!$A$3:$A$487,0),'MEV Distributed'!N$3)</f>
        <v>366538.81699999998</v>
      </c>
      <c r="O95" s="30" cm="1">
        <f t="array" ref="O95">INDEX('MEV revenue split'!$B$3:$D$487,MATCH(DATEVALUE(TEXT($A95,"MM/DD/YY")),'MEV revenue split'!$A$3:$A$487,0),'MEV Distributed'!O$3)</f>
        <v>278979.21536634001</v>
      </c>
      <c r="P95" s="38" cm="1">
        <f t="array" ref="P95">INDEX('MEV revenue split'!$B$3:$D$487,MATCH(DATEVALUE(TEXT($A95,"MM/DD/YY")),'MEV revenue split'!$A$3:$A$487,0),'MEV Distributed'!P$3)</f>
        <v>87692.955070579992</v>
      </c>
      <c r="Q95" s="54"/>
      <c r="R95" s="36">
        <f>K95+L95+P95</f>
        <v>321992.43428201543</v>
      </c>
      <c r="S95" s="34"/>
      <c r="T95" s="35">
        <f>K95/R95</f>
        <v>0.59708099991248065</v>
      </c>
      <c r="U95" s="35">
        <f t="shared" si="10"/>
        <v>0.13057423128535992</v>
      </c>
      <c r="V95" s="35">
        <f t="shared" si="11"/>
        <v>0.27234476880215941</v>
      </c>
      <c r="W95" s="35">
        <v>0</v>
      </c>
    </row>
    <row r="96" spans="1:23" x14ac:dyDescent="0.2">
      <c r="A96" s="1">
        <v>44954</v>
      </c>
      <c r="B96" s="17">
        <v>1598.47</v>
      </c>
      <c r="C96" s="58"/>
      <c r="D96" cm="1">
        <f t="array" ref="D96">INDEX('raw - dune'!$B$2:$L$239,MATCH(DATEVALUE(TEXT(A96,"MM/DD/YY")),'raw - dune'!$A$2:$A$239,0),D$3)</f>
        <v>479.83056757119999</v>
      </c>
      <c r="E96" cm="1">
        <f t="array" ref="E96">INDEX('raw - dune'!$B$2:$L$239,MATCH(DATEVALUE(TEXT($A96,"MM/DD/YY")),'raw - dune'!$A$2:$A$239,0),E$3)</f>
        <v>189.41623000149801</v>
      </c>
      <c r="F96" s="12" cm="1">
        <f t="array" ref="F96">INDEX('raw - dune'!$B$2:$L$239,MATCH(DATEVALUE(TEXT($A96,"MM/DD/YY")),'raw - dune'!$A$2:$A$239,0),F$3)</f>
        <v>313.07823768664201</v>
      </c>
      <c r="H96" s="30">
        <f t="shared" si="6"/>
        <v>766994.76734553603</v>
      </c>
      <c r="I96" s="30">
        <f t="shared" si="7"/>
        <v>302776.16117049451</v>
      </c>
      <c r="J96" s="30">
        <f t="shared" si="8"/>
        <v>500446.17059496668</v>
      </c>
      <c r="K96" s="37">
        <f t="shared" si="9"/>
        <v>266548.59675056936</v>
      </c>
      <c r="L96" s="37">
        <f>I96+J96-H96</f>
        <v>36227.564419925213</v>
      </c>
      <c r="M96" s="34"/>
      <c r="N96" s="30" cm="1">
        <f t="array" ref="N96">INDEX('MEV revenue split'!$B$3:$D$487,MATCH(DATEVALUE(TEXT($A96,"MM/DD/YY")),'MEV revenue split'!$A$3:$A$487,0),'MEV Distributed'!N$3)</f>
        <v>392279.8444</v>
      </c>
      <c r="O96" s="30" cm="1">
        <f t="array" ref="O96">INDEX('MEV revenue split'!$B$3:$D$487,MATCH(DATEVALUE(TEXT($A96,"MM/DD/YY")),'MEV revenue split'!$A$3:$A$487,0),'MEV Distributed'!O$3)</f>
        <v>300560.86508070002</v>
      </c>
      <c r="P96" s="38" cm="1">
        <f t="array" ref="P96">INDEX('MEV revenue split'!$B$3:$D$487,MATCH(DATEVALUE(TEXT($A96,"MM/DD/YY")),'MEV revenue split'!$A$3:$A$487,0),'MEV Distributed'!P$3)</f>
        <v>92272.314292900002</v>
      </c>
      <c r="Q96" s="54"/>
      <c r="R96" s="36">
        <f>K96+L96+P96</f>
        <v>395048.47546339454</v>
      </c>
      <c r="S96" s="34"/>
      <c r="T96" s="35">
        <f>K96/R96</f>
        <v>0.67472377013455387</v>
      </c>
      <c r="U96" s="35">
        <f t="shared" si="10"/>
        <v>9.1704098787952631E-2</v>
      </c>
      <c r="V96" s="35">
        <f t="shared" si="11"/>
        <v>0.23357213107749358</v>
      </c>
      <c r="W96" s="35">
        <v>0</v>
      </c>
    </row>
    <row r="97" spans="1:23" x14ac:dyDescent="0.2">
      <c r="A97" s="1">
        <v>44953</v>
      </c>
      <c r="B97" s="17">
        <v>1602.85</v>
      </c>
      <c r="C97" s="58"/>
      <c r="D97" cm="1">
        <f t="array" ref="D97">INDEX('raw - dune'!$B$2:$L$239,MATCH(DATEVALUE(TEXT(A97,"MM/DD/YY")),'raw - dune'!$A$2:$A$239,0),D$3)</f>
        <v>580.10035610179295</v>
      </c>
      <c r="E97" cm="1">
        <f t="array" ref="E97">INDEX('raw - dune'!$B$2:$L$239,MATCH(DATEVALUE(TEXT($A97,"MM/DD/YY")),'raw - dune'!$A$2:$A$239,0),E$3)</f>
        <v>180.82476022911499</v>
      </c>
      <c r="F97" s="12" cm="1">
        <f t="array" ref="F97">INDEX('raw - dune'!$B$2:$L$239,MATCH(DATEVALUE(TEXT($A97,"MM/DD/YY")),'raw - dune'!$A$2:$A$239,0),F$3)</f>
        <v>426.19145487282202</v>
      </c>
      <c r="H97" s="30">
        <f t="shared" si="6"/>
        <v>929813.85577775876</v>
      </c>
      <c r="I97" s="30">
        <f t="shared" si="7"/>
        <v>289834.96693323692</v>
      </c>
      <c r="J97" s="30">
        <f t="shared" si="8"/>
        <v>683120.97344290279</v>
      </c>
      <c r="K97" s="37">
        <f t="shared" si="9"/>
        <v>246692.88233485597</v>
      </c>
      <c r="L97" s="37">
        <f>I97+J97-H97</f>
        <v>43142.084598380956</v>
      </c>
      <c r="M97" s="34"/>
      <c r="N97" s="30" cm="1">
        <f t="array" ref="N97">INDEX('MEV revenue split'!$B$3:$D$487,MATCH(DATEVALUE(TEXT($A97,"MM/DD/YY")),'MEV revenue split'!$A$3:$A$487,0),'MEV Distributed'!N$3)</f>
        <v>352889.57610000001</v>
      </c>
      <c r="O97" s="30" cm="1">
        <f t="array" ref="O97">INDEX('MEV revenue split'!$B$3:$D$487,MATCH(DATEVALUE(TEXT($A97,"MM/DD/YY")),'MEV revenue split'!$A$3:$A$487,0),'MEV Distributed'!O$3)</f>
        <v>286910.02912743</v>
      </c>
      <c r="P97" s="38" cm="1">
        <f t="array" ref="P97">INDEX('MEV revenue split'!$B$3:$D$487,MATCH(DATEVALUE(TEXT($A97,"MM/DD/YY")),'MEV revenue split'!$A$3:$A$487,0),'MEV Distributed'!P$3)</f>
        <v>66041.586149880008</v>
      </c>
      <c r="Q97" s="54"/>
      <c r="R97" s="36">
        <f>K97+L97+P97</f>
        <v>355876.55308311695</v>
      </c>
      <c r="S97" s="34"/>
      <c r="T97" s="35">
        <f>K97/R97</f>
        <v>0.69319790865019271</v>
      </c>
      <c r="U97" s="35">
        <f t="shared" si="10"/>
        <v>0.12122766792198553</v>
      </c>
      <c r="V97" s="35">
        <f t="shared" si="11"/>
        <v>0.18557442342782168</v>
      </c>
      <c r="W97" s="35">
        <v>0</v>
      </c>
    </row>
    <row r="98" spans="1:23" x14ac:dyDescent="0.2">
      <c r="A98" s="1">
        <v>44952</v>
      </c>
      <c r="B98" s="17">
        <v>1614.68</v>
      </c>
      <c r="C98" s="58"/>
      <c r="D98" cm="1">
        <f t="array" ref="D98">INDEX('raw - dune'!$B$2:$L$239,MATCH(DATEVALUE(TEXT(A98,"MM/DD/YY")),'raw - dune'!$A$2:$A$239,0),D$3)</f>
        <v>703.01668620640203</v>
      </c>
      <c r="E98" cm="1">
        <f t="array" ref="E98">INDEX('raw - dune'!$B$2:$L$239,MATCH(DATEVALUE(TEXT($A98,"MM/DD/YY")),'raw - dune'!$A$2:$A$239,0),E$3)</f>
        <v>208.53423501188701</v>
      </c>
      <c r="F98" s="12" cm="1">
        <f t="array" ref="F98">INDEX('raw - dune'!$B$2:$L$239,MATCH(DATEVALUE(TEXT($A98,"MM/DD/YY")),'raw - dune'!$A$2:$A$239,0),F$3)</f>
        <v>528.28458570450005</v>
      </c>
      <c r="H98" s="30">
        <f t="shared" si="6"/>
        <v>1135146.9828837533</v>
      </c>
      <c r="I98" s="30">
        <f t="shared" si="7"/>
        <v>336716.05858899374</v>
      </c>
      <c r="J98" s="30">
        <f t="shared" si="8"/>
        <v>853010.55484534218</v>
      </c>
      <c r="K98" s="37">
        <f t="shared" si="9"/>
        <v>282136.42803841108</v>
      </c>
      <c r="L98" s="37">
        <f>I98+J98-H98</f>
        <v>54579.63055058266</v>
      </c>
      <c r="M98" s="34"/>
      <c r="N98" s="30" cm="1">
        <f t="array" ref="N98">INDEX('MEV revenue split'!$B$3:$D$487,MATCH(DATEVALUE(TEXT($A98,"MM/DD/YY")),'MEV revenue split'!$A$3:$A$487,0),'MEV Distributed'!N$3)</f>
        <v>417644.64779999998</v>
      </c>
      <c r="O98" s="30" cm="1">
        <f t="array" ref="O98">INDEX('MEV revenue split'!$B$3:$D$487,MATCH(DATEVALUE(TEXT($A98,"MM/DD/YY")),'MEV revenue split'!$A$3:$A$487,0),'MEV Distributed'!O$3)</f>
        <v>340285.52786326001</v>
      </c>
      <c r="P98" s="38" cm="1">
        <f t="array" ref="P98">INDEX('MEV revenue split'!$B$3:$D$487,MATCH(DATEVALUE(TEXT($A98,"MM/DD/YY")),'MEV revenue split'!$A$3:$A$487,0),'MEV Distributed'!P$3)</f>
        <v>77406.830071959994</v>
      </c>
      <c r="Q98" s="54"/>
      <c r="R98" s="36">
        <f>K98+L98+P98</f>
        <v>414122.88866095373</v>
      </c>
      <c r="S98" s="34"/>
      <c r="T98" s="35">
        <f>K98/R98</f>
        <v>0.68128672856186612</v>
      </c>
      <c r="U98" s="35">
        <f t="shared" si="10"/>
        <v>0.13179573514292642</v>
      </c>
      <c r="V98" s="35">
        <f t="shared" si="11"/>
        <v>0.18691753629520749</v>
      </c>
      <c r="W98" s="35">
        <v>0</v>
      </c>
    </row>
    <row r="99" spans="1:23" x14ac:dyDescent="0.2">
      <c r="A99" s="1">
        <v>44951</v>
      </c>
      <c r="B99" s="17">
        <v>1557.06</v>
      </c>
      <c r="C99" s="58"/>
      <c r="D99" cm="1">
        <f t="array" ref="D99">INDEX('raw - dune'!$B$2:$L$239,MATCH(DATEVALUE(TEXT(A99,"MM/DD/YY")),'raw - dune'!$A$2:$A$239,0),D$3)</f>
        <v>886.47812707334901</v>
      </c>
      <c r="E99" cm="1">
        <f t="array" ref="E99">INDEX('raw - dune'!$B$2:$L$239,MATCH(DATEVALUE(TEXT($A99,"MM/DD/YY")),'raw - dune'!$A$2:$A$239,0),E$3)</f>
        <v>483.30506075180199</v>
      </c>
      <c r="F99" s="12" cm="1">
        <f t="array" ref="F99">INDEX('raw - dune'!$B$2:$L$239,MATCH(DATEVALUE(TEXT($A99,"MM/DD/YY")),'raw - dune'!$A$2:$A$239,0),F$3)</f>
        <v>500.27810171786501</v>
      </c>
      <c r="H99" s="30">
        <f t="shared" si="6"/>
        <v>1380299.6325408288</v>
      </c>
      <c r="I99" s="30">
        <f t="shared" si="7"/>
        <v>752534.97789420083</v>
      </c>
      <c r="J99" s="30">
        <f t="shared" si="8"/>
        <v>778963.02106081892</v>
      </c>
      <c r="K99" s="37">
        <f t="shared" si="9"/>
        <v>601336.61148000986</v>
      </c>
      <c r="L99" s="37">
        <f>I99+J99-H99</f>
        <v>151198.36641419097</v>
      </c>
      <c r="M99" s="34"/>
      <c r="N99" s="30" cm="1">
        <f t="array" ref="N99">INDEX('MEV revenue split'!$B$3:$D$487,MATCH(DATEVALUE(TEXT($A99,"MM/DD/YY")),'MEV revenue split'!$A$3:$A$487,0),'MEV Distributed'!N$3)</f>
        <v>783523.78399999999</v>
      </c>
      <c r="O99" s="30" cm="1">
        <f t="array" ref="O99">INDEX('MEV revenue split'!$B$3:$D$487,MATCH(DATEVALUE(TEXT($A99,"MM/DD/YY")),'MEV revenue split'!$A$3:$A$487,0),'MEV Distributed'!O$3)</f>
        <v>593189.03781879996</v>
      </c>
      <c r="P99" s="38" cm="1">
        <f t="array" ref="P99">INDEX('MEV revenue split'!$B$3:$D$487,MATCH(DATEVALUE(TEXT($A99,"MM/DD/YY")),'MEV revenue split'!$A$3:$A$487,0),'MEV Distributed'!P$3)</f>
        <v>192379.389547</v>
      </c>
      <c r="Q99" s="54"/>
      <c r="R99" s="36">
        <f>K99+L99+P99</f>
        <v>944914.36744120088</v>
      </c>
      <c r="S99" s="34"/>
      <c r="T99" s="35">
        <f>K99/R99</f>
        <v>0.63639270626015665</v>
      </c>
      <c r="U99" s="35">
        <f t="shared" si="10"/>
        <v>0.16001277112933684</v>
      </c>
      <c r="V99" s="35">
        <f t="shared" si="11"/>
        <v>0.20359452261050648</v>
      </c>
      <c r="W99" s="35">
        <v>0</v>
      </c>
    </row>
    <row r="100" spans="1:23" x14ac:dyDescent="0.2">
      <c r="A100" s="1">
        <v>44950</v>
      </c>
      <c r="B100" s="17">
        <v>1632.96</v>
      </c>
      <c r="C100" s="58"/>
      <c r="D100" cm="1">
        <f t="array" ref="D100">INDEX('raw - dune'!$B$2:$L$239,MATCH(DATEVALUE(TEXT(A100,"MM/DD/YY")),'raw - dune'!$A$2:$A$239,0),D$3)</f>
        <v>994.27778320420896</v>
      </c>
      <c r="E100" cm="1">
        <f t="array" ref="E100">INDEX('raw - dune'!$B$2:$L$239,MATCH(DATEVALUE(TEXT($A100,"MM/DD/YY")),'raw - dune'!$A$2:$A$239,0),E$3)</f>
        <v>330.478470685324</v>
      </c>
      <c r="F100" s="12" cm="1">
        <f t="array" ref="F100">INDEX('raw - dune'!$B$2:$L$239,MATCH(DATEVALUE(TEXT($A100,"MM/DD/YY")),'raw - dune'!$A$2:$A$239,0),F$3)</f>
        <v>704.04178223543897</v>
      </c>
      <c r="H100" s="30">
        <f t="shared" si="6"/>
        <v>1623615.8488611451</v>
      </c>
      <c r="I100" s="30">
        <f t="shared" si="7"/>
        <v>539658.12349030667</v>
      </c>
      <c r="J100" s="30">
        <f t="shared" si="8"/>
        <v>1149672.0687191824</v>
      </c>
      <c r="K100" s="37">
        <f t="shared" si="9"/>
        <v>473943.78014196269</v>
      </c>
      <c r="L100" s="37">
        <f>I100+J100-H100</f>
        <v>65714.343348344089</v>
      </c>
      <c r="M100" s="34"/>
      <c r="N100" s="30" cm="1">
        <f t="array" ref="N100">INDEX('MEV revenue split'!$B$3:$D$487,MATCH(DATEVALUE(TEXT($A100,"MM/DD/YY")),'MEV revenue split'!$A$3:$A$487,0),'MEV Distributed'!N$3)</f>
        <v>623208.99160000007</v>
      </c>
      <c r="O100" s="30" cm="1">
        <f t="array" ref="O100">INDEX('MEV revenue split'!$B$3:$D$487,MATCH(DATEVALUE(TEXT($A100,"MM/DD/YY")),'MEV revenue split'!$A$3:$A$487,0),'MEV Distributed'!O$3)</f>
        <v>510801.26704800001</v>
      </c>
      <c r="P100" s="38" cm="1">
        <f t="array" ref="P100">INDEX('MEV revenue split'!$B$3:$D$487,MATCH(DATEVALUE(TEXT($A100,"MM/DD/YY")),'MEV revenue split'!$A$3:$A$487,0),'MEV Distributed'!P$3)</f>
        <v>128788.58989899998</v>
      </c>
      <c r="Q100" s="54"/>
      <c r="R100" s="36">
        <f>K100+L100+P100</f>
        <v>668446.71338930679</v>
      </c>
      <c r="S100" s="34"/>
      <c r="T100" s="35">
        <f>K100/R100</f>
        <v>0.70902253036576068</v>
      </c>
      <c r="U100" s="35">
        <f t="shared" si="10"/>
        <v>9.8309023041110707E-2</v>
      </c>
      <c r="V100" s="35">
        <f t="shared" si="11"/>
        <v>0.1926684465931286</v>
      </c>
      <c r="W100" s="35">
        <v>0</v>
      </c>
    </row>
    <row r="101" spans="1:23" x14ac:dyDescent="0.2">
      <c r="A101" s="1">
        <v>44949</v>
      </c>
      <c r="B101" s="17">
        <v>1630.84</v>
      </c>
      <c r="C101" s="58"/>
      <c r="D101" cm="1">
        <f t="array" ref="D101">INDEX('raw - dune'!$B$2:$L$239,MATCH(DATEVALUE(TEXT(A101,"MM/DD/YY")),'raw - dune'!$A$2:$A$239,0),D$3)</f>
        <v>613.30309623815003</v>
      </c>
      <c r="E101" cm="1">
        <f t="array" ref="E101">INDEX('raw - dune'!$B$2:$L$239,MATCH(DATEVALUE(TEXT($A101,"MM/DD/YY")),'raw - dune'!$A$2:$A$239,0),E$3)</f>
        <v>268.11485661577501</v>
      </c>
      <c r="F101" s="12" cm="1">
        <f t="array" ref="F101">INDEX('raw - dune'!$B$2:$L$239,MATCH(DATEVALUE(TEXT($A101,"MM/DD/YY")),'raw - dune'!$A$2:$A$239,0),F$3)</f>
        <v>373.94474075449199</v>
      </c>
      <c r="H101" s="30">
        <f t="shared" si="6"/>
        <v>1000199.2214690245</v>
      </c>
      <c r="I101" s="30">
        <f t="shared" si="7"/>
        <v>437252.43276327051</v>
      </c>
      <c r="J101" s="30">
        <f t="shared" si="8"/>
        <v>609844.04101205571</v>
      </c>
      <c r="K101" s="37">
        <f t="shared" si="9"/>
        <v>390355.18045696884</v>
      </c>
      <c r="L101" s="37">
        <f>I101+J101-H101</f>
        <v>46897.252306301729</v>
      </c>
      <c r="M101" s="34"/>
      <c r="N101" s="30" cm="1">
        <f t="array" ref="N101">INDEX('MEV revenue split'!$B$3:$D$487,MATCH(DATEVALUE(TEXT($A101,"MM/DD/YY")),'MEV revenue split'!$A$3:$A$487,0),'MEV Distributed'!N$3)</f>
        <v>404044.9277</v>
      </c>
      <c r="O101" s="30" cm="1">
        <f t="array" ref="O101">INDEX('MEV revenue split'!$B$3:$D$487,MATCH(DATEVALUE(TEXT($A101,"MM/DD/YY")),'MEV revenue split'!$A$3:$A$487,0),'MEV Distributed'!O$3)</f>
        <v>317748.3879261</v>
      </c>
      <c r="P101" s="38" cm="1">
        <f t="array" ref="P101">INDEX('MEV revenue split'!$B$3:$D$487,MATCH(DATEVALUE(TEXT($A101,"MM/DD/YY")),'MEV revenue split'!$A$3:$A$487,0),'MEV Distributed'!P$3)</f>
        <v>86322.855236439995</v>
      </c>
      <c r="Q101" s="54"/>
      <c r="R101" s="36">
        <f>K101+L101+P101</f>
        <v>523575.28799971053</v>
      </c>
      <c r="S101" s="34"/>
      <c r="T101" s="35">
        <f>K101/R101</f>
        <v>0.74555692257420803</v>
      </c>
      <c r="U101" s="35">
        <f t="shared" si="10"/>
        <v>8.9571172248159386E-2</v>
      </c>
      <c r="V101" s="35">
        <f t="shared" si="11"/>
        <v>0.16487190517763267</v>
      </c>
      <c r="W101" s="35">
        <v>0</v>
      </c>
    </row>
    <row r="102" spans="1:23" x14ac:dyDescent="0.2">
      <c r="A102" s="1">
        <v>44948</v>
      </c>
      <c r="B102" s="17">
        <v>1625.91</v>
      </c>
      <c r="C102" s="58"/>
      <c r="D102" cm="1">
        <f t="array" ref="D102">INDEX('raw - dune'!$B$2:$L$239,MATCH(DATEVALUE(TEXT(A102,"MM/DD/YY")),'raw - dune'!$A$2:$A$239,0),D$3)</f>
        <v>553.260716051347</v>
      </c>
      <c r="E102" cm="1">
        <f t="array" ref="E102">INDEX('raw - dune'!$B$2:$L$239,MATCH(DATEVALUE(TEXT($A102,"MM/DD/YY")),'raw - dune'!$A$2:$A$239,0),E$3)</f>
        <v>248.51190433592001</v>
      </c>
      <c r="F102" s="12" cm="1">
        <f t="array" ref="F102">INDEX('raw - dune'!$B$2:$L$239,MATCH(DATEVALUE(TEXT($A102,"MM/DD/YY")),'raw - dune'!$A$2:$A$239,0),F$3)</f>
        <v>325.32612224118202</v>
      </c>
      <c r="H102" s="30">
        <f t="shared" si="6"/>
        <v>899552.13083504559</v>
      </c>
      <c r="I102" s="30">
        <f t="shared" si="7"/>
        <v>404057.99037881574</v>
      </c>
      <c r="J102" s="30">
        <f t="shared" si="8"/>
        <v>528950.9954131603</v>
      </c>
      <c r="K102" s="37">
        <f t="shared" si="9"/>
        <v>370601.13542188529</v>
      </c>
      <c r="L102" s="37">
        <f>I102+J102-H102</f>
        <v>33456.854956930503</v>
      </c>
      <c r="M102" s="34"/>
      <c r="N102" s="30" cm="1">
        <f t="array" ref="N102">INDEX('MEV revenue split'!$B$3:$D$487,MATCH(DATEVALUE(TEXT($A102,"MM/DD/YY")),'MEV revenue split'!$A$3:$A$487,0),'MEV Distributed'!N$3)</f>
        <v>345907.07579999999</v>
      </c>
      <c r="O102" s="30" cm="1">
        <f t="array" ref="O102">INDEX('MEV revenue split'!$B$3:$D$487,MATCH(DATEVALUE(TEXT($A102,"MM/DD/YY")),'MEV revenue split'!$A$3:$A$487,0),'MEV Distributed'!O$3)</f>
        <v>284846.08010000002</v>
      </c>
      <c r="P102" s="38" cm="1">
        <f t="array" ref="P102">INDEX('MEV revenue split'!$B$3:$D$487,MATCH(DATEVALUE(TEXT($A102,"MM/DD/YY")),'MEV revenue split'!$A$3:$A$487,0),'MEV Distributed'!P$3)</f>
        <v>99947.818700000003</v>
      </c>
      <c r="Q102" s="54"/>
      <c r="R102" s="36">
        <f>K102+L102+P102</f>
        <v>504005.8090788158</v>
      </c>
      <c r="S102" s="34"/>
      <c r="T102" s="35">
        <f>K102/R102</f>
        <v>0.73531123797807485</v>
      </c>
      <c r="U102" s="35">
        <f t="shared" si="10"/>
        <v>6.6381883609794981E-2</v>
      </c>
      <c r="V102" s="35">
        <f t="shared" si="11"/>
        <v>0.19830687841213016</v>
      </c>
      <c r="W102" s="35">
        <v>0</v>
      </c>
    </row>
    <row r="103" spans="1:23" x14ac:dyDescent="0.2">
      <c r="A103" s="1">
        <v>44947</v>
      </c>
      <c r="B103" s="17">
        <v>1661.33</v>
      </c>
      <c r="C103" s="58"/>
      <c r="D103" cm="1">
        <f t="array" ref="D103">INDEX('raw - dune'!$B$2:$L$239,MATCH(DATEVALUE(TEXT(A103,"MM/DD/YY")),'raw - dune'!$A$2:$A$239,0),D$3)</f>
        <v>722.23356964045695</v>
      </c>
      <c r="E103" cm="1">
        <f t="array" ref="E103">INDEX('raw - dune'!$B$2:$L$239,MATCH(DATEVALUE(TEXT($A103,"MM/DD/YY")),'raw - dune'!$A$2:$A$239,0),E$3)</f>
        <v>339.06923139191002</v>
      </c>
      <c r="F103" s="12" cm="1">
        <f t="array" ref="F103">INDEX('raw - dune'!$B$2:$L$239,MATCH(DATEVALUE(TEXT($A103,"MM/DD/YY")),'raw - dune'!$A$2:$A$239,0),F$3)</f>
        <v>405.81402960547399</v>
      </c>
      <c r="H103" s="30">
        <f t="shared" si="6"/>
        <v>1199868.2962507803</v>
      </c>
      <c r="I103" s="30">
        <f t="shared" si="7"/>
        <v>563305.88618832186</v>
      </c>
      <c r="J103" s="30">
        <f t="shared" si="8"/>
        <v>674191.02180446207</v>
      </c>
      <c r="K103" s="37">
        <f t="shared" si="9"/>
        <v>525677.27444631828</v>
      </c>
      <c r="L103" s="37">
        <f>I103+J103-H103</f>
        <v>37628.611742003588</v>
      </c>
      <c r="M103" s="34"/>
      <c r="N103" s="30" cm="1">
        <f t="array" ref="N103">INDEX('MEV revenue split'!$B$3:$D$487,MATCH(DATEVALUE(TEXT($A103,"MM/DD/YY")),'MEV revenue split'!$A$3:$A$487,0),'MEV Distributed'!N$3)</f>
        <v>611981.30480000004</v>
      </c>
      <c r="O103" s="30" cm="1">
        <f t="array" ref="O103">INDEX('MEV revenue split'!$B$3:$D$487,MATCH(DATEVALUE(TEXT($A103,"MM/DD/YY")),'MEV revenue split'!$A$3:$A$487,0),'MEV Distributed'!O$3)</f>
        <v>429272.54243700003</v>
      </c>
      <c r="P103" s="38" cm="1">
        <f t="array" ref="P103">INDEX('MEV revenue split'!$B$3:$D$487,MATCH(DATEVALUE(TEXT($A103,"MM/DD/YY")),'MEV revenue split'!$A$3:$A$487,0),'MEV Distributed'!P$3)</f>
        <v>187181.83201499999</v>
      </c>
      <c r="Q103" s="54"/>
      <c r="R103" s="36">
        <f>K103+L103+P103</f>
        <v>750487.7182033218</v>
      </c>
      <c r="S103" s="34"/>
      <c r="T103" s="35">
        <f>K103/R103</f>
        <v>0.70044753790881098</v>
      </c>
      <c r="U103" s="35">
        <f t="shared" si="10"/>
        <v>5.0138877465026363E-2</v>
      </c>
      <c r="V103" s="35">
        <f t="shared" si="11"/>
        <v>0.24941358462616275</v>
      </c>
      <c r="W103" s="35">
        <v>0</v>
      </c>
    </row>
    <row r="104" spans="1:23" x14ac:dyDescent="0.2">
      <c r="A104" s="1">
        <v>44946</v>
      </c>
      <c r="B104" s="17">
        <v>1550.51</v>
      </c>
      <c r="C104" s="58"/>
      <c r="D104" cm="1">
        <f t="array" ref="D104">INDEX('raw - dune'!$B$2:$L$239,MATCH(DATEVALUE(TEXT(A104,"MM/DD/YY")),'raw - dune'!$A$2:$A$239,0),D$3)</f>
        <v>616.43646347128299</v>
      </c>
      <c r="E104" cm="1">
        <f t="array" ref="E104">INDEX('raw - dune'!$B$2:$L$239,MATCH(DATEVALUE(TEXT($A104,"MM/DD/YY")),'raw - dune'!$A$2:$A$239,0),E$3)</f>
        <v>239.72131706394799</v>
      </c>
      <c r="F104" s="12" cm="1">
        <f t="array" ref="F104">INDEX('raw - dune'!$B$2:$L$239,MATCH(DATEVALUE(TEXT($A104,"MM/DD/YY")),'raw - dune'!$A$2:$A$239,0),F$3)</f>
        <v>392.961649999847</v>
      </c>
      <c r="H104" s="30">
        <f t="shared" si="6"/>
        <v>955790.90097685903</v>
      </c>
      <c r="I104" s="30">
        <f t="shared" si="7"/>
        <v>371690.299320822</v>
      </c>
      <c r="J104" s="30">
        <f t="shared" si="8"/>
        <v>609290.96794126276</v>
      </c>
      <c r="K104" s="37">
        <f t="shared" si="9"/>
        <v>346499.93303559627</v>
      </c>
      <c r="L104" s="37">
        <f>I104+J104-H104</f>
        <v>25190.366285225726</v>
      </c>
      <c r="M104" s="34"/>
      <c r="N104" s="30" cm="1">
        <f t="array" ref="N104">INDEX('MEV revenue split'!$B$3:$D$487,MATCH(DATEVALUE(TEXT($A104,"MM/DD/YY")),'MEV revenue split'!$A$3:$A$487,0),'MEV Distributed'!N$3)</f>
        <v>524535.09250000003</v>
      </c>
      <c r="O104" s="30" cm="1">
        <f t="array" ref="O104">INDEX('MEV revenue split'!$B$3:$D$487,MATCH(DATEVALUE(TEXT($A104,"MM/DD/YY")),'MEV revenue split'!$A$3:$A$487,0),'MEV Distributed'!O$3)</f>
        <v>351966.10820400005</v>
      </c>
      <c r="P104" s="38" cm="1">
        <f t="array" ref="P104">INDEX('MEV revenue split'!$B$3:$D$487,MATCH(DATEVALUE(TEXT($A104,"MM/DD/YY")),'MEV revenue split'!$A$3:$A$487,0),'MEV Distributed'!P$3)</f>
        <v>175540.76725399998</v>
      </c>
      <c r="Q104" s="54"/>
      <c r="R104" s="36">
        <f>K104+L104+P104</f>
        <v>547231.06657482195</v>
      </c>
      <c r="S104" s="34"/>
      <c r="T104" s="35">
        <f>K104/R104</f>
        <v>0.63318761342329588</v>
      </c>
      <c r="U104" s="35">
        <f t="shared" si="10"/>
        <v>4.6032412675133624E-2</v>
      </c>
      <c r="V104" s="35">
        <f t="shared" si="11"/>
        <v>0.32077997390157048</v>
      </c>
      <c r="W104" s="35">
        <v>0</v>
      </c>
    </row>
    <row r="105" spans="1:23" x14ac:dyDescent="0.2">
      <c r="A105" s="1">
        <v>44945</v>
      </c>
      <c r="B105" s="17">
        <v>1516.56</v>
      </c>
      <c r="C105" s="58"/>
      <c r="D105" cm="1">
        <f t="array" ref="D105">INDEX('raw - dune'!$B$2:$L$239,MATCH(DATEVALUE(TEXT(A105,"MM/DD/YY")),'raw - dune'!$A$2:$A$239,0),D$3)</f>
        <v>487.09857750217299</v>
      </c>
      <c r="E105" cm="1">
        <f t="array" ref="E105">INDEX('raw - dune'!$B$2:$L$239,MATCH(DATEVALUE(TEXT($A105,"MM/DD/YY")),'raw - dune'!$A$2:$A$239,0),E$3)</f>
        <v>163.559700380718</v>
      </c>
      <c r="F105" s="12" cm="1">
        <f t="array" ref="F105">INDEX('raw - dune'!$B$2:$L$239,MATCH(DATEVALUE(TEXT($A105,"MM/DD/YY")),'raw - dune'!$A$2:$A$239,0),F$3)</f>
        <v>332.04531892877702</v>
      </c>
      <c r="H105" s="30">
        <f t="shared" si="6"/>
        <v>738714.2186966954</v>
      </c>
      <c r="I105" s="30">
        <f t="shared" si="7"/>
        <v>248048.09920938167</v>
      </c>
      <c r="J105" s="30">
        <f t="shared" si="8"/>
        <v>503566.64887462609</v>
      </c>
      <c r="K105" s="37">
        <f t="shared" si="9"/>
        <v>235147.56982206932</v>
      </c>
      <c r="L105" s="37">
        <f>I105+J105-H105</f>
        <v>12900.529387312359</v>
      </c>
      <c r="M105" s="34"/>
      <c r="N105" s="30" cm="1">
        <f t="array" ref="N105">INDEX('MEV revenue split'!$B$3:$D$487,MATCH(DATEVALUE(TEXT($A105,"MM/DD/YY")),'MEV revenue split'!$A$3:$A$487,0),'MEV Distributed'!N$3)</f>
        <v>417509.55669999996</v>
      </c>
      <c r="O105" s="30" cm="1">
        <f t="array" ref="O105">INDEX('MEV revenue split'!$B$3:$D$487,MATCH(DATEVALUE(TEXT($A105,"MM/DD/YY")),'MEV revenue split'!$A$3:$A$487,0),'MEV Distributed'!O$3)</f>
        <v>310739.09626060002</v>
      </c>
      <c r="P105" s="38" cm="1">
        <f t="array" ref="P105">INDEX('MEV revenue split'!$B$3:$D$487,MATCH(DATEVALUE(TEXT($A105,"MM/DD/YY")),'MEV revenue split'!$A$3:$A$487,0),'MEV Distributed'!P$3)</f>
        <v>108109.3033975</v>
      </c>
      <c r="Q105" s="54"/>
      <c r="R105" s="36">
        <f>K105+L105+P105</f>
        <v>356157.40260688169</v>
      </c>
      <c r="S105" s="34"/>
      <c r="T105" s="35">
        <f>K105/R105</f>
        <v>0.66023496381351299</v>
      </c>
      <c r="U105" s="35">
        <f t="shared" si="10"/>
        <v>3.6221427079396309E-2</v>
      </c>
      <c r="V105" s="35">
        <f t="shared" si="11"/>
        <v>0.30354360910709066</v>
      </c>
      <c r="W105" s="35">
        <v>0</v>
      </c>
    </row>
    <row r="106" spans="1:23" x14ac:dyDescent="0.2">
      <c r="A106" s="1">
        <v>44944</v>
      </c>
      <c r="B106" s="17">
        <v>1569.53</v>
      </c>
      <c r="C106" s="58"/>
      <c r="D106" cm="1">
        <f t="array" ref="D106">INDEX('raw - dune'!$B$2:$L$239,MATCH(DATEVALUE(TEXT(A106,"MM/DD/YY")),'raw - dune'!$A$2:$A$239,0),D$3)</f>
        <v>1111.22793704317</v>
      </c>
      <c r="E106" cm="1">
        <f t="array" ref="E106">INDEX('raw - dune'!$B$2:$L$239,MATCH(DATEVALUE(TEXT($A106,"MM/DD/YY")),'raw - dune'!$A$2:$A$239,0),E$3)</f>
        <v>592.39828957037003</v>
      </c>
      <c r="F106" s="12" cm="1">
        <f t="array" ref="F106">INDEX('raw - dune'!$B$2:$L$239,MATCH(DATEVALUE(TEXT($A106,"MM/DD/YY")),'raw - dune'!$A$2:$A$239,0),F$3)</f>
        <v>546.12716419471201</v>
      </c>
      <c r="H106" s="30">
        <f t="shared" si="6"/>
        <v>1744105.5840273665</v>
      </c>
      <c r="I106" s="30">
        <f t="shared" si="7"/>
        <v>929786.88742938288</v>
      </c>
      <c r="J106" s="30">
        <f t="shared" si="8"/>
        <v>857162.96801852633</v>
      </c>
      <c r="K106" s="37">
        <f t="shared" si="9"/>
        <v>886942.61600884015</v>
      </c>
      <c r="L106" s="37">
        <f>I106+J106-H106</f>
        <v>42844.271420542849</v>
      </c>
      <c r="M106" s="34"/>
      <c r="N106" s="30" cm="1">
        <f t="array" ref="N106">INDEX('MEV revenue split'!$B$3:$D$487,MATCH(DATEVALUE(TEXT($A106,"MM/DD/YY")),'MEV revenue split'!$A$3:$A$487,0),'MEV Distributed'!N$3)</f>
        <v>755411.44709999999</v>
      </c>
      <c r="O106" s="30" cm="1">
        <f t="array" ref="O106">INDEX('MEV revenue split'!$B$3:$D$487,MATCH(DATEVALUE(TEXT($A106,"MM/DD/YY")),'MEV revenue split'!$A$3:$A$487,0),'MEV Distributed'!O$3)</f>
        <v>618487.15453499998</v>
      </c>
      <c r="P106" s="38" cm="1">
        <f t="array" ref="P106">INDEX('MEV revenue split'!$B$3:$D$487,MATCH(DATEVALUE(TEXT($A106,"MM/DD/YY")),'MEV revenue split'!$A$3:$A$487,0),'MEV Distributed'!P$3)</f>
        <v>153158.20134600002</v>
      </c>
      <c r="Q106" s="54"/>
      <c r="R106" s="36">
        <f>K106+L106+P106</f>
        <v>1082945.0887753831</v>
      </c>
      <c r="S106" s="34"/>
      <c r="T106" s="35">
        <f>K106/R106</f>
        <v>0.81900977732103974</v>
      </c>
      <c r="U106" s="35">
        <f t="shared" si="10"/>
        <v>3.9562736711786603E-2</v>
      </c>
      <c r="V106" s="35">
        <f t="shared" si="11"/>
        <v>0.14142748596717356</v>
      </c>
      <c r="W106" s="35">
        <v>0</v>
      </c>
    </row>
    <row r="107" spans="1:23" x14ac:dyDescent="0.2">
      <c r="A107" s="1">
        <v>44943</v>
      </c>
      <c r="B107" s="17">
        <v>1577.73</v>
      </c>
      <c r="C107" s="58"/>
      <c r="D107" cm="1">
        <f t="array" ref="D107">INDEX('raw - dune'!$B$2:$L$239,MATCH(DATEVALUE(TEXT(A107,"MM/DD/YY")),'raw - dune'!$A$2:$A$239,0),D$3)</f>
        <v>611.37791490448797</v>
      </c>
      <c r="E107" cm="1">
        <f t="array" ref="E107">INDEX('raw - dune'!$B$2:$L$239,MATCH(DATEVALUE(TEXT($A107,"MM/DD/YY")),'raw - dune'!$A$2:$A$239,0),E$3)</f>
        <v>249.64272485859399</v>
      </c>
      <c r="F107" s="12" cm="1">
        <f t="array" ref="F107">INDEX('raw - dune'!$B$2:$L$239,MATCH(DATEVALUE(TEXT($A107,"MM/DD/YY")),'raw - dune'!$A$2:$A$239,0),F$3)</f>
        <v>376.28264939491999</v>
      </c>
      <c r="H107" s="30">
        <f t="shared" si="6"/>
        <v>964589.27768225782</v>
      </c>
      <c r="I107" s="30">
        <f t="shared" si="7"/>
        <v>393868.81629114953</v>
      </c>
      <c r="J107" s="30">
        <f t="shared" si="8"/>
        <v>593672.42442984716</v>
      </c>
      <c r="K107" s="37">
        <f t="shared" si="9"/>
        <v>370916.85325241066</v>
      </c>
      <c r="L107" s="37">
        <f>I107+J107-H107</f>
        <v>22951.963038738817</v>
      </c>
      <c r="M107" s="34"/>
      <c r="N107" s="30" cm="1">
        <f t="array" ref="N107">INDEX('MEV revenue split'!$B$3:$D$487,MATCH(DATEVALUE(TEXT($A107,"MM/DD/YY")),'MEV revenue split'!$A$3:$A$487,0),'MEV Distributed'!N$3)</f>
        <v>378179.01300000004</v>
      </c>
      <c r="O107" s="30" cm="1">
        <f t="array" ref="O107">INDEX('MEV revenue split'!$B$3:$D$487,MATCH(DATEVALUE(TEXT($A107,"MM/DD/YY")),'MEV revenue split'!$A$3:$A$487,0),'MEV Distributed'!O$3)</f>
        <v>317772.38021800003</v>
      </c>
      <c r="P107" s="38" cm="1">
        <f t="array" ref="P107">INDEX('MEV revenue split'!$B$3:$D$487,MATCH(DATEVALUE(TEXT($A107,"MM/DD/YY")),'MEV revenue split'!$A$3:$A$487,0),'MEV Distributed'!P$3)</f>
        <v>60689.611382700001</v>
      </c>
      <c r="Q107" s="54"/>
      <c r="R107" s="36">
        <f>K107+L107+P107</f>
        <v>454558.42767384945</v>
      </c>
      <c r="S107" s="34"/>
      <c r="T107" s="35">
        <f>K107/R107</f>
        <v>0.81599378797250566</v>
      </c>
      <c r="U107" s="35">
        <f t="shared" si="10"/>
        <v>5.0492877573941046E-2</v>
      </c>
      <c r="V107" s="35">
        <f t="shared" si="11"/>
        <v>0.13351333445355335</v>
      </c>
      <c r="W107" s="35">
        <v>0</v>
      </c>
    </row>
    <row r="108" spans="1:23" x14ac:dyDescent="0.2">
      <c r="A108" s="1">
        <v>44942</v>
      </c>
      <c r="B108" s="17">
        <v>1551.32</v>
      </c>
      <c r="C108" s="58"/>
      <c r="D108" cm="1">
        <f t="array" ref="D108">INDEX('raw - dune'!$B$2:$L$239,MATCH(DATEVALUE(TEXT(A108,"MM/DD/YY")),'raw - dune'!$A$2:$A$239,0),D$3)</f>
        <v>821.49022427379498</v>
      </c>
      <c r="E108" cm="1">
        <f t="array" ref="E108">INDEX('raw - dune'!$B$2:$L$239,MATCH(DATEVALUE(TEXT($A108,"MM/DD/YY")),'raw - dune'!$A$2:$A$239,0),E$3)</f>
        <v>337.28675702609797</v>
      </c>
      <c r="F108" s="12" cm="1">
        <f t="array" ref="F108">INDEX('raw - dune'!$B$2:$L$239,MATCH(DATEVALUE(TEXT($A108,"MM/DD/YY")),'raw - dune'!$A$2:$A$239,0),F$3)</f>
        <v>510.61899805161801</v>
      </c>
      <c r="H108" s="30">
        <f t="shared" si="6"/>
        <v>1274394.2147204236</v>
      </c>
      <c r="I108" s="30">
        <f t="shared" si="7"/>
        <v>523239.6919097263</v>
      </c>
      <c r="J108" s="30">
        <f t="shared" si="8"/>
        <v>792133.46405743598</v>
      </c>
      <c r="K108" s="37">
        <f t="shared" si="9"/>
        <v>482260.75066298759</v>
      </c>
      <c r="L108" s="37">
        <f>I108+J108-H108</f>
        <v>40978.941246738657</v>
      </c>
      <c r="M108" s="34"/>
      <c r="N108" s="30" cm="1">
        <f t="array" ref="N108">INDEX('MEV revenue split'!$B$3:$D$487,MATCH(DATEVALUE(TEXT($A108,"MM/DD/YY")),'MEV revenue split'!$A$3:$A$487,0),'MEV Distributed'!N$3)</f>
        <v>595929.66399999999</v>
      </c>
      <c r="O108" s="30" cm="1">
        <f t="array" ref="O108">INDEX('MEV revenue split'!$B$3:$D$487,MATCH(DATEVALUE(TEXT($A108,"MM/DD/YY")),'MEV revenue split'!$A$3:$A$487,0),'MEV Distributed'!O$3)</f>
        <v>468605.9775181</v>
      </c>
      <c r="P108" s="38" cm="1">
        <f t="array" ref="P108">INDEX('MEV revenue split'!$B$3:$D$487,MATCH(DATEVALUE(TEXT($A108,"MM/DD/YY")),'MEV revenue split'!$A$3:$A$487,0),'MEV Distributed'!P$3)</f>
        <v>128447.83643200001</v>
      </c>
      <c r="Q108" s="54"/>
      <c r="R108" s="36">
        <f>K108+L108+P108</f>
        <v>651687.52834172628</v>
      </c>
      <c r="S108" s="34"/>
      <c r="T108" s="35">
        <f>K108/R108</f>
        <v>0.7400183825677018</v>
      </c>
      <c r="U108" s="35">
        <f t="shared" si="10"/>
        <v>6.2881272794974338E-2</v>
      </c>
      <c r="V108" s="35">
        <f t="shared" si="11"/>
        <v>0.19710034463732387</v>
      </c>
      <c r="W108" s="35">
        <v>0</v>
      </c>
    </row>
    <row r="109" spans="1:23" x14ac:dyDescent="0.2">
      <c r="A109" s="1">
        <v>44941</v>
      </c>
      <c r="B109" s="17">
        <v>1549.11</v>
      </c>
      <c r="C109" s="58"/>
      <c r="D109" cm="1">
        <f t="array" ref="D109">INDEX('raw - dune'!$B$2:$L$239,MATCH(DATEVALUE(TEXT(A109,"MM/DD/YY")),'raw - dune'!$A$2:$A$239,0),D$3)</f>
        <v>657.92921808024505</v>
      </c>
      <c r="E109" cm="1">
        <f t="array" ref="E109">INDEX('raw - dune'!$B$2:$L$239,MATCH(DATEVALUE(TEXT($A109,"MM/DD/YY")),'raw - dune'!$A$2:$A$239,0),E$3)</f>
        <v>303.55395619568702</v>
      </c>
      <c r="F109" s="12" cm="1">
        <f t="array" ref="F109">INDEX('raw - dune'!$B$2:$L$239,MATCH(DATEVALUE(TEXT($A109,"MM/DD/YY")),'raw - dune'!$A$2:$A$239,0),F$3)</f>
        <v>370.94488064473398</v>
      </c>
      <c r="H109" s="30">
        <f t="shared" si="6"/>
        <v>1019204.7310202883</v>
      </c>
      <c r="I109" s="30">
        <f t="shared" si="7"/>
        <v>470238.46908230067</v>
      </c>
      <c r="J109" s="30">
        <f t="shared" si="8"/>
        <v>574634.42405556387</v>
      </c>
      <c r="K109" s="37">
        <f t="shared" si="9"/>
        <v>444570.30696472444</v>
      </c>
      <c r="L109" s="37">
        <f>I109+J109-H109</f>
        <v>25668.162117576227</v>
      </c>
      <c r="M109" s="34"/>
      <c r="N109" s="30" cm="1">
        <f t="array" ref="N109">INDEX('MEV revenue split'!$B$3:$D$487,MATCH(DATEVALUE(TEXT($A109,"MM/DD/YY")),'MEV revenue split'!$A$3:$A$487,0),'MEV Distributed'!N$3)</f>
        <v>545477.473</v>
      </c>
      <c r="O109" s="30" cm="1">
        <f t="array" ref="O109">INDEX('MEV revenue split'!$B$3:$D$487,MATCH(DATEVALUE(TEXT($A109,"MM/DD/YY")),'MEV revenue split'!$A$3:$A$487,0),'MEV Distributed'!O$3)</f>
        <v>441145.48584069998</v>
      </c>
      <c r="P109" s="38" cm="1">
        <f t="array" ref="P109">INDEX('MEV revenue split'!$B$3:$D$487,MATCH(DATEVALUE(TEXT($A109,"MM/DD/YY")),'MEV revenue split'!$A$3:$A$487,0),'MEV Distributed'!P$3)</f>
        <v>104474.65222429999</v>
      </c>
      <c r="Q109" s="54"/>
      <c r="R109" s="36">
        <f>K109+L109+P109</f>
        <v>574713.12130660063</v>
      </c>
      <c r="S109" s="34"/>
      <c r="T109" s="35">
        <f>K109/R109</f>
        <v>0.77355169124032064</v>
      </c>
      <c r="U109" s="35">
        <f t="shared" si="10"/>
        <v>4.4662564966709117E-2</v>
      </c>
      <c r="V109" s="35">
        <f t="shared" si="11"/>
        <v>0.18178574379297036</v>
      </c>
      <c r="W109" s="35">
        <v>0</v>
      </c>
    </row>
    <row r="110" spans="1:23" x14ac:dyDescent="0.2">
      <c r="A110" s="1">
        <v>44940</v>
      </c>
      <c r="B110" s="17">
        <v>1453.38</v>
      </c>
      <c r="C110" s="58"/>
      <c r="D110" cm="1">
        <f t="array" ref="D110">INDEX('raw - dune'!$B$2:$L$239,MATCH(DATEVALUE(TEXT(A110,"MM/DD/YY")),'raw - dune'!$A$2:$A$239,0),D$3)</f>
        <v>1026.7096858315899</v>
      </c>
      <c r="E110" cm="1">
        <f t="array" ref="E110">INDEX('raw - dune'!$B$2:$L$239,MATCH(DATEVALUE(TEXT($A110,"MM/DD/YY")),'raw - dune'!$A$2:$A$239,0),E$3)</f>
        <v>540.15239938680202</v>
      </c>
      <c r="F110" s="12" cm="1">
        <f t="array" ref="F110">INDEX('raw - dune'!$B$2:$L$239,MATCH(DATEVALUE(TEXT($A110,"MM/DD/YY")),'raw - dune'!$A$2:$A$239,0),F$3)</f>
        <v>533.22003187102996</v>
      </c>
      <c r="H110" s="30">
        <f t="shared" si="6"/>
        <v>1492199.3231939164</v>
      </c>
      <c r="I110" s="30">
        <f t="shared" si="7"/>
        <v>785046.69422079041</v>
      </c>
      <c r="J110" s="30">
        <f t="shared" si="8"/>
        <v>774971.32992071763</v>
      </c>
      <c r="K110" s="37">
        <f t="shared" si="9"/>
        <v>717227.99327319872</v>
      </c>
      <c r="L110" s="37">
        <f>I110+J110-H110</f>
        <v>67818.700947591802</v>
      </c>
      <c r="M110" s="34"/>
      <c r="N110" s="30" cm="1">
        <f t="array" ref="N110">INDEX('MEV revenue split'!$B$3:$D$487,MATCH(DATEVALUE(TEXT($A110,"MM/DD/YY")),'MEV revenue split'!$A$3:$A$487,0),'MEV Distributed'!N$3)</f>
        <v>676450.34129999997</v>
      </c>
      <c r="O110" s="30" cm="1">
        <f t="array" ref="O110">INDEX('MEV revenue split'!$B$3:$D$487,MATCH(DATEVALUE(TEXT($A110,"MM/DD/YY")),'MEV revenue split'!$A$3:$A$487,0),'MEV Distributed'!O$3)</f>
        <v>506327.07973</v>
      </c>
      <c r="P110" s="38" cm="1">
        <f t="array" ref="P110">INDEX('MEV revenue split'!$B$3:$D$487,MATCH(DATEVALUE(TEXT($A110,"MM/DD/YY")),'MEV revenue split'!$A$3:$A$487,0),'MEV Distributed'!P$3)</f>
        <v>222584.41840999998</v>
      </c>
      <c r="Q110" s="54"/>
      <c r="R110" s="36">
        <f>K110+L110+P110</f>
        <v>1007631.1126307906</v>
      </c>
      <c r="S110" s="34"/>
      <c r="T110" s="35">
        <f>K110/R110</f>
        <v>0.71179619632884494</v>
      </c>
      <c r="U110" s="35">
        <f t="shared" si="10"/>
        <v>6.7305088238617611E-2</v>
      </c>
      <c r="V110" s="35">
        <f t="shared" si="11"/>
        <v>0.22089871543253733</v>
      </c>
      <c r="W110" s="35">
        <v>0</v>
      </c>
    </row>
    <row r="111" spans="1:23" x14ac:dyDescent="0.2">
      <c r="A111" s="1">
        <v>44939</v>
      </c>
      <c r="B111" s="17">
        <v>1417.13</v>
      </c>
      <c r="C111" s="58"/>
      <c r="D111" cm="1">
        <f t="array" ref="D111">INDEX('raw - dune'!$B$2:$L$239,MATCH(DATEVALUE(TEXT(A111,"MM/DD/YY")),'raw - dune'!$A$2:$A$239,0),D$3)</f>
        <v>683.209155970045</v>
      </c>
      <c r="E111" cm="1">
        <f t="array" ref="E111">INDEX('raw - dune'!$B$2:$L$239,MATCH(DATEVALUE(TEXT($A111,"MM/DD/YY")),'raw - dune'!$A$2:$A$239,0),E$3)</f>
        <v>273.70304941090501</v>
      </c>
      <c r="F111" s="12" cm="1">
        <f t="array" ref="F111">INDEX('raw - dune'!$B$2:$L$239,MATCH(DATEVALUE(TEXT($A111,"MM/DD/YY")),'raw - dune'!$A$2:$A$239,0),F$3)</f>
        <v>435.927190986043</v>
      </c>
      <c r="H111" s="30">
        <f t="shared" si="6"/>
        <v>968196.19119982992</v>
      </c>
      <c r="I111" s="30">
        <f t="shared" si="7"/>
        <v>387872.80241167586</v>
      </c>
      <c r="J111" s="30">
        <f t="shared" si="8"/>
        <v>617765.50016205118</v>
      </c>
      <c r="K111" s="37">
        <f t="shared" si="9"/>
        <v>350430.69103777874</v>
      </c>
      <c r="L111" s="37">
        <f>I111+J111-H111</f>
        <v>37442.11137389706</v>
      </c>
      <c r="M111" s="34"/>
      <c r="N111" s="30" cm="1">
        <f t="array" ref="N111">INDEX('MEV revenue split'!$B$3:$D$487,MATCH(DATEVALUE(TEXT($A111,"MM/DD/YY")),'MEV revenue split'!$A$3:$A$487,0),'MEV Distributed'!N$3)</f>
        <v>398372.304</v>
      </c>
      <c r="O111" s="30" cm="1">
        <f t="array" ref="O111">INDEX('MEV revenue split'!$B$3:$D$487,MATCH(DATEVALUE(TEXT($A111,"MM/DD/YY")),'MEV revenue split'!$A$3:$A$487,0),'MEV Distributed'!O$3)</f>
        <v>330992.12128670001</v>
      </c>
      <c r="P111" s="38" cm="1">
        <f t="array" ref="P111">INDEX('MEV revenue split'!$B$3:$D$487,MATCH(DATEVALUE(TEXT($A111,"MM/DD/YY")),'MEV revenue split'!$A$3:$A$487,0),'MEV Distributed'!P$3)</f>
        <v>69135.592903299999</v>
      </c>
      <c r="Q111" s="54"/>
      <c r="R111" s="36">
        <f>K111+L111+P111</f>
        <v>457008.39531497582</v>
      </c>
      <c r="S111" s="34"/>
      <c r="T111" s="35">
        <f>K111/R111</f>
        <v>0.76679267739984858</v>
      </c>
      <c r="U111" s="35">
        <f t="shared" si="10"/>
        <v>8.1928716753860709E-2</v>
      </c>
      <c r="V111" s="35">
        <f t="shared" si="11"/>
        <v>0.15127860584629063</v>
      </c>
      <c r="W111" s="35">
        <v>0</v>
      </c>
    </row>
    <row r="112" spans="1:23" x14ac:dyDescent="0.2">
      <c r="A112" s="1">
        <v>44938</v>
      </c>
      <c r="B112" s="17">
        <v>1389.77</v>
      </c>
      <c r="C112" s="58"/>
      <c r="D112" cm="1">
        <f t="array" ref="D112">INDEX('raw - dune'!$B$2:$L$239,MATCH(DATEVALUE(TEXT(A112,"MM/DD/YY")),'raw - dune'!$A$2:$A$239,0),D$3)</f>
        <v>859.44960678727796</v>
      </c>
      <c r="E112" cm="1">
        <f t="array" ref="E112">INDEX('raw - dune'!$B$2:$L$239,MATCH(DATEVALUE(TEXT($A112,"MM/DD/YY")),'raw - dune'!$A$2:$A$239,0),E$3)</f>
        <v>463.00370897058298</v>
      </c>
      <c r="F112" s="12" cm="1">
        <f t="array" ref="F112">INDEX('raw - dune'!$B$2:$L$239,MATCH(DATEVALUE(TEXT($A112,"MM/DD/YY")),'raw - dune'!$A$2:$A$239,0),F$3)</f>
        <v>459.090485249229</v>
      </c>
      <c r="H112" s="30">
        <f t="shared" si="6"/>
        <v>1194437.2800247553</v>
      </c>
      <c r="I112" s="30">
        <f t="shared" si="7"/>
        <v>643468.66461604706</v>
      </c>
      <c r="J112" s="30">
        <f t="shared" si="8"/>
        <v>638030.18368482101</v>
      </c>
      <c r="K112" s="37">
        <f t="shared" si="9"/>
        <v>556407.09633993427</v>
      </c>
      <c r="L112" s="37">
        <f>I112+J112-H112</f>
        <v>87061.568276112899</v>
      </c>
      <c r="M112" s="34"/>
      <c r="N112" s="30" cm="1">
        <f t="array" ref="N112">INDEX('MEV revenue split'!$B$3:$D$487,MATCH(DATEVALUE(TEXT($A112,"MM/DD/YY")),'MEV revenue split'!$A$3:$A$487,0),'MEV Distributed'!N$3)</f>
        <v>571508.96509999991</v>
      </c>
      <c r="O112" s="30" cm="1">
        <f t="array" ref="O112">INDEX('MEV revenue split'!$B$3:$D$487,MATCH(DATEVALUE(TEXT($A112,"MM/DD/YY")),'MEV revenue split'!$A$3:$A$487,0),'MEV Distributed'!O$3)</f>
        <v>473066.63701269997</v>
      </c>
      <c r="P112" s="38" cm="1">
        <f t="array" ref="P112">INDEX('MEV revenue split'!$B$3:$D$487,MATCH(DATEVALUE(TEXT($A112,"MM/DD/YY")),'MEV revenue split'!$A$3:$A$487,0),'MEV Distributed'!P$3)</f>
        <v>99069.184120699996</v>
      </c>
      <c r="Q112" s="54"/>
      <c r="R112" s="36">
        <f>K112+L112+P112</f>
        <v>742537.84873674717</v>
      </c>
      <c r="S112" s="34"/>
      <c r="T112" s="35">
        <f>K112/R112</f>
        <v>0.74933162974322398</v>
      </c>
      <c r="U112" s="35">
        <f t="shared" si="10"/>
        <v>0.1172486606901286</v>
      </c>
      <c r="V112" s="35">
        <f t="shared" si="11"/>
        <v>0.13341970956664745</v>
      </c>
      <c r="W112" s="35">
        <v>0</v>
      </c>
    </row>
    <row r="113" spans="1:23" x14ac:dyDescent="0.2">
      <c r="A113" s="1">
        <v>44937</v>
      </c>
      <c r="B113" s="17">
        <v>1336.02</v>
      </c>
      <c r="C113" s="58"/>
      <c r="D113" cm="1">
        <f t="array" ref="D113">INDEX('raw - dune'!$B$2:$L$239,MATCH(DATEVALUE(TEXT(A113,"MM/DD/YY")),'raw - dune'!$A$2:$A$239,0),D$3)</f>
        <v>631.53048137191502</v>
      </c>
      <c r="E113" cm="1">
        <f t="array" ref="E113">INDEX('raw - dune'!$B$2:$L$239,MATCH(DATEVALUE(TEXT($A113,"MM/DD/YY")),'raw - dune'!$A$2:$A$239,0),E$3)</f>
        <v>232.154876636403</v>
      </c>
      <c r="F113" s="12" cm="1">
        <f t="array" ref="F113">INDEX('raw - dune'!$B$2:$L$239,MATCH(DATEVALUE(TEXT($A113,"MM/DD/YY")),'raw - dune'!$A$2:$A$239,0),F$3)</f>
        <v>421.09705654281299</v>
      </c>
      <c r="H113" s="30">
        <f t="shared" si="6"/>
        <v>843737.35372250585</v>
      </c>
      <c r="I113" s="30">
        <f t="shared" si="7"/>
        <v>310163.55828376714</v>
      </c>
      <c r="J113" s="30">
        <f t="shared" si="8"/>
        <v>562594.08948232897</v>
      </c>
      <c r="K113" s="37">
        <f t="shared" si="9"/>
        <v>281143.26424017688</v>
      </c>
      <c r="L113" s="37">
        <f>I113+J113-H113</f>
        <v>29020.294043590198</v>
      </c>
      <c r="M113" s="34"/>
      <c r="N113" s="30" cm="1">
        <f t="array" ref="N113">INDEX('MEV revenue split'!$B$3:$D$487,MATCH(DATEVALUE(TEXT($A113,"MM/DD/YY")),'MEV revenue split'!$A$3:$A$487,0),'MEV Distributed'!N$3)</f>
        <v>313608.24930000002</v>
      </c>
      <c r="O113" s="30" cm="1">
        <f t="array" ref="O113">INDEX('MEV revenue split'!$B$3:$D$487,MATCH(DATEVALUE(TEXT($A113,"MM/DD/YY")),'MEV revenue split'!$A$3:$A$487,0),'MEV Distributed'!O$3)</f>
        <v>267831.31654600002</v>
      </c>
      <c r="P113" s="38" cm="1">
        <f t="array" ref="P113">INDEX('MEV revenue split'!$B$3:$D$487,MATCH(DATEVALUE(TEXT($A113,"MM/DD/YY")),'MEV revenue split'!$A$3:$A$487,0),'MEV Distributed'!P$3)</f>
        <v>45835.507871709997</v>
      </c>
      <c r="Q113" s="54"/>
      <c r="R113" s="36">
        <f>K113+L113+P113</f>
        <v>355999.06615547708</v>
      </c>
      <c r="S113" s="34"/>
      <c r="T113" s="35">
        <f>K113/R113</f>
        <v>0.78973034192564961</v>
      </c>
      <c r="U113" s="35">
        <f t="shared" si="10"/>
        <v>8.1517893732103316E-2</v>
      </c>
      <c r="V113" s="35">
        <f t="shared" si="11"/>
        <v>0.12875176434224703</v>
      </c>
      <c r="W113" s="35">
        <v>0</v>
      </c>
    </row>
    <row r="114" spans="1:23" x14ac:dyDescent="0.2">
      <c r="A114" s="1">
        <v>44936</v>
      </c>
      <c r="B114" s="17">
        <v>1321.68</v>
      </c>
      <c r="C114" s="58"/>
      <c r="D114" cm="1">
        <f t="array" ref="D114">INDEX('raw - dune'!$B$2:$L$239,MATCH(DATEVALUE(TEXT(A114,"MM/DD/YY")),'raw - dune'!$A$2:$A$239,0),D$3)</f>
        <v>461.601504592227</v>
      </c>
      <c r="E114" cm="1">
        <f t="array" ref="E114">INDEX('raw - dune'!$B$2:$L$239,MATCH(DATEVALUE(TEXT($A114,"MM/DD/YY")),'raw - dune'!$A$2:$A$239,0),E$3)</f>
        <v>137.496420459521</v>
      </c>
      <c r="F114" s="12" cm="1">
        <f t="array" ref="F114">INDEX('raw - dune'!$B$2:$L$239,MATCH(DATEVALUE(TEXT($A114,"MM/DD/YY")),'raw - dune'!$A$2:$A$239,0),F$3)</f>
        <v>338.75777661484199</v>
      </c>
      <c r="H114" s="30">
        <f t="shared" si="6"/>
        <v>610089.47658945457</v>
      </c>
      <c r="I114" s="30">
        <f t="shared" si="7"/>
        <v>181726.26899293973</v>
      </c>
      <c r="J114" s="30">
        <f t="shared" si="8"/>
        <v>447729.37819630437</v>
      </c>
      <c r="K114" s="37">
        <f t="shared" si="9"/>
        <v>162360.0983931502</v>
      </c>
      <c r="L114" s="37">
        <f>I114+J114-H114</f>
        <v>19366.170599789592</v>
      </c>
      <c r="M114" s="34"/>
      <c r="N114" s="30" cm="1">
        <f t="array" ref="N114">INDEX('MEV revenue split'!$B$3:$D$487,MATCH(DATEVALUE(TEXT($A114,"MM/DD/YY")),'MEV revenue split'!$A$3:$A$487,0),'MEV Distributed'!N$3)</f>
        <v>264554.13500000001</v>
      </c>
      <c r="O114" s="30" cm="1">
        <f t="array" ref="O114">INDEX('MEV revenue split'!$B$3:$D$487,MATCH(DATEVALUE(TEXT($A114,"MM/DD/YY")),'MEV revenue split'!$A$3:$A$487,0),'MEV Distributed'!O$3)</f>
        <v>210684.66655299999</v>
      </c>
      <c r="P114" s="38" cm="1">
        <f t="array" ref="P114">INDEX('MEV revenue split'!$B$3:$D$487,MATCH(DATEVALUE(TEXT($A114,"MM/DD/YY")),'MEV revenue split'!$A$3:$A$487,0),'MEV Distributed'!P$3)</f>
        <v>53886.117812502998</v>
      </c>
      <c r="Q114" s="54"/>
      <c r="R114" s="36">
        <f>K114+L114+P114</f>
        <v>235612.3868054428</v>
      </c>
      <c r="S114" s="34"/>
      <c r="T114" s="35">
        <f>K114/R114</f>
        <v>0.68909831352465878</v>
      </c>
      <c r="U114" s="35">
        <f t="shared" si="10"/>
        <v>8.219504442175711E-2</v>
      </c>
      <c r="V114" s="35">
        <f t="shared" si="11"/>
        <v>0.22870664205358407</v>
      </c>
      <c r="W114" s="35">
        <v>0</v>
      </c>
    </row>
    <row r="115" spans="1:23" x14ac:dyDescent="0.2">
      <c r="A115" s="1">
        <v>44935</v>
      </c>
      <c r="B115" s="17">
        <v>1284.58</v>
      </c>
      <c r="C115" s="58"/>
      <c r="D115" cm="1">
        <f t="array" ref="D115">INDEX('raw - dune'!$B$2:$L$239,MATCH(DATEVALUE(TEXT(A115,"MM/DD/YY")),'raw - dune'!$A$2:$A$239,0),D$3)</f>
        <v>655.16602636488597</v>
      </c>
      <c r="E115" cm="1">
        <f t="array" ref="E115">INDEX('raw - dune'!$B$2:$L$239,MATCH(DATEVALUE(TEXT($A115,"MM/DD/YY")),'raw - dune'!$A$2:$A$239,0),E$3)</f>
        <v>297.51115787129498</v>
      </c>
      <c r="F115" s="12" cm="1">
        <f t="array" ref="F115">INDEX('raw - dune'!$B$2:$L$239,MATCH(DATEVALUE(TEXT($A115,"MM/DD/YY")),'raw - dune'!$A$2:$A$239,0),F$3)</f>
        <v>378.65773631448297</v>
      </c>
      <c r="H115" s="30">
        <f t="shared" si="6"/>
        <v>841613.1741478052</v>
      </c>
      <c r="I115" s="30">
        <f t="shared" si="7"/>
        <v>382176.88317830808</v>
      </c>
      <c r="J115" s="30">
        <f t="shared" si="8"/>
        <v>486416.15491485852</v>
      </c>
      <c r="K115" s="37">
        <f t="shared" si="9"/>
        <v>355197.01923294668</v>
      </c>
      <c r="L115" s="37">
        <f>I115+J115-H115</f>
        <v>26979.86394536146</v>
      </c>
      <c r="M115" s="34"/>
      <c r="N115" s="30" cm="1">
        <f t="array" ref="N115">INDEX('MEV revenue split'!$B$3:$D$487,MATCH(DATEVALUE(TEXT($A115,"MM/DD/YY")),'MEV revenue split'!$A$3:$A$487,0),'MEV Distributed'!N$3)</f>
        <v>439432.95069999999</v>
      </c>
      <c r="O115" s="30" cm="1">
        <f t="array" ref="O115">INDEX('MEV revenue split'!$B$3:$D$487,MATCH(DATEVALUE(TEXT($A115,"MM/DD/YY")),'MEV revenue split'!$A$3:$A$487,0),'MEV Distributed'!O$3)</f>
        <v>361145.67930449999</v>
      </c>
      <c r="P115" s="38" cm="1">
        <f t="array" ref="P115">INDEX('MEV revenue split'!$B$3:$D$487,MATCH(DATEVALUE(TEXT($A115,"MM/DD/YY")),'MEV revenue split'!$A$3:$A$487,0),'MEV Distributed'!P$3)</f>
        <v>80571.330516999995</v>
      </c>
      <c r="Q115" s="54"/>
      <c r="R115" s="36">
        <f>K115+L115+P115</f>
        <v>462748.21369530814</v>
      </c>
      <c r="S115" s="34"/>
      <c r="T115" s="35">
        <f>K115/R115</f>
        <v>0.76758161073490938</v>
      </c>
      <c r="U115" s="35">
        <f t="shared" si="10"/>
        <v>5.8303550714786934E-2</v>
      </c>
      <c r="V115" s="35">
        <f t="shared" si="11"/>
        <v>0.17411483855030366</v>
      </c>
      <c r="W115" s="35">
        <v>0</v>
      </c>
    </row>
    <row r="116" spans="1:23" x14ac:dyDescent="0.2">
      <c r="A116" s="1">
        <v>44934</v>
      </c>
      <c r="B116" s="17">
        <v>1264.8399999999999</v>
      </c>
      <c r="C116" s="58"/>
      <c r="D116" cm="1">
        <f t="array" ref="D116">INDEX('raw - dune'!$B$2:$L$239,MATCH(DATEVALUE(TEXT(A116,"MM/DD/YY")),'raw - dune'!$A$2:$A$239,0),D$3)</f>
        <v>562.97061496497702</v>
      </c>
      <c r="E116" cm="1">
        <f t="array" ref="E116">INDEX('raw - dune'!$B$2:$L$239,MATCH(DATEVALUE(TEXT($A116,"MM/DD/YY")),'raw - dune'!$A$2:$A$239,0),E$3)</f>
        <v>271.49682462624799</v>
      </c>
      <c r="F116" s="12" cm="1">
        <f t="array" ref="F116">INDEX('raw - dune'!$B$2:$L$239,MATCH(DATEVALUE(TEXT($A116,"MM/DD/YY")),'raw - dune'!$A$2:$A$239,0),F$3)</f>
        <v>324.28305886153902</v>
      </c>
      <c r="H116" s="30">
        <f t="shared" si="6"/>
        <v>712067.75263230153</v>
      </c>
      <c r="I116" s="30">
        <f t="shared" si="7"/>
        <v>343400.04366026347</v>
      </c>
      <c r="J116" s="30">
        <f t="shared" si="8"/>
        <v>410166.18417042901</v>
      </c>
      <c r="K116" s="37">
        <f t="shared" si="9"/>
        <v>301901.56846187252</v>
      </c>
      <c r="L116" s="37">
        <f>I116+J116-H116</f>
        <v>41498.475198390894</v>
      </c>
      <c r="M116" s="34"/>
      <c r="N116" s="30" cm="1">
        <f t="array" ref="N116">INDEX('MEV revenue split'!$B$3:$D$487,MATCH(DATEVALUE(TEXT($A116,"MM/DD/YY")),'MEV revenue split'!$A$3:$A$487,0),'MEV Distributed'!N$3)</f>
        <v>324511.42697000003</v>
      </c>
      <c r="O116" s="30" cm="1">
        <f t="array" ref="O116">INDEX('MEV revenue split'!$B$3:$D$487,MATCH(DATEVALUE(TEXT($A116,"MM/DD/YY")),'MEV revenue split'!$A$3:$A$487,0),'MEV Distributed'!O$3)</f>
        <v>243875.99128999998</v>
      </c>
      <c r="P116" s="38" cm="1">
        <f t="array" ref="P116">INDEX('MEV revenue split'!$B$3:$D$487,MATCH(DATEVALUE(TEXT($A116,"MM/DD/YY")),'MEV revenue split'!$A$3:$A$487,0),'MEV Distributed'!P$3)</f>
        <v>80635.435710000005</v>
      </c>
      <c r="Q116" s="54"/>
      <c r="R116" s="36">
        <f>K116+L116+P116</f>
        <v>424035.47937026341</v>
      </c>
      <c r="S116" s="34"/>
      <c r="T116" s="35">
        <f>K116/R116</f>
        <v>0.71197242483159096</v>
      </c>
      <c r="U116" s="35">
        <f t="shared" si="10"/>
        <v>9.786557308841333E-2</v>
      </c>
      <c r="V116" s="35">
        <f t="shared" si="11"/>
        <v>0.1901620020799957</v>
      </c>
      <c r="W116" s="35">
        <v>0</v>
      </c>
    </row>
    <row r="117" spans="1:23" x14ac:dyDescent="0.2">
      <c r="A117" s="1">
        <v>44933</v>
      </c>
      <c r="B117" s="17">
        <v>1270.03</v>
      </c>
      <c r="C117" s="58"/>
      <c r="D117" cm="1">
        <f t="array" ref="D117">INDEX('raw - dune'!$B$2:$L$239,MATCH(DATEVALUE(TEXT(A117,"MM/DD/YY")),'raw - dune'!$A$2:$A$239,0),D$3)</f>
        <v>337.271283713218</v>
      </c>
      <c r="E117" cm="1">
        <f t="array" ref="E117">INDEX('raw - dune'!$B$2:$L$239,MATCH(DATEVALUE(TEXT($A117,"MM/DD/YY")),'raw - dune'!$A$2:$A$239,0),E$3)</f>
        <v>70.9829617022598</v>
      </c>
      <c r="F117" s="12" cm="1">
        <f t="array" ref="F117">INDEX('raw - dune'!$B$2:$L$239,MATCH(DATEVALUE(TEXT($A117,"MM/DD/YY")),'raw - dune'!$A$2:$A$239,0),F$3)</f>
        <v>272.06293510826902</v>
      </c>
      <c r="H117" s="30">
        <f t="shared" si="6"/>
        <v>428344.64845429827</v>
      </c>
      <c r="I117" s="30">
        <f t="shared" si="7"/>
        <v>90150.490850721006</v>
      </c>
      <c r="J117" s="30">
        <f t="shared" si="8"/>
        <v>345528.08947555488</v>
      </c>
      <c r="K117" s="37">
        <f t="shared" si="9"/>
        <v>82816.558978743386</v>
      </c>
      <c r="L117" s="37">
        <f>I117+J117-H117</f>
        <v>7333.9318719776347</v>
      </c>
      <c r="M117" s="34"/>
      <c r="N117" s="30" cm="1">
        <f t="array" ref="N117">INDEX('MEV revenue split'!$B$3:$D$487,MATCH(DATEVALUE(TEXT($A117,"MM/DD/YY")),'MEV revenue split'!$A$3:$A$487,0),'MEV Distributed'!N$3)</f>
        <v>180087.54746999999</v>
      </c>
      <c r="O117" s="30" cm="1">
        <f t="array" ref="O117">INDEX('MEV revenue split'!$B$3:$D$487,MATCH(DATEVALUE(TEXT($A117,"MM/DD/YY")),'MEV revenue split'!$A$3:$A$487,0),'MEV Distributed'!O$3)</f>
        <v>147639.40220000001</v>
      </c>
      <c r="P117" s="38" cm="1">
        <f t="array" ref="P117">INDEX('MEV revenue split'!$B$3:$D$487,MATCH(DATEVALUE(TEXT($A117,"MM/DD/YY")),'MEV revenue split'!$A$3:$A$487,0),'MEV Distributed'!P$3)</f>
        <v>32448.145270000001</v>
      </c>
      <c r="Q117" s="54"/>
      <c r="R117" s="36">
        <f>K117+L117+P117</f>
        <v>122598.63612072103</v>
      </c>
      <c r="S117" s="34"/>
      <c r="T117" s="35">
        <f>K117/R117</f>
        <v>0.67550962718047836</v>
      </c>
      <c r="U117" s="35">
        <f t="shared" si="10"/>
        <v>5.9820664438354945E-2</v>
      </c>
      <c r="V117" s="35">
        <f t="shared" si="11"/>
        <v>0.26466970838116666</v>
      </c>
      <c r="W117" s="35">
        <v>0</v>
      </c>
    </row>
    <row r="118" spans="1:23" x14ac:dyDescent="0.2">
      <c r="A118" s="1">
        <v>44932</v>
      </c>
      <c r="B118" s="17">
        <v>1250.79</v>
      </c>
      <c r="C118" s="58"/>
      <c r="D118" cm="1">
        <f t="array" ref="D118">INDEX('raw - dune'!$B$2:$L$239,MATCH(DATEVALUE(TEXT(A118,"MM/DD/YY")),'raw - dune'!$A$2:$A$239,0),D$3)</f>
        <v>472.24826468258499</v>
      </c>
      <c r="E118" cm="1">
        <f t="array" ref="E118">INDEX('raw - dune'!$B$2:$L$239,MATCH(DATEVALUE(TEXT($A118,"MM/DD/YY")),'raw - dune'!$A$2:$A$239,0),E$3)</f>
        <v>119.71932059760201</v>
      </c>
      <c r="F118" s="12" cm="1">
        <f t="array" ref="F118">INDEX('raw - dune'!$B$2:$L$239,MATCH(DATEVALUE(TEXT($A118,"MM/DD/YY")),'raw - dune'!$A$2:$A$239,0),F$3)</f>
        <v>371.54892507057798</v>
      </c>
      <c r="H118" s="30">
        <f t="shared" si="6"/>
        <v>590683.40698233049</v>
      </c>
      <c r="I118" s="30">
        <f t="shared" si="7"/>
        <v>149743.7290102746</v>
      </c>
      <c r="J118" s="30">
        <f t="shared" si="8"/>
        <v>464729.6799890282</v>
      </c>
      <c r="K118" s="37">
        <f t="shared" si="9"/>
        <v>125953.72699330229</v>
      </c>
      <c r="L118" s="37">
        <f>I118+J118-H118</f>
        <v>23790.002016972285</v>
      </c>
      <c r="M118" s="34"/>
      <c r="N118" s="30" cm="1">
        <f t="array" ref="N118">INDEX('MEV revenue split'!$B$3:$D$487,MATCH(DATEVALUE(TEXT($A118,"MM/DD/YY")),'MEV revenue split'!$A$3:$A$487,0),'MEV Distributed'!N$3)</f>
        <v>194491.52424999999</v>
      </c>
      <c r="O118" s="30" cm="1">
        <f t="array" ref="O118">INDEX('MEV revenue split'!$B$3:$D$487,MATCH(DATEVALUE(TEXT($A118,"MM/DD/YY")),'MEV revenue split'!$A$3:$A$487,0),'MEV Distributed'!O$3)</f>
        <v>168349.012418</v>
      </c>
      <c r="P118" s="38" cm="1">
        <f t="array" ref="P118">INDEX('MEV revenue split'!$B$3:$D$487,MATCH(DATEVALUE(TEXT($A118,"MM/DD/YY")),'MEV revenue split'!$A$3:$A$487,0),'MEV Distributed'!P$3)</f>
        <v>26172.650872639999</v>
      </c>
      <c r="Q118" s="54"/>
      <c r="R118" s="36">
        <f>K118+L118+P118</f>
        <v>175916.37988291457</v>
      </c>
      <c r="S118" s="34"/>
      <c r="T118" s="35">
        <f>K118/R118</f>
        <v>0.71598635145365008</v>
      </c>
      <c r="U118" s="35">
        <f t="shared" si="10"/>
        <v>0.13523471795410014</v>
      </c>
      <c r="V118" s="35">
        <f t="shared" si="11"/>
        <v>0.14877893059224981</v>
      </c>
      <c r="W118" s="35">
        <v>0</v>
      </c>
    </row>
    <row r="119" spans="1:23" x14ac:dyDescent="0.2">
      <c r="A119" s="1">
        <v>44931</v>
      </c>
      <c r="B119" s="17">
        <v>1256.44</v>
      </c>
      <c r="C119" s="58"/>
      <c r="D119" cm="1">
        <f t="array" ref="D119">INDEX('raw - dune'!$B$2:$L$239,MATCH(DATEVALUE(TEXT(A119,"MM/DD/YY")),'raw - dune'!$A$2:$A$239,0),D$3)</f>
        <v>440.73238688226002</v>
      </c>
      <c r="E119" cm="1">
        <f t="array" ref="E119">INDEX('raw - dune'!$B$2:$L$239,MATCH(DATEVALUE(TEXT($A119,"MM/DD/YY")),'raw - dune'!$A$2:$A$239,0),E$3)</f>
        <v>97.5869068210596</v>
      </c>
      <c r="F119" s="12" cm="1">
        <f t="array" ref="F119">INDEX('raw - dune'!$B$2:$L$239,MATCH(DATEVALUE(TEXT($A119,"MM/DD/YY")),'raw - dune'!$A$2:$A$239,0),F$3)</f>
        <v>353.989011949803</v>
      </c>
      <c r="H119" s="30">
        <f t="shared" si="6"/>
        <v>553753.80017434678</v>
      </c>
      <c r="I119" s="30">
        <f t="shared" si="7"/>
        <v>122612.09320625213</v>
      </c>
      <c r="J119" s="30">
        <f t="shared" si="8"/>
        <v>444765.95417421049</v>
      </c>
      <c r="K119" s="37">
        <f t="shared" si="9"/>
        <v>108987.84600013628</v>
      </c>
      <c r="L119" s="37">
        <f>I119+J119-H119</f>
        <v>13624.247206115862</v>
      </c>
      <c r="M119" s="34"/>
      <c r="N119" s="30" cm="1">
        <f t="array" ref="N119">INDEX('MEV revenue split'!$B$3:$D$487,MATCH(DATEVALUE(TEXT($A119,"MM/DD/YY")),'MEV revenue split'!$A$3:$A$487,0),'MEV Distributed'!N$3)</f>
        <v>260774.28188999998</v>
      </c>
      <c r="O119" s="30" cm="1">
        <f t="array" ref="O119">INDEX('MEV revenue split'!$B$3:$D$487,MATCH(DATEVALUE(TEXT($A119,"MM/DD/YY")),'MEV revenue split'!$A$3:$A$487,0),'MEV Distributed'!O$3)</f>
        <v>211895.99400491</v>
      </c>
      <c r="P119" s="38" cm="1">
        <f t="array" ref="P119">INDEX('MEV revenue split'!$B$3:$D$487,MATCH(DATEVALUE(TEXT($A119,"MM/DD/YY")),'MEV revenue split'!$A$3:$A$487,0),'MEV Distributed'!P$3)</f>
        <v>48899.600843460001</v>
      </c>
      <c r="Q119" s="54"/>
      <c r="R119" s="36">
        <f>K119+L119+P119</f>
        <v>171511.69404971215</v>
      </c>
      <c r="S119" s="34"/>
      <c r="T119" s="35">
        <f>K119/R119</f>
        <v>0.63545431466933378</v>
      </c>
      <c r="U119" s="35">
        <f t="shared" si="10"/>
        <v>7.9436258160722931E-2</v>
      </c>
      <c r="V119" s="35">
        <f t="shared" si="11"/>
        <v>0.28510942716994325</v>
      </c>
      <c r="W119" s="35">
        <v>0</v>
      </c>
    </row>
    <row r="120" spans="1:23" x14ac:dyDescent="0.2">
      <c r="A120" s="1">
        <v>44930</v>
      </c>
      <c r="B120" s="17">
        <v>1214.76</v>
      </c>
      <c r="C120" s="58"/>
      <c r="D120" cm="1">
        <f t="array" ref="D120">INDEX('raw - dune'!$B$2:$L$239,MATCH(DATEVALUE(TEXT(A120,"MM/DD/YY")),'raw - dune'!$A$2:$A$239,0),D$3)</f>
        <v>1254.7603882337701</v>
      </c>
      <c r="E120" cm="1">
        <f t="array" ref="E120">INDEX('raw - dune'!$B$2:$L$239,MATCH(DATEVALUE(TEXT($A120,"MM/DD/YY")),'raw - dune'!$A$2:$A$239,0),E$3)</f>
        <v>264.22070835762003</v>
      </c>
      <c r="F120" s="12" cm="1">
        <f t="array" ref="F120">INDEX('raw - dune'!$B$2:$L$239,MATCH(DATEVALUE(TEXT($A120,"MM/DD/YY")),'raw - dune'!$A$2:$A$239,0),F$3)</f>
        <v>1027.9014967317401</v>
      </c>
      <c r="H120" s="30">
        <f t="shared" si="6"/>
        <v>1524232.7292108545</v>
      </c>
      <c r="I120" s="30">
        <f t="shared" si="7"/>
        <v>320964.74768450251</v>
      </c>
      <c r="J120" s="30">
        <f t="shared" si="8"/>
        <v>1248653.6221698485</v>
      </c>
      <c r="K120" s="37">
        <f t="shared" si="9"/>
        <v>275579.10704100598</v>
      </c>
      <c r="L120" s="37">
        <f>I120+J120-H120</f>
        <v>45385.640643496532</v>
      </c>
      <c r="M120" s="34"/>
      <c r="N120" s="30" cm="1">
        <f t="array" ref="N120">INDEX('MEV revenue split'!$B$3:$D$487,MATCH(DATEVALUE(TEXT($A120,"MM/DD/YY")),'MEV revenue split'!$A$3:$A$487,0),'MEV Distributed'!N$3)</f>
        <v>350945.87861999997</v>
      </c>
      <c r="O120" s="30" cm="1">
        <f t="array" ref="O120">INDEX('MEV revenue split'!$B$3:$D$487,MATCH(DATEVALUE(TEXT($A120,"MM/DD/YY")),'MEV revenue split'!$A$3:$A$487,0),'MEV Distributed'!O$3)</f>
        <v>278477.11060999997</v>
      </c>
      <c r="P120" s="38" cm="1">
        <f t="array" ref="P120">INDEX('MEV revenue split'!$B$3:$D$487,MATCH(DATEVALUE(TEXT($A120,"MM/DD/YY")),'MEV revenue split'!$A$3:$A$487,0),'MEV Distributed'!P$3)</f>
        <v>64836.425032999992</v>
      </c>
      <c r="Q120" s="54"/>
      <c r="R120" s="36">
        <f>K120+L120+P120</f>
        <v>385801.17271750252</v>
      </c>
      <c r="S120" s="34"/>
      <c r="T120" s="35">
        <f>K120/R120</f>
        <v>0.71430344573575177</v>
      </c>
      <c r="U120" s="35">
        <f t="shared" si="10"/>
        <v>0.11763997585546358</v>
      </c>
      <c r="V120" s="35">
        <f t="shared" si="11"/>
        <v>0.16805657840878455</v>
      </c>
      <c r="W120" s="35">
        <v>0</v>
      </c>
    </row>
    <row r="121" spans="1:23" x14ac:dyDescent="0.2">
      <c r="A121" s="1">
        <v>44929</v>
      </c>
      <c r="B121" s="17">
        <v>1214.3800000000001</v>
      </c>
      <c r="C121" s="58"/>
      <c r="D121" cm="1">
        <f t="array" ref="D121">INDEX('raw - dune'!$B$2:$L$239,MATCH(DATEVALUE(TEXT(A121,"MM/DD/YY")),'raw - dune'!$A$2:$A$239,0),D$3)</f>
        <v>403.23915360424701</v>
      </c>
      <c r="E121" cm="1">
        <f t="array" ref="E121">INDEX('raw - dune'!$B$2:$L$239,MATCH(DATEVALUE(TEXT($A121,"MM/DD/YY")),'raw - dune'!$A$2:$A$239,0),E$3)</f>
        <v>77.506566140545104</v>
      </c>
      <c r="F121" s="12" cm="1">
        <f t="array" ref="F121">INDEX('raw - dune'!$B$2:$L$239,MATCH(DATEVALUE(TEXT($A121,"MM/DD/YY")),'raw - dune'!$A$2:$A$239,0),F$3)</f>
        <v>335.02448251920799</v>
      </c>
      <c r="H121" s="30">
        <f t="shared" si="6"/>
        <v>489685.56335392554</v>
      </c>
      <c r="I121" s="30">
        <f t="shared" si="7"/>
        <v>94122.423789755165</v>
      </c>
      <c r="J121" s="30">
        <f t="shared" si="8"/>
        <v>406847.03108167584</v>
      </c>
      <c r="K121" s="37">
        <f t="shared" si="9"/>
        <v>82838.532272249693</v>
      </c>
      <c r="L121" s="37">
        <f>I121+J121-H121</f>
        <v>11283.891517505457</v>
      </c>
      <c r="M121" s="34"/>
      <c r="N121" s="30" cm="1">
        <f t="array" ref="N121">INDEX('MEV revenue split'!$B$3:$D$487,MATCH(DATEVALUE(TEXT($A121,"MM/DD/YY")),'MEV revenue split'!$A$3:$A$487,0),'MEV Distributed'!N$3)</f>
        <v>202235.24212000001</v>
      </c>
      <c r="O121" s="30" cm="1">
        <f t="array" ref="O121">INDEX('MEV revenue split'!$B$3:$D$487,MATCH(DATEVALUE(TEXT($A121,"MM/DD/YY")),'MEV revenue split'!$A$3:$A$487,0),'MEV Distributed'!O$3)</f>
        <v>170745.15241000001</v>
      </c>
      <c r="P121" s="38" cm="1">
        <f t="array" ref="P121">INDEX('MEV revenue split'!$B$3:$D$487,MATCH(DATEVALUE(TEXT($A121,"MM/DD/YY")),'MEV revenue split'!$A$3:$A$487,0),'MEV Distributed'!P$3)</f>
        <v>31490.089749999999</v>
      </c>
      <c r="Q121" s="54"/>
      <c r="R121" s="36">
        <f>K121+L121+P121</f>
        <v>125612.51353975515</v>
      </c>
      <c r="S121" s="34"/>
      <c r="T121" s="35">
        <f>K121/R121</f>
        <v>0.6594767506665018</v>
      </c>
      <c r="U121" s="35">
        <f t="shared" si="10"/>
        <v>8.9830950751050881E-2</v>
      </c>
      <c r="V121" s="35">
        <f t="shared" si="11"/>
        <v>0.25069229858244729</v>
      </c>
      <c r="W121" s="35">
        <v>0</v>
      </c>
    </row>
    <row r="122" spans="1:23" x14ac:dyDescent="0.2">
      <c r="A122" s="1">
        <v>44928</v>
      </c>
      <c r="B122" s="17">
        <v>1200.6600000000001</v>
      </c>
      <c r="C122" s="58"/>
      <c r="D122" cm="1">
        <f t="array" ref="D122">INDEX('raw - dune'!$B$2:$L$239,MATCH(DATEVALUE(TEXT(A122,"MM/DD/YY")),'raw - dune'!$A$2:$A$239,0),D$3)</f>
        <v>442.23565636411797</v>
      </c>
      <c r="E122" cm="1">
        <f t="array" ref="E122">INDEX('raw - dune'!$B$2:$L$239,MATCH(DATEVALUE(TEXT($A122,"MM/DD/YY")),'raw - dune'!$A$2:$A$239,0),E$3)</f>
        <v>133.949130334562</v>
      </c>
      <c r="F122" s="12" cm="1">
        <f t="array" ref="F122">INDEX('raw - dune'!$B$2:$L$239,MATCH(DATEVALUE(TEXT($A122,"MM/DD/YY")),'raw - dune'!$A$2:$A$239,0),F$3)</f>
        <v>328.16673214287903</v>
      </c>
      <c r="H122" s="30">
        <f t="shared" si="6"/>
        <v>530974.66317014187</v>
      </c>
      <c r="I122" s="30">
        <f t="shared" si="7"/>
        <v>160827.36282749524</v>
      </c>
      <c r="J122" s="30">
        <f t="shared" si="8"/>
        <v>394016.66861466918</v>
      </c>
      <c r="K122" s="37">
        <f t="shared" si="9"/>
        <v>136957.99455547269</v>
      </c>
      <c r="L122" s="37">
        <f>I122+J122-H122</f>
        <v>23869.368272022577</v>
      </c>
      <c r="M122" s="34"/>
      <c r="N122" s="30" cm="1">
        <f t="array" ref="N122">INDEX('MEV revenue split'!$B$3:$D$487,MATCH(DATEVALUE(TEXT($A122,"MM/DD/YY")),'MEV revenue split'!$A$3:$A$487,0),'MEV Distributed'!N$3)</f>
        <v>216195.11714000002</v>
      </c>
      <c r="O122" s="30" cm="1">
        <f t="array" ref="O122">INDEX('MEV revenue split'!$B$3:$D$487,MATCH(DATEVALUE(TEXT($A122,"MM/DD/YY")),'MEV revenue split'!$A$3:$A$487,0),'MEV Distributed'!O$3)</f>
        <v>185809.71201630001</v>
      </c>
      <c r="P122" s="38" cm="1">
        <f t="array" ref="P122">INDEX('MEV revenue split'!$B$3:$D$487,MATCH(DATEVALUE(TEXT($A122,"MM/DD/YY")),'MEV revenue split'!$A$3:$A$487,0),'MEV Distributed'!P$3)</f>
        <v>30775.538277259999</v>
      </c>
      <c r="Q122" s="54"/>
      <c r="R122" s="36">
        <f>K122+L122+P122</f>
        <v>191602.90110475526</v>
      </c>
      <c r="S122" s="34"/>
      <c r="T122" s="35">
        <f>K122/R122</f>
        <v>0.71480125700494224</v>
      </c>
      <c r="U122" s="35">
        <f t="shared" si="10"/>
        <v>0.12457728006410744</v>
      </c>
      <c r="V122" s="35">
        <f t="shared" si="11"/>
        <v>0.16062146293095036</v>
      </c>
      <c r="W122" s="35">
        <v>0</v>
      </c>
    </row>
    <row r="123" spans="1:23" x14ac:dyDescent="0.2">
      <c r="A123" s="1">
        <v>44927</v>
      </c>
      <c r="B123" s="17">
        <v>1196.6099999999999</v>
      </c>
      <c r="C123" s="58"/>
      <c r="D123" cm="1">
        <f t="array" ref="D123">INDEX('raw - dune'!$B$2:$L$239,MATCH(DATEVALUE(TEXT(A123,"MM/DD/YY")),'raw - dune'!$A$2:$A$239,0),D$3)</f>
        <v>367.557504685472</v>
      </c>
      <c r="E123" cm="1">
        <f t="array" ref="E123">INDEX('raw - dune'!$B$2:$L$239,MATCH(DATEVALUE(TEXT($A123,"MM/DD/YY")),'raw - dune'!$A$2:$A$239,0),E$3)</f>
        <v>118.542752843758</v>
      </c>
      <c r="F123" s="12" cm="1">
        <f t="array" ref="F123">INDEX('raw - dune'!$B$2:$L$239,MATCH(DATEVALUE(TEXT($A123,"MM/DD/YY")),'raw - dune'!$A$2:$A$239,0),F$3)</f>
        <v>267.68832116998101</v>
      </c>
      <c r="H123" s="30">
        <f t="shared" si="6"/>
        <v>439822.98568168259</v>
      </c>
      <c r="I123" s="30">
        <f t="shared" si="7"/>
        <v>141849.44348036926</v>
      </c>
      <c r="J123" s="30">
        <f t="shared" si="8"/>
        <v>320318.52199521096</v>
      </c>
      <c r="K123" s="37">
        <f t="shared" si="9"/>
        <v>119504.46368647163</v>
      </c>
      <c r="L123" s="37">
        <f>I123+J123-H123</f>
        <v>22344.979793897597</v>
      </c>
      <c r="M123" s="34"/>
      <c r="N123" s="30" cm="1">
        <f t="array" ref="N123">INDEX('MEV revenue split'!$B$3:$D$487,MATCH(DATEVALUE(TEXT($A123,"MM/DD/YY")),'MEV revenue split'!$A$3:$A$487,0),'MEV Distributed'!N$3)</f>
        <v>198630.34580000001</v>
      </c>
      <c r="O123" s="30" cm="1">
        <f t="array" ref="O123">INDEX('MEV revenue split'!$B$3:$D$487,MATCH(DATEVALUE(TEXT($A123,"MM/DD/YY")),'MEV revenue split'!$A$3:$A$487,0),'MEV Distributed'!O$3)</f>
        <v>167601.24933000002</v>
      </c>
      <c r="P123" s="38" cm="1">
        <f t="array" ref="P123">INDEX('MEV revenue split'!$B$3:$D$487,MATCH(DATEVALUE(TEXT($A123,"MM/DD/YY")),'MEV revenue split'!$A$3:$A$487,0),'MEV Distributed'!P$3)</f>
        <v>32626.16283049</v>
      </c>
      <c r="Q123" s="54"/>
      <c r="R123" s="36">
        <f>K123+L123+P123</f>
        <v>174475.60631085924</v>
      </c>
      <c r="S123" s="34"/>
      <c r="T123" s="35">
        <f>K123/R123</f>
        <v>0.68493508183346408</v>
      </c>
      <c r="U123" s="35">
        <f t="shared" si="10"/>
        <v>0.12806936319846371</v>
      </c>
      <c r="V123" s="35">
        <f t="shared" si="11"/>
        <v>0.18699555496807219</v>
      </c>
      <c r="W123" s="35">
        <v>0</v>
      </c>
    </row>
    <row r="124" spans="1:23" x14ac:dyDescent="0.2">
      <c r="A124" s="1">
        <v>44926</v>
      </c>
      <c r="B124" s="17">
        <v>1199.1099999999999</v>
      </c>
      <c r="C124" s="58"/>
      <c r="D124" cm="1">
        <f t="array" ref="D124">INDEX('raw - dune'!$B$2:$L$239,MATCH(DATEVALUE(TEXT(A124,"MM/DD/YY")),'raw - dune'!$A$2:$A$239,0),D$3)</f>
        <v>385.53497910878002</v>
      </c>
      <c r="E124" cm="1">
        <f t="array" ref="E124">INDEX('raw - dune'!$B$2:$L$239,MATCH(DATEVALUE(TEXT($A124,"MM/DD/YY")),'raw - dune'!$A$2:$A$239,0),E$3)</f>
        <v>147.809046563577</v>
      </c>
      <c r="F124" s="12" cm="1">
        <f t="array" ref="F124">INDEX('raw - dune'!$B$2:$L$239,MATCH(DATEVALUE(TEXT($A124,"MM/DD/YY")),'raw - dune'!$A$2:$A$239,0),F$3)</f>
        <v>260.07889767584197</v>
      </c>
      <c r="H124" s="30">
        <f t="shared" si="6"/>
        <v>462298.84879912919</v>
      </c>
      <c r="I124" s="30">
        <f t="shared" si="7"/>
        <v>177239.3058248508</v>
      </c>
      <c r="J124" s="30">
        <f t="shared" si="8"/>
        <v>311863.20699207886</v>
      </c>
      <c r="K124" s="37">
        <f t="shared" si="9"/>
        <v>150435.64180705033</v>
      </c>
      <c r="L124" s="37">
        <f>I124+J124-H124</f>
        <v>26803.664017800475</v>
      </c>
      <c r="M124" s="34"/>
      <c r="N124" s="30" cm="1">
        <f t="array" ref="N124">INDEX('MEV revenue split'!$B$3:$D$487,MATCH(DATEVALUE(TEXT($A124,"MM/DD/YY")),'MEV revenue split'!$A$3:$A$487,0),'MEV Distributed'!N$3)</f>
        <v>274694.58369999996</v>
      </c>
      <c r="O124" s="30" cm="1">
        <f t="array" ref="O124">INDEX('MEV revenue split'!$B$3:$D$487,MATCH(DATEVALUE(TEXT($A124,"MM/DD/YY")),'MEV revenue split'!$A$3:$A$487,0),'MEV Distributed'!O$3)</f>
        <v>178374.177646</v>
      </c>
      <c r="P124" s="38" cm="1">
        <f t="array" ref="P124">INDEX('MEV revenue split'!$B$3:$D$487,MATCH(DATEVALUE(TEXT($A124,"MM/DD/YY")),'MEV revenue split'!$A$3:$A$487,0),'MEV Distributed'!P$3)</f>
        <v>55422.255138</v>
      </c>
      <c r="Q124" s="54"/>
      <c r="R124" s="36">
        <f>K124+L124+P124</f>
        <v>232661.56096285081</v>
      </c>
      <c r="S124" s="34"/>
      <c r="T124" s="35">
        <f>K124/R124</f>
        <v>0.64658571525302566</v>
      </c>
      <c r="U124" s="35">
        <f t="shared" si="10"/>
        <v>0.11520452242680616</v>
      </c>
      <c r="V124" s="35">
        <f t="shared" si="11"/>
        <v>0.23820976232016813</v>
      </c>
      <c r="W124" s="35">
        <v>0</v>
      </c>
    </row>
    <row r="125" spans="1:23" x14ac:dyDescent="0.2">
      <c r="A125" s="1">
        <v>44925</v>
      </c>
      <c r="B125" s="17">
        <v>1201.54</v>
      </c>
      <c r="C125" s="58"/>
      <c r="D125" cm="1">
        <f t="array" ref="D125">INDEX('raw - dune'!$B$2:$L$239,MATCH(DATEVALUE(TEXT(A125,"MM/DD/YY")),'raw - dune'!$A$2:$A$239,0),D$3)</f>
        <v>384.899865701149</v>
      </c>
      <c r="E125" cm="1">
        <f t="array" ref="E125">INDEX('raw - dune'!$B$2:$L$239,MATCH(DATEVALUE(TEXT($A125,"MM/DD/YY")),'raw - dune'!$A$2:$A$239,0),E$3)</f>
        <v>115.96451416497899</v>
      </c>
      <c r="F125" s="12" cm="1">
        <f t="array" ref="F125">INDEX('raw - dune'!$B$2:$L$239,MATCH(DATEVALUE(TEXT($A125,"MM/DD/YY")),'raw - dune'!$A$2:$A$239,0),F$3)</f>
        <v>279.73064412211301</v>
      </c>
      <c r="H125" s="30">
        <f t="shared" si="6"/>
        <v>462472.58463455853</v>
      </c>
      <c r="I125" s="30">
        <f t="shared" si="7"/>
        <v>139336.00234978885</v>
      </c>
      <c r="J125" s="30">
        <f t="shared" si="8"/>
        <v>336107.55813848367</v>
      </c>
      <c r="K125" s="37">
        <f t="shared" si="9"/>
        <v>126365.02649607486</v>
      </c>
      <c r="L125" s="37">
        <f>I125+J125-H125</f>
        <v>12970.975853713986</v>
      </c>
      <c r="M125" s="34"/>
      <c r="N125" s="30" cm="1">
        <f t="array" ref="N125">INDEX('MEV revenue split'!$B$3:$D$487,MATCH(DATEVALUE(TEXT($A125,"MM/DD/YY")),'MEV revenue split'!$A$3:$A$487,0),'MEV Distributed'!N$3)</f>
        <v>199431.28057</v>
      </c>
      <c r="O125" s="30" cm="1">
        <f t="array" ref="O125">INDEX('MEV revenue split'!$B$3:$D$487,MATCH(DATEVALUE(TEXT($A125,"MM/DD/YY")),'MEV revenue split'!$A$3:$A$487,0),'MEV Distributed'!O$3)</f>
        <v>159315.88037999999</v>
      </c>
      <c r="P125" s="38" cm="1">
        <f t="array" ref="P125">INDEX('MEV revenue split'!$B$3:$D$487,MATCH(DATEVALUE(TEXT($A125,"MM/DD/YY")),'MEV revenue split'!$A$3:$A$487,0),'MEV Distributed'!P$3)</f>
        <v>92494.420030000008</v>
      </c>
      <c r="Q125" s="54"/>
      <c r="R125" s="36">
        <f>K125+L125+P125</f>
        <v>231830.42237978886</v>
      </c>
      <c r="S125" s="34"/>
      <c r="T125" s="35">
        <f>K125/R125</f>
        <v>0.5450752545714701</v>
      </c>
      <c r="U125" s="35">
        <f t="shared" si="10"/>
        <v>5.5950274862824931E-2</v>
      </c>
      <c r="V125" s="35">
        <f t="shared" si="11"/>
        <v>0.3989744705657049</v>
      </c>
      <c r="W125" s="35">
        <v>0</v>
      </c>
    </row>
    <row r="126" spans="1:23" x14ac:dyDescent="0.2">
      <c r="A126" s="1">
        <v>44924</v>
      </c>
      <c r="B126" s="17">
        <v>1188.73</v>
      </c>
      <c r="C126" s="58"/>
      <c r="D126" cm="1">
        <f t="array" ref="D126">INDEX('raw - dune'!$B$2:$L$239,MATCH(DATEVALUE(TEXT(A126,"MM/DD/YY")),'raw - dune'!$A$2:$A$239,0),D$3)</f>
        <v>462.16408159312903</v>
      </c>
      <c r="E126" cm="1">
        <f t="array" ref="E126">INDEX('raw - dune'!$B$2:$L$239,MATCH(DATEVALUE(TEXT($A126,"MM/DD/YY")),'raw - dune'!$A$2:$A$239,0),E$3)</f>
        <v>191.13184418827501</v>
      </c>
      <c r="F126" s="12" cm="1">
        <f t="array" ref="F126">INDEX('raw - dune'!$B$2:$L$239,MATCH(DATEVALUE(TEXT($A126,"MM/DD/YY")),'raw - dune'!$A$2:$A$239,0),F$3)</f>
        <v>288.45207311489003</v>
      </c>
      <c r="H126" s="30">
        <f t="shared" si="6"/>
        <v>549388.30871220026</v>
      </c>
      <c r="I126" s="30">
        <f t="shared" si="7"/>
        <v>227204.15714192815</v>
      </c>
      <c r="J126" s="30">
        <f t="shared" si="8"/>
        <v>342891.63287386321</v>
      </c>
      <c r="K126" s="37">
        <f t="shared" si="9"/>
        <v>206496.67583833705</v>
      </c>
      <c r="L126" s="37">
        <f>I126+J126-H126</f>
        <v>20707.481303591048</v>
      </c>
      <c r="M126" s="34"/>
      <c r="N126" s="30" cm="1">
        <f t="array" ref="N126">INDEX('MEV revenue split'!$B$3:$D$487,MATCH(DATEVALUE(TEXT($A126,"MM/DD/YY")),'MEV revenue split'!$A$3:$A$487,0),'MEV Distributed'!N$3)</f>
        <v>287278.6874</v>
      </c>
      <c r="O126" s="30" cm="1">
        <f t="array" ref="O126">INDEX('MEV revenue split'!$B$3:$D$487,MATCH(DATEVALUE(TEXT($A126,"MM/DD/YY")),'MEV revenue split'!$A$3:$A$487,0),'MEV Distributed'!O$3)</f>
        <v>184356.20777699997</v>
      </c>
      <c r="P126" s="38" cm="1">
        <f t="array" ref="P126">INDEX('MEV revenue split'!$B$3:$D$487,MATCH(DATEVALUE(TEXT($A126,"MM/DD/YY")),'MEV revenue split'!$A$3:$A$487,0),'MEV Distributed'!P$3)</f>
        <v>76329.298381000001</v>
      </c>
      <c r="Q126" s="54"/>
      <c r="R126" s="36">
        <f>K126+L126+P126</f>
        <v>303533.4555229281</v>
      </c>
      <c r="S126" s="34"/>
      <c r="T126" s="35">
        <f>K126/R126</f>
        <v>0.6803094422741115</v>
      </c>
      <c r="U126" s="35">
        <f t="shared" si="10"/>
        <v>6.8221413247235477E-2</v>
      </c>
      <c r="V126" s="35">
        <f t="shared" si="11"/>
        <v>0.25146914447865298</v>
      </c>
      <c r="W126" s="35">
        <v>0</v>
      </c>
    </row>
    <row r="127" spans="1:23" x14ac:dyDescent="0.2">
      <c r="A127" s="1">
        <v>44923</v>
      </c>
      <c r="B127" s="17">
        <v>1211.82</v>
      </c>
      <c r="C127" s="58"/>
      <c r="D127" cm="1">
        <f t="array" ref="D127">INDEX('raw - dune'!$B$2:$L$239,MATCH(DATEVALUE(TEXT(A127,"MM/DD/YY")),'raw - dune'!$A$2:$A$239,0),D$3)</f>
        <v>467.413078264332</v>
      </c>
      <c r="E127" cm="1">
        <f t="array" ref="E127">INDEX('raw - dune'!$B$2:$L$239,MATCH(DATEVALUE(TEXT($A127,"MM/DD/YY")),'raw - dune'!$A$2:$A$239,0),E$3)</f>
        <v>170.192381712903</v>
      </c>
      <c r="F127" s="12" cm="1">
        <f t="array" ref="F127">INDEX('raw - dune'!$B$2:$L$239,MATCH(DATEVALUE(TEXT($A127,"MM/DD/YY")),'raw - dune'!$A$2:$A$239,0),F$3)</f>
        <v>323.13451929598301</v>
      </c>
      <c r="H127" s="30">
        <f t="shared" si="6"/>
        <v>566420.51650228282</v>
      </c>
      <c r="I127" s="30">
        <f t="shared" si="7"/>
        <v>206242.5320073301</v>
      </c>
      <c r="J127" s="30">
        <f t="shared" si="8"/>
        <v>391580.87317325809</v>
      </c>
      <c r="K127" s="37">
        <f t="shared" si="9"/>
        <v>174839.64332902472</v>
      </c>
      <c r="L127" s="37">
        <f>I127+J127-H127</f>
        <v>31402.888678305317</v>
      </c>
      <c r="M127" s="34"/>
      <c r="N127" s="30" cm="1">
        <f t="array" ref="N127">INDEX('MEV revenue split'!$B$3:$D$487,MATCH(DATEVALUE(TEXT($A127,"MM/DD/YY")),'MEV revenue split'!$A$3:$A$487,0),'MEV Distributed'!N$3)</f>
        <v>285091.89870000002</v>
      </c>
      <c r="O127" s="30" cm="1">
        <f t="array" ref="O127">INDEX('MEV revenue split'!$B$3:$D$487,MATCH(DATEVALUE(TEXT($A127,"MM/DD/YY")),'MEV revenue split'!$A$3:$A$487,0),'MEV Distributed'!O$3)</f>
        <v>171192.18143499998</v>
      </c>
      <c r="P127" s="38" cm="1">
        <f t="array" ref="P127">INDEX('MEV revenue split'!$B$3:$D$487,MATCH(DATEVALUE(TEXT($A127,"MM/DD/YY")),'MEV revenue split'!$A$3:$A$487,0),'MEV Distributed'!P$3)</f>
        <v>73105.954541999992</v>
      </c>
      <c r="Q127" s="54"/>
      <c r="R127" s="36">
        <f>K127+L127+P127</f>
        <v>279348.48654933006</v>
      </c>
      <c r="S127" s="34"/>
      <c r="T127" s="35">
        <f>K127/R127</f>
        <v>0.62588362474679038</v>
      </c>
      <c r="U127" s="35">
        <f t="shared" si="10"/>
        <v>0.11241474427232986</v>
      </c>
      <c r="V127" s="35">
        <f t="shared" si="11"/>
        <v>0.26170163098087962</v>
      </c>
      <c r="W127" s="35">
        <v>0</v>
      </c>
    </row>
    <row r="128" spans="1:23" x14ac:dyDescent="0.2">
      <c r="A128" s="1">
        <v>44922</v>
      </c>
      <c r="B128" s="17">
        <v>1226.25</v>
      </c>
      <c r="C128" s="58"/>
      <c r="D128" cm="1">
        <f t="array" ref="D128">INDEX('raw - dune'!$B$2:$L$239,MATCH(DATEVALUE(TEXT(A128,"MM/DD/YY")),'raw - dune'!$A$2:$A$239,0),D$3)</f>
        <v>463.21671437772</v>
      </c>
      <c r="E128" cm="1">
        <f t="array" ref="E128">INDEX('raw - dune'!$B$2:$L$239,MATCH(DATEVALUE(TEXT($A128,"MM/DD/YY")),'raw - dune'!$A$2:$A$239,0),E$3)</f>
        <v>184.419960977062</v>
      </c>
      <c r="F128" s="12" cm="1">
        <f t="array" ref="F128">INDEX('raw - dune'!$B$2:$L$239,MATCH(DATEVALUE(TEXT($A128,"MM/DD/YY")),'raw - dune'!$A$2:$A$239,0),F$3)</f>
        <v>308.96330083184199</v>
      </c>
      <c r="H128" s="30">
        <f t="shared" si="6"/>
        <v>568019.49600567913</v>
      </c>
      <c r="I128" s="30">
        <f t="shared" si="7"/>
        <v>226144.97714812227</v>
      </c>
      <c r="J128" s="30">
        <f t="shared" si="8"/>
        <v>378866.24764504621</v>
      </c>
      <c r="K128" s="37">
        <f t="shared" si="9"/>
        <v>189153.24836063292</v>
      </c>
      <c r="L128" s="37">
        <f>I128+J128-H128</f>
        <v>36991.728787489352</v>
      </c>
      <c r="M128" s="34"/>
      <c r="N128" s="30" cm="1">
        <f t="array" ref="N128">INDEX('MEV revenue split'!$B$3:$D$487,MATCH(DATEVALUE(TEXT($A128,"MM/DD/YY")),'MEV revenue split'!$A$3:$A$487,0),'MEV Distributed'!N$3)</f>
        <v>443705.48540000001</v>
      </c>
      <c r="O128" s="30" cm="1">
        <f t="array" ref="O128">INDEX('MEV revenue split'!$B$3:$D$487,MATCH(DATEVALUE(TEXT($A128,"MM/DD/YY")),'MEV revenue split'!$A$3:$A$487,0),'MEV Distributed'!O$3)</f>
        <v>221745.29529599997</v>
      </c>
      <c r="P128" s="38" cm="1">
        <f t="array" ref="P128">INDEX('MEV revenue split'!$B$3:$D$487,MATCH(DATEVALUE(TEXT($A128,"MM/DD/YY")),'MEV revenue split'!$A$3:$A$487,0),'MEV Distributed'!P$3)</f>
        <v>177249.12436620001</v>
      </c>
      <c r="Q128" s="54"/>
      <c r="R128" s="36">
        <f>K128+L128+P128</f>
        <v>403394.10151432228</v>
      </c>
      <c r="S128" s="34"/>
      <c r="T128" s="35">
        <f>K128/R128</f>
        <v>0.46890434850326423</v>
      </c>
      <c r="U128" s="35">
        <f t="shared" si="10"/>
        <v>9.1701213896346431E-2</v>
      </c>
      <c r="V128" s="35">
        <f t="shared" si="11"/>
        <v>0.43939443760038932</v>
      </c>
      <c r="W128" s="35">
        <v>0</v>
      </c>
    </row>
    <row r="129" spans="1:23" x14ac:dyDescent="0.2">
      <c r="A129" s="1">
        <v>44921</v>
      </c>
      <c r="B129" s="17">
        <v>1219.29</v>
      </c>
      <c r="C129" s="58"/>
      <c r="D129" cm="1">
        <f t="array" ref="D129">INDEX('raw - dune'!$B$2:$L$239,MATCH(DATEVALUE(TEXT(A129,"MM/DD/YY")),'raw - dune'!$A$2:$A$239,0),D$3)</f>
        <v>355.71945361503799</v>
      </c>
      <c r="E129" cm="1">
        <f t="array" ref="E129">INDEX('raw - dune'!$B$2:$L$239,MATCH(DATEVALUE(TEXT($A129,"MM/DD/YY")),'raw - dune'!$A$2:$A$239,0),E$3)</f>
        <v>108.414297695389</v>
      </c>
      <c r="F129" s="12" cm="1">
        <f t="array" ref="F129">INDEX('raw - dune'!$B$2:$L$239,MATCH(DATEVALUE(TEXT($A129,"MM/DD/YY")),'raw - dune'!$A$2:$A$239,0),F$3)</f>
        <v>273.653956030958</v>
      </c>
      <c r="H129" s="30">
        <f t="shared" si="6"/>
        <v>433725.17259827966</v>
      </c>
      <c r="I129" s="30">
        <f t="shared" si="7"/>
        <v>132188.46903701086</v>
      </c>
      <c r="J129" s="30">
        <f t="shared" si="8"/>
        <v>333663.53204898676</v>
      </c>
      <c r="K129" s="37">
        <f t="shared" si="9"/>
        <v>100061.6405492929</v>
      </c>
      <c r="L129" s="37">
        <f>I129+J129-H129</f>
        <v>32126.828487717954</v>
      </c>
      <c r="M129" s="34"/>
      <c r="N129" s="30" cm="1">
        <f t="array" ref="N129">INDEX('MEV revenue split'!$B$3:$D$487,MATCH(DATEVALUE(TEXT($A129,"MM/DD/YY")),'MEV revenue split'!$A$3:$A$487,0),'MEV Distributed'!N$3)</f>
        <v>323131.76370000001</v>
      </c>
      <c r="O129" s="30" cm="1">
        <f t="array" ref="O129">INDEX('MEV revenue split'!$B$3:$D$487,MATCH(DATEVALUE(TEXT($A129,"MM/DD/YY")),'MEV revenue split'!$A$3:$A$487,0),'MEV Distributed'!O$3)</f>
        <v>160293.92331499001</v>
      </c>
      <c r="P129" s="38" cm="1">
        <f t="array" ref="P129">INDEX('MEV revenue split'!$B$3:$D$487,MATCH(DATEVALUE(TEXT($A129,"MM/DD/YY")),'MEV revenue split'!$A$3:$A$487,0),'MEV Distributed'!P$3)</f>
        <v>118106.24802455</v>
      </c>
      <c r="Q129" s="54"/>
      <c r="R129" s="36">
        <f>K129+L129+P129</f>
        <v>250294.71706156086</v>
      </c>
      <c r="S129" s="34"/>
      <c r="T129" s="35">
        <f>K129/R129</f>
        <v>0.39977527981416561</v>
      </c>
      <c r="U129" s="35">
        <f t="shared" si="10"/>
        <v>0.12835599913927168</v>
      </c>
      <c r="V129" s="35">
        <f t="shared" si="11"/>
        <v>0.47186872104656269</v>
      </c>
      <c r="W129" s="35">
        <v>0</v>
      </c>
    </row>
    <row r="130" spans="1:23" x14ac:dyDescent="0.2">
      <c r="A130" s="1">
        <v>44920</v>
      </c>
      <c r="B130" s="17">
        <v>1221.3599999999999</v>
      </c>
      <c r="C130" s="58"/>
      <c r="D130" cm="1">
        <f t="array" ref="D130">INDEX('raw - dune'!$B$2:$L$239,MATCH(DATEVALUE(TEXT(A130,"MM/DD/YY")),'raw - dune'!$A$2:$A$239,0),D$3)</f>
        <v>353.92495241722901</v>
      </c>
      <c r="E130" cm="1">
        <f t="array" ref="E130">INDEX('raw - dune'!$B$2:$L$239,MATCH(DATEVALUE(TEXT($A130,"MM/DD/YY")),'raw - dune'!$A$2:$A$239,0),E$3)</f>
        <v>161.903621409507</v>
      </c>
      <c r="F130" s="12" cm="1">
        <f t="array" ref="F130">INDEX('raw - dune'!$B$2:$L$239,MATCH(DATEVALUE(TEXT($A130,"MM/DD/YY")),'raw - dune'!$A$2:$A$239,0),F$3)</f>
        <v>224.02749774617999</v>
      </c>
      <c r="H130" s="30">
        <f t="shared" si="6"/>
        <v>432269.77988430677</v>
      </c>
      <c r="I130" s="30">
        <f t="shared" si="7"/>
        <v>197742.60704471546</v>
      </c>
      <c r="J130" s="30">
        <f t="shared" si="8"/>
        <v>273618.22464727436</v>
      </c>
      <c r="K130" s="37">
        <f t="shared" si="9"/>
        <v>158651.55523703241</v>
      </c>
      <c r="L130" s="37">
        <f>I130+J130-H130</f>
        <v>39091.051807683019</v>
      </c>
      <c r="M130" s="34"/>
      <c r="N130" s="30" cm="1">
        <f t="array" ref="N130">INDEX('MEV revenue split'!$B$3:$D$487,MATCH(DATEVALUE(TEXT($A130,"MM/DD/YY")),'MEV revenue split'!$A$3:$A$487,0),'MEV Distributed'!N$3)</f>
        <v>239559.69928</v>
      </c>
      <c r="O130" s="30" cm="1">
        <f t="array" ref="O130">INDEX('MEV revenue split'!$B$3:$D$487,MATCH(DATEVALUE(TEXT($A130,"MM/DD/YY")),'MEV revenue split'!$A$3:$A$487,0),'MEV Distributed'!O$3)</f>
        <v>149229.55664</v>
      </c>
      <c r="P130" s="38" cm="1">
        <f t="array" ref="P130">INDEX('MEV revenue split'!$B$3:$D$487,MATCH(DATEVALUE(TEXT($A130,"MM/DD/YY")),'MEV revenue split'!$A$3:$A$487,0),'MEV Distributed'!P$3)</f>
        <v>74145.139240000004</v>
      </c>
      <c r="Q130" s="54"/>
      <c r="R130" s="36">
        <f>K130+L130+P130</f>
        <v>271887.74628471542</v>
      </c>
      <c r="S130" s="34"/>
      <c r="T130" s="35">
        <f>K130/R130</f>
        <v>0.58351859326126332</v>
      </c>
      <c r="U130" s="35">
        <f t="shared" si="10"/>
        <v>0.14377643840832624</v>
      </c>
      <c r="V130" s="35">
        <f t="shared" si="11"/>
        <v>0.27270496833041052</v>
      </c>
      <c r="W130" s="35">
        <v>0</v>
      </c>
    </row>
    <row r="131" spans="1:23" x14ac:dyDescent="0.2">
      <c r="A131" s="1">
        <v>44919</v>
      </c>
      <c r="B131" s="17">
        <v>1220.7</v>
      </c>
      <c r="C131" s="58"/>
      <c r="D131" cm="1">
        <f t="array" ref="D131">INDEX('raw - dune'!$B$2:$L$239,MATCH(DATEVALUE(TEXT(A131,"MM/DD/YY")),'raw - dune'!$A$2:$A$239,0),D$3)</f>
        <v>301.44379270852801</v>
      </c>
      <c r="E131" cm="1">
        <f t="array" ref="E131">INDEX('raw - dune'!$B$2:$L$239,MATCH(DATEVALUE(TEXT($A131,"MM/DD/YY")),'raw - dune'!$A$2:$A$239,0),E$3)</f>
        <v>109.94931752183</v>
      </c>
      <c r="F131" s="12" cm="1">
        <f t="array" ref="F131">INDEX('raw - dune'!$B$2:$L$239,MATCH(DATEVALUE(TEXT($A131,"MM/DD/YY")),'raw - dune'!$A$2:$A$239,0),F$3)</f>
        <v>196.02772748477801</v>
      </c>
      <c r="H131" s="30">
        <f t="shared" si="6"/>
        <v>367972.43775930017</v>
      </c>
      <c r="I131" s="30">
        <f t="shared" si="7"/>
        <v>134215.13189889787</v>
      </c>
      <c r="J131" s="30">
        <f t="shared" si="8"/>
        <v>239291.04694066852</v>
      </c>
      <c r="K131" s="37">
        <f t="shared" si="9"/>
        <v>128681.39081863165</v>
      </c>
      <c r="L131" s="37">
        <f>I131+J131-H131</f>
        <v>5533.7410802662489</v>
      </c>
      <c r="M131" s="34"/>
      <c r="N131" s="30" cm="1">
        <f t="array" ref="N131">INDEX('MEV revenue split'!$B$3:$D$487,MATCH(DATEVALUE(TEXT($A131,"MM/DD/YY")),'MEV revenue split'!$A$3:$A$487,0),'MEV Distributed'!N$3)</f>
        <v>159492.79265000002</v>
      </c>
      <c r="O131" s="30" cm="1">
        <f t="array" ref="O131">INDEX('MEV revenue split'!$B$3:$D$487,MATCH(DATEVALUE(TEXT($A131,"MM/DD/YY")),'MEV revenue split'!$A$3:$A$487,0),'MEV Distributed'!O$3)</f>
        <v>88799.108404400002</v>
      </c>
      <c r="P131" s="38" cm="1">
        <f t="array" ref="P131">INDEX('MEV revenue split'!$B$3:$D$487,MATCH(DATEVALUE(TEXT($A131,"MM/DD/YY")),'MEV revenue split'!$A$3:$A$487,0),'MEV Distributed'!P$3)</f>
        <v>26288.071952999999</v>
      </c>
      <c r="Q131" s="54"/>
      <c r="R131" s="36">
        <f>K131+L131+P131</f>
        <v>160503.20385189791</v>
      </c>
      <c r="S131" s="34"/>
      <c r="T131" s="35">
        <f>K131/R131</f>
        <v>0.80173720979034546</v>
      </c>
      <c r="U131" s="35">
        <f t="shared" si="10"/>
        <v>3.4477449343456291E-2</v>
      </c>
      <c r="V131" s="35">
        <f t="shared" si="11"/>
        <v>0.16378534086619823</v>
      </c>
      <c r="W131" s="35">
        <v>0</v>
      </c>
    </row>
    <row r="132" spans="1:23" x14ac:dyDescent="0.2">
      <c r="A132" s="1">
        <v>44918</v>
      </c>
      <c r="B132" s="17">
        <v>1217.8499999999999</v>
      </c>
      <c r="C132" s="58"/>
      <c r="D132" cm="1">
        <f t="array" ref="D132">INDEX('raw - dune'!$B$2:$L$239,MATCH(DATEVALUE(TEXT(A132,"MM/DD/YY")),'raw - dune'!$A$2:$A$239,0),D$3)</f>
        <v>538.28022577685795</v>
      </c>
      <c r="E132" cm="1">
        <f t="array" ref="E132">INDEX('raw - dune'!$B$2:$L$239,MATCH(DATEVALUE(TEXT($A132,"MM/DD/YY")),'raw - dune'!$A$2:$A$239,0),E$3)</f>
        <v>300.10772885871398</v>
      </c>
      <c r="F132" s="12" cm="1">
        <f t="array" ref="F132">INDEX('raw - dune'!$B$2:$L$239,MATCH(DATEVALUE(TEXT($A132,"MM/DD/YY")),'raw - dune'!$A$2:$A$239,0),F$3)</f>
        <v>275.646232112782</v>
      </c>
      <c r="H132" s="30">
        <f t="shared" si="6"/>
        <v>655544.57296234637</v>
      </c>
      <c r="I132" s="30">
        <f t="shared" si="7"/>
        <v>365486.19759058481</v>
      </c>
      <c r="J132" s="30">
        <f t="shared" si="8"/>
        <v>335695.76377855154</v>
      </c>
      <c r="K132" s="37">
        <f t="shared" si="9"/>
        <v>319848.80918379483</v>
      </c>
      <c r="L132" s="37">
        <f>I132+J132-H132</f>
        <v>45637.388406789978</v>
      </c>
      <c r="M132" s="34"/>
      <c r="N132" s="30" cm="1">
        <f t="array" ref="N132">INDEX('MEV revenue split'!$B$3:$D$487,MATCH(DATEVALUE(TEXT($A132,"MM/DD/YY")),'MEV revenue split'!$A$3:$A$487,0),'MEV Distributed'!N$3)</f>
        <v>276247.35392999998</v>
      </c>
      <c r="O132" s="30" cm="1">
        <f t="array" ref="O132">INDEX('MEV revenue split'!$B$3:$D$487,MATCH(DATEVALUE(TEXT($A132,"MM/DD/YY")),'MEV revenue split'!$A$3:$A$487,0),'MEV Distributed'!O$3)</f>
        <v>169407.92219572299</v>
      </c>
      <c r="P132" s="38" cm="1">
        <f t="array" ref="P132">INDEX('MEV revenue split'!$B$3:$D$487,MATCH(DATEVALUE(TEXT($A132,"MM/DD/YY")),'MEV revenue split'!$A$3:$A$487,0),'MEV Distributed'!P$3)</f>
        <v>61959.025594000006</v>
      </c>
      <c r="Q132" s="54"/>
      <c r="R132" s="36">
        <f>K132+L132+P132</f>
        <v>427445.22318458481</v>
      </c>
      <c r="S132" s="34"/>
      <c r="T132" s="35">
        <f>K132/R132</f>
        <v>0.74828022828476826</v>
      </c>
      <c r="U132" s="35">
        <f t="shared" si="10"/>
        <v>0.10676780539686195</v>
      </c>
      <c r="V132" s="35">
        <f t="shared" si="11"/>
        <v>0.14495196631836982</v>
      </c>
      <c r="W132" s="35">
        <v>0</v>
      </c>
    </row>
    <row r="133" spans="1:23" x14ac:dyDescent="0.2">
      <c r="A133" s="1">
        <v>44917</v>
      </c>
      <c r="B133" s="17">
        <v>1213.3399999999999</v>
      </c>
      <c r="C133" s="58"/>
      <c r="D133" cm="1">
        <f t="array" ref="D133">INDEX('raw - dune'!$B$2:$L$239,MATCH(DATEVALUE(TEXT(A133,"MM/DD/YY")),'raw - dune'!$A$2:$A$239,0),D$3)</f>
        <v>474.64168502587802</v>
      </c>
      <c r="E133" cm="1">
        <f t="array" ref="E133">INDEX('raw - dune'!$B$2:$L$239,MATCH(DATEVALUE(TEXT($A133,"MM/DD/YY")),'raw - dune'!$A$2:$A$239,0),E$3)</f>
        <v>210.22294701218999</v>
      </c>
      <c r="F133" s="12" cm="1">
        <f t="array" ref="F133">INDEX('raw - dune'!$B$2:$L$239,MATCH(DATEVALUE(TEXT($A133,"MM/DD/YY")),'raw - dune'!$A$2:$A$239,0),F$3)</f>
        <v>313.94183050517</v>
      </c>
      <c r="H133" s="30">
        <f t="shared" ref="H133:H196" si="12">D133*$B133</f>
        <v>575901.74210929882</v>
      </c>
      <c r="I133" s="30">
        <f t="shared" ref="I133:I196" si="13">E133*$B133</f>
        <v>255071.91052777058</v>
      </c>
      <c r="J133" s="30">
        <f t="shared" ref="J133:J196" si="14">F133*$B133</f>
        <v>380918.18062514294</v>
      </c>
      <c r="K133" s="37">
        <f t="shared" ref="K133:K196" si="15">H133-J133</f>
        <v>194983.56148415589</v>
      </c>
      <c r="L133" s="37">
        <f>I133+J133-H133</f>
        <v>60088.349043614697</v>
      </c>
      <c r="M133" s="34"/>
      <c r="N133" s="30" cm="1">
        <f t="array" ref="N133">INDEX('MEV revenue split'!$B$3:$D$487,MATCH(DATEVALUE(TEXT($A133,"MM/DD/YY")),'MEV revenue split'!$A$3:$A$487,0),'MEV Distributed'!N$3)</f>
        <v>326161.27607000002</v>
      </c>
      <c r="O133" s="30" cm="1">
        <f t="array" ref="O133">INDEX('MEV revenue split'!$B$3:$D$487,MATCH(DATEVALUE(TEXT($A133,"MM/DD/YY")),'MEV revenue split'!$A$3:$A$487,0),'MEV Distributed'!O$3)</f>
        <v>205546.859344</v>
      </c>
      <c r="P133" s="38" cm="1">
        <f t="array" ref="P133">INDEX('MEV revenue split'!$B$3:$D$487,MATCH(DATEVALUE(TEXT($A133,"MM/DD/YY")),'MEV revenue split'!$A$3:$A$487,0),'MEV Distributed'!P$3)</f>
        <v>78825.755761999986</v>
      </c>
      <c r="Q133" s="54"/>
      <c r="R133" s="36">
        <f>K133+L133+P133</f>
        <v>333897.66628977057</v>
      </c>
      <c r="S133" s="34"/>
      <c r="T133" s="35">
        <f>K133/R133</f>
        <v>0.58396203738345653</v>
      </c>
      <c r="U133" s="35">
        <f t="shared" ref="U133:U196" si="16">L133/R133</f>
        <v>0.17996037442042939</v>
      </c>
      <c r="V133" s="35">
        <f t="shared" ref="V133:V196" si="17">P133/R133</f>
        <v>0.2360775881961141</v>
      </c>
      <c r="W133" s="35">
        <v>0</v>
      </c>
    </row>
    <row r="134" spans="1:23" x14ac:dyDescent="0.2">
      <c r="A134" s="1">
        <v>44916</v>
      </c>
      <c r="B134" s="17">
        <v>1217.8900000000001</v>
      </c>
      <c r="C134" s="58"/>
      <c r="D134" cm="1">
        <f t="array" ref="D134">INDEX('raw - dune'!$B$2:$L$239,MATCH(DATEVALUE(TEXT(A134,"MM/DD/YY")),'raw - dune'!$A$2:$A$239,0),D$3)</f>
        <v>423.74224174600198</v>
      </c>
      <c r="E134" cm="1">
        <f t="array" ref="E134">INDEX('raw - dune'!$B$2:$L$239,MATCH(DATEVALUE(TEXT($A134,"MM/DD/YY")),'raw - dune'!$A$2:$A$239,0),E$3)</f>
        <v>125.17867137908399</v>
      </c>
      <c r="F134" s="12" cm="1">
        <f t="array" ref="F134">INDEX('raw - dune'!$B$2:$L$239,MATCH(DATEVALUE(TEXT($A134,"MM/DD/YY")),'raw - dune'!$A$2:$A$239,0),F$3)</f>
        <v>306.950567212701</v>
      </c>
      <c r="H134" s="30">
        <f t="shared" si="12"/>
        <v>516071.43880003842</v>
      </c>
      <c r="I134" s="30">
        <f t="shared" si="13"/>
        <v>152453.85208587261</v>
      </c>
      <c r="J134" s="30">
        <f t="shared" si="14"/>
        <v>373832.02630267647</v>
      </c>
      <c r="K134" s="37">
        <f t="shared" si="15"/>
        <v>142239.41249736195</v>
      </c>
      <c r="L134" s="37">
        <f>I134+J134-H134</f>
        <v>10214.439588510664</v>
      </c>
      <c r="M134" s="34"/>
      <c r="N134" s="30" cm="1">
        <f t="array" ref="N134">INDEX('MEV revenue split'!$B$3:$D$487,MATCH(DATEVALUE(TEXT($A134,"MM/DD/YY")),'MEV revenue split'!$A$3:$A$487,0),'MEV Distributed'!N$3)</f>
        <v>274019.16769999999</v>
      </c>
      <c r="O134" s="30" cm="1">
        <f t="array" ref="O134">INDEX('MEV revenue split'!$B$3:$D$487,MATCH(DATEVALUE(TEXT($A134,"MM/DD/YY")),'MEV revenue split'!$A$3:$A$487,0),'MEV Distributed'!O$3)</f>
        <v>183695.3956549</v>
      </c>
      <c r="P134" s="38" cm="1">
        <f t="array" ref="P134">INDEX('MEV revenue split'!$B$3:$D$487,MATCH(DATEVALUE(TEXT($A134,"MM/DD/YY")),'MEV revenue split'!$A$3:$A$487,0),'MEV Distributed'!P$3)</f>
        <v>44834.637154800002</v>
      </c>
      <c r="Q134" s="54"/>
      <c r="R134" s="36">
        <f>K134+L134+P134</f>
        <v>197288.48924067261</v>
      </c>
      <c r="S134" s="34"/>
      <c r="T134" s="35">
        <f>K134/R134</f>
        <v>0.72097167475312662</v>
      </c>
      <c r="U134" s="35">
        <f t="shared" si="16"/>
        <v>5.1774128474622004E-2</v>
      </c>
      <c r="V134" s="35">
        <f t="shared" si="17"/>
        <v>0.22725419677225134</v>
      </c>
      <c r="W134" s="35">
        <v>0</v>
      </c>
    </row>
    <row r="135" spans="1:23" x14ac:dyDescent="0.2">
      <c r="A135" s="1">
        <v>44915</v>
      </c>
      <c r="B135" s="17">
        <v>1166.99</v>
      </c>
      <c r="C135" s="58"/>
      <c r="D135" cm="1">
        <f t="array" ref="D135">INDEX('raw - dune'!$B$2:$L$239,MATCH(DATEVALUE(TEXT(A135,"MM/DD/YY")),'raw - dune'!$A$2:$A$239,0),D$3)</f>
        <v>578.151600324637</v>
      </c>
      <c r="E135" cm="1">
        <f t="array" ref="E135">INDEX('raw - dune'!$B$2:$L$239,MATCH(DATEVALUE(TEXT($A135,"MM/DD/YY")),'raw - dune'!$A$2:$A$239,0),E$3)</f>
        <v>265.706372936104</v>
      </c>
      <c r="F135" s="12" cm="1">
        <f t="array" ref="F135">INDEX('raw - dune'!$B$2:$L$239,MATCH(DATEVALUE(TEXT($A135,"MM/DD/YY")),'raw - dune'!$A$2:$A$239,0),F$3)</f>
        <v>356.21325471128</v>
      </c>
      <c r="H135" s="30">
        <f t="shared" si="12"/>
        <v>674697.13606284815</v>
      </c>
      <c r="I135" s="30">
        <f t="shared" si="13"/>
        <v>310076.68015270401</v>
      </c>
      <c r="J135" s="30">
        <f t="shared" si="14"/>
        <v>415697.30611551664</v>
      </c>
      <c r="K135" s="37">
        <f t="shared" si="15"/>
        <v>258999.82994733151</v>
      </c>
      <c r="L135" s="37">
        <f>I135+J135-H135</f>
        <v>51076.850205372553</v>
      </c>
      <c r="M135" s="34"/>
      <c r="N135" s="30" cm="1">
        <f t="array" ref="N135">INDEX('MEV revenue split'!$B$3:$D$487,MATCH(DATEVALUE(TEXT($A135,"MM/DD/YY")),'MEV revenue split'!$A$3:$A$487,0),'MEV Distributed'!N$3)</f>
        <v>484820.8248</v>
      </c>
      <c r="O135" s="30" cm="1">
        <f t="array" ref="O135">INDEX('MEV revenue split'!$B$3:$D$487,MATCH(DATEVALUE(TEXT($A135,"MM/DD/YY")),'MEV revenue split'!$A$3:$A$487,0),'MEV Distributed'!O$3)</f>
        <v>257689.32811999999</v>
      </c>
      <c r="P135" s="38" cm="1">
        <f t="array" ref="P135">INDEX('MEV revenue split'!$B$3:$D$487,MATCH(DATEVALUE(TEXT($A135,"MM/DD/YY")),'MEV revenue split'!$A$3:$A$487,0),'MEV Distributed'!P$3)</f>
        <v>126388.00706764999</v>
      </c>
      <c r="Q135" s="54"/>
      <c r="R135" s="36">
        <f>K135+L135+P135</f>
        <v>436464.68722035404</v>
      </c>
      <c r="S135" s="34"/>
      <c r="T135" s="35">
        <f>K135/R135</f>
        <v>0.59340385953508434</v>
      </c>
      <c r="U135" s="35">
        <f t="shared" si="16"/>
        <v>0.11702401523169695</v>
      </c>
      <c r="V135" s="35">
        <f t="shared" si="17"/>
        <v>0.28957212523321868</v>
      </c>
      <c r="W135" s="35">
        <v>0</v>
      </c>
    </row>
    <row r="136" spans="1:23" x14ac:dyDescent="0.2">
      <c r="A136" s="1">
        <v>44914</v>
      </c>
      <c r="B136" s="17">
        <v>1186.78</v>
      </c>
      <c r="C136" s="58"/>
      <c r="D136" cm="1">
        <f t="array" ref="D136">INDEX('raw - dune'!$B$2:$L$239,MATCH(DATEVALUE(TEXT(A136,"MM/DD/YY")),'raw - dune'!$A$2:$A$239,0),D$3)</f>
        <v>480.11422050743602</v>
      </c>
      <c r="E136" cm="1">
        <f t="array" ref="E136">INDEX('raw - dune'!$B$2:$L$239,MATCH(DATEVALUE(TEXT($A136,"MM/DD/YY")),'raw - dune'!$A$2:$A$239,0),E$3)</f>
        <v>179.64230890666701</v>
      </c>
      <c r="F136" s="12" cm="1">
        <f t="array" ref="F136">INDEX('raw - dune'!$B$2:$L$239,MATCH(DATEVALUE(TEXT($A136,"MM/DD/YY")),'raw - dune'!$A$2:$A$239,0),F$3)</f>
        <v>319.609369419953</v>
      </c>
      <c r="H136" s="30">
        <f t="shared" si="12"/>
        <v>569789.95461381495</v>
      </c>
      <c r="I136" s="30">
        <f t="shared" si="13"/>
        <v>213195.89936425426</v>
      </c>
      <c r="J136" s="30">
        <f t="shared" si="14"/>
        <v>379306.00744021183</v>
      </c>
      <c r="K136" s="37">
        <f t="shared" si="15"/>
        <v>190483.94717360311</v>
      </c>
      <c r="L136" s="37">
        <f>I136+J136-H136</f>
        <v>22711.952190651209</v>
      </c>
      <c r="M136" s="34"/>
      <c r="N136" s="30" cm="1">
        <f t="array" ref="N136">INDEX('MEV revenue split'!$B$3:$D$487,MATCH(DATEVALUE(TEXT($A136,"MM/DD/YY")),'MEV revenue split'!$A$3:$A$487,0),'MEV Distributed'!N$3)</f>
        <v>347144.82459999999</v>
      </c>
      <c r="O136" s="30" cm="1">
        <f t="array" ref="O136">INDEX('MEV revenue split'!$B$3:$D$487,MATCH(DATEVALUE(TEXT($A136,"MM/DD/YY")),'MEV revenue split'!$A$3:$A$487,0),'MEV Distributed'!O$3)</f>
        <v>204193.50595600001</v>
      </c>
      <c r="P136" s="38" cm="1">
        <f t="array" ref="P136">INDEX('MEV revenue split'!$B$3:$D$487,MATCH(DATEVALUE(TEXT($A136,"MM/DD/YY")),'MEV revenue split'!$A$3:$A$487,0),'MEV Distributed'!P$3)</f>
        <v>104574.16196200001</v>
      </c>
      <c r="Q136" s="54"/>
      <c r="R136" s="36">
        <f>K136+L136+P136</f>
        <v>317770.06132625433</v>
      </c>
      <c r="S136" s="34"/>
      <c r="T136" s="35">
        <f>K136/R136</f>
        <v>0.59943956450331981</v>
      </c>
      <c r="U136" s="35">
        <f t="shared" si="16"/>
        <v>7.14729137661992E-2</v>
      </c>
      <c r="V136" s="35">
        <f t="shared" si="17"/>
        <v>0.329087521730481</v>
      </c>
      <c r="W136" s="35">
        <v>0</v>
      </c>
    </row>
    <row r="137" spans="1:23" x14ac:dyDescent="0.2">
      <c r="A137" s="1">
        <v>44913</v>
      </c>
      <c r="B137" s="17">
        <v>1189.43</v>
      </c>
      <c r="C137" s="58"/>
      <c r="D137" cm="1">
        <f t="array" ref="D137">INDEX('raw - dune'!$B$2:$L$239,MATCH(DATEVALUE(TEXT(A137,"MM/DD/YY")),'raw - dune'!$A$2:$A$239,0),D$3)</f>
        <v>373.46271958576102</v>
      </c>
      <c r="E137" cm="1">
        <f t="array" ref="E137">INDEX('raw - dune'!$B$2:$L$239,MATCH(DATEVALUE(TEXT($A137,"MM/DD/YY")),'raw - dune'!$A$2:$A$239,0),E$3)</f>
        <v>118.944333844795</v>
      </c>
      <c r="F137" s="12" cm="1">
        <f t="array" ref="F137">INDEX('raw - dune'!$B$2:$L$239,MATCH(DATEVALUE(TEXT($A137,"MM/DD/YY")),'raw - dune'!$A$2:$A$239,0),F$3)</f>
        <v>258.23314556224898</v>
      </c>
      <c r="H137" s="30">
        <f t="shared" si="12"/>
        <v>444207.76255689177</v>
      </c>
      <c r="I137" s="30">
        <f t="shared" si="13"/>
        <v>141475.95900501453</v>
      </c>
      <c r="J137" s="30">
        <f t="shared" si="14"/>
        <v>307150.2503261058</v>
      </c>
      <c r="K137" s="37">
        <f t="shared" si="15"/>
        <v>137057.51223078597</v>
      </c>
      <c r="L137" s="37">
        <f>I137+J137-H137</f>
        <v>4418.4467742285924</v>
      </c>
      <c r="M137" s="34"/>
      <c r="N137" s="30" cm="1">
        <f t="array" ref="N137">INDEX('MEV revenue split'!$B$3:$D$487,MATCH(DATEVALUE(TEXT($A137,"MM/DD/YY")),'MEV revenue split'!$A$3:$A$487,0),'MEV Distributed'!N$3)</f>
        <v>274914.59470999998</v>
      </c>
      <c r="O137" s="30" cm="1">
        <f t="array" ref="O137">INDEX('MEV revenue split'!$B$3:$D$487,MATCH(DATEVALUE(TEXT($A137,"MM/DD/YY")),'MEV revenue split'!$A$3:$A$487,0),'MEV Distributed'!O$3)</f>
        <v>174630.68672599999</v>
      </c>
      <c r="P137" s="38" cm="1">
        <f t="array" ref="P137">INDEX('MEV revenue split'!$B$3:$D$487,MATCH(DATEVALUE(TEXT($A137,"MM/DD/YY")),'MEV revenue split'!$A$3:$A$487,0),'MEV Distributed'!P$3)</f>
        <v>57906.025675999997</v>
      </c>
      <c r="Q137" s="54"/>
      <c r="R137" s="36">
        <f>K137+L137+P137</f>
        <v>199381.98468101455</v>
      </c>
      <c r="S137" s="34"/>
      <c r="T137" s="35">
        <f>K137/R137</f>
        <v>0.68741171600864692</v>
      </c>
      <c r="U137" s="35">
        <f t="shared" si="16"/>
        <v>2.2160712169143754E-2</v>
      </c>
      <c r="V137" s="35">
        <f t="shared" si="17"/>
        <v>0.29042757182220935</v>
      </c>
      <c r="W137" s="35">
        <v>0</v>
      </c>
    </row>
    <row r="138" spans="1:23" x14ac:dyDescent="0.2">
      <c r="A138" s="1">
        <v>44912</v>
      </c>
      <c r="B138" s="17">
        <v>1165.97</v>
      </c>
      <c r="C138" s="58"/>
      <c r="D138" cm="1">
        <f t="array" ref="D138">INDEX('raw - dune'!$B$2:$L$239,MATCH(DATEVALUE(TEXT(A138,"MM/DD/YY")),'raw - dune'!$A$2:$A$239,0),D$3)</f>
        <v>567.33515847034403</v>
      </c>
      <c r="E138" cm="1">
        <f t="array" ref="E138">INDEX('raw - dune'!$B$2:$L$239,MATCH(DATEVALUE(TEXT($A138,"MM/DD/YY")),'raw - dune'!$A$2:$A$239,0),E$3)</f>
        <v>271.02336560801001</v>
      </c>
      <c r="F138" s="12" cm="1">
        <f t="array" ref="F138">INDEX('raw - dune'!$B$2:$L$239,MATCH(DATEVALUE(TEXT($A138,"MM/DD/YY")),'raw - dune'!$A$2:$A$239,0),F$3)</f>
        <v>307.92808938473399</v>
      </c>
      <c r="H138" s="30">
        <f t="shared" si="12"/>
        <v>661495.77472166705</v>
      </c>
      <c r="I138" s="30">
        <f t="shared" si="13"/>
        <v>316005.11359797145</v>
      </c>
      <c r="J138" s="30">
        <f t="shared" si="14"/>
        <v>359034.91437991831</v>
      </c>
      <c r="K138" s="37">
        <f t="shared" si="15"/>
        <v>302460.86034174875</v>
      </c>
      <c r="L138" s="37">
        <f>I138+J138-H138</f>
        <v>13544.253256222699</v>
      </c>
      <c r="M138" s="34"/>
      <c r="N138" s="30" cm="1">
        <f t="array" ref="N138">INDEX('MEV revenue split'!$B$3:$D$487,MATCH(DATEVALUE(TEXT($A138,"MM/DD/YY")),'MEV revenue split'!$A$3:$A$487,0),'MEV Distributed'!N$3)</f>
        <v>435535.47729999997</v>
      </c>
      <c r="O138" s="30" cm="1">
        <f t="array" ref="O138">INDEX('MEV revenue split'!$B$3:$D$487,MATCH(DATEVALUE(TEXT($A138,"MM/DD/YY")),'MEV revenue split'!$A$3:$A$487,0),'MEV Distributed'!O$3)</f>
        <v>359782.69385000004</v>
      </c>
      <c r="P138" s="38" cm="1">
        <f t="array" ref="P138">INDEX('MEV revenue split'!$B$3:$D$487,MATCH(DATEVALUE(TEXT($A138,"MM/DD/YY")),'MEV revenue split'!$A$3:$A$487,0),'MEV Distributed'!P$3)</f>
        <v>201476.58642000001</v>
      </c>
      <c r="Q138" s="54"/>
      <c r="R138" s="36">
        <f>K138+L138+P138</f>
        <v>517481.70001797145</v>
      </c>
      <c r="S138" s="34"/>
      <c r="T138" s="35">
        <f>K138/R138</f>
        <v>0.58448609937558116</v>
      </c>
      <c r="U138" s="35">
        <f t="shared" si="16"/>
        <v>2.6173395611385535E-2</v>
      </c>
      <c r="V138" s="35">
        <f t="shared" si="17"/>
        <v>0.3893405050130333</v>
      </c>
      <c r="W138" s="35">
        <v>0</v>
      </c>
    </row>
    <row r="139" spans="1:23" x14ac:dyDescent="0.2">
      <c r="A139" s="1">
        <v>44911</v>
      </c>
      <c r="B139" s="17">
        <v>1263.75</v>
      </c>
      <c r="C139" s="58"/>
      <c r="D139" cm="1">
        <f t="array" ref="D139">INDEX('raw - dune'!$B$2:$L$239,MATCH(DATEVALUE(TEXT(A139,"MM/DD/YY")),'raw - dune'!$A$2:$A$239,0),D$3)</f>
        <v>898.83894337744402</v>
      </c>
      <c r="E139" cm="1">
        <f t="array" ref="E139">INDEX('raw - dune'!$B$2:$L$239,MATCH(DATEVALUE(TEXT($A139,"MM/DD/YY")),'raw - dune'!$A$2:$A$239,0),E$3)</f>
        <v>542.33064882559097</v>
      </c>
      <c r="F139" s="12" cm="1">
        <f t="array" ref="F139">INDEX('raw - dune'!$B$2:$L$239,MATCH(DATEVALUE(TEXT($A139,"MM/DD/YY")),'raw - dune'!$A$2:$A$239,0),F$3)</f>
        <v>480.24225815514097</v>
      </c>
      <c r="H139" s="30">
        <f t="shared" si="12"/>
        <v>1135907.7146932448</v>
      </c>
      <c r="I139" s="30">
        <f t="shared" si="13"/>
        <v>685370.35745334055</v>
      </c>
      <c r="J139" s="30">
        <f t="shared" si="14"/>
        <v>606906.15374355938</v>
      </c>
      <c r="K139" s="37">
        <f t="shared" si="15"/>
        <v>529001.5609496854</v>
      </c>
      <c r="L139" s="37">
        <f>I139+J139-H139</f>
        <v>156368.79650365515</v>
      </c>
      <c r="M139" s="34"/>
      <c r="N139" s="30" cm="1">
        <f t="array" ref="N139">INDEX('MEV revenue split'!$B$3:$D$487,MATCH(DATEVALUE(TEXT($A139,"MM/DD/YY")),'MEV revenue split'!$A$3:$A$487,0),'MEV Distributed'!N$3)</f>
        <v>628300.02200000011</v>
      </c>
      <c r="O139" s="30" cm="1">
        <f t="array" ref="O139">INDEX('MEV revenue split'!$B$3:$D$487,MATCH(DATEVALUE(TEXT($A139,"MM/DD/YY")),'MEV revenue split'!$A$3:$A$487,0),'MEV Distributed'!O$3)</f>
        <v>392087.57394000003</v>
      </c>
      <c r="P139" s="38" cm="1">
        <f t="array" ref="P139">INDEX('MEV revenue split'!$B$3:$D$487,MATCH(DATEVALUE(TEXT($A139,"MM/DD/YY")),'MEV revenue split'!$A$3:$A$487,0),'MEV Distributed'!P$3)</f>
        <v>238341.53391</v>
      </c>
      <c r="Q139" s="54"/>
      <c r="R139" s="36">
        <f>K139+L139+P139</f>
        <v>923711.89136334055</v>
      </c>
      <c r="S139" s="34"/>
      <c r="T139" s="35">
        <f>K139/R139</f>
        <v>0.57269108029876337</v>
      </c>
      <c r="U139" s="35">
        <f t="shared" si="16"/>
        <v>0.16928308270760123</v>
      </c>
      <c r="V139" s="35">
        <f t="shared" si="17"/>
        <v>0.25802583699363546</v>
      </c>
      <c r="W139" s="35">
        <v>0</v>
      </c>
    </row>
    <row r="140" spans="1:23" x14ac:dyDescent="0.2">
      <c r="A140" s="1">
        <v>44910</v>
      </c>
      <c r="B140" s="17">
        <v>1308.4000000000001</v>
      </c>
      <c r="C140" s="58"/>
      <c r="D140" cm="1">
        <f t="array" ref="D140">INDEX('raw - dune'!$B$2:$L$239,MATCH(DATEVALUE(TEXT(A140,"MM/DD/YY")),'raw - dune'!$A$2:$A$239,0),D$3)</f>
        <v>487.09373190839199</v>
      </c>
      <c r="E140" cm="1">
        <f t="array" ref="E140">INDEX('raw - dune'!$B$2:$L$239,MATCH(DATEVALUE(TEXT($A140,"MM/DD/YY")),'raw - dune'!$A$2:$A$239,0),E$3)</f>
        <v>193.59696539261799</v>
      </c>
      <c r="F140" s="12" cm="1">
        <f t="array" ref="F140">INDEX('raw - dune'!$B$2:$L$239,MATCH(DATEVALUE(TEXT($A140,"MM/DD/YY")),'raw - dune'!$A$2:$A$239,0),F$3)</f>
        <v>323.65096018964499</v>
      </c>
      <c r="H140" s="30">
        <f t="shared" si="12"/>
        <v>637313.43882894015</v>
      </c>
      <c r="I140" s="30">
        <f t="shared" si="13"/>
        <v>253302.2695197014</v>
      </c>
      <c r="J140" s="30">
        <f t="shared" si="14"/>
        <v>423464.91631213151</v>
      </c>
      <c r="K140" s="37">
        <f t="shared" si="15"/>
        <v>213848.52251680865</v>
      </c>
      <c r="L140" s="37">
        <f>I140+J140-H140</f>
        <v>39453.747002892778</v>
      </c>
      <c r="M140" s="34"/>
      <c r="N140" s="30" cm="1">
        <f t="array" ref="N140">INDEX('MEV revenue split'!$B$3:$D$487,MATCH(DATEVALUE(TEXT($A140,"MM/DD/YY")),'MEV revenue split'!$A$3:$A$487,0),'MEV Distributed'!N$3)</f>
        <v>378567.7353</v>
      </c>
      <c r="O140" s="30" cm="1">
        <f t="array" ref="O140">INDEX('MEV revenue split'!$B$3:$D$487,MATCH(DATEVALUE(TEXT($A140,"MM/DD/YY")),'MEV revenue split'!$A$3:$A$487,0),'MEV Distributed'!O$3)</f>
        <v>236353.8570318</v>
      </c>
      <c r="P140" s="38" cm="1">
        <f t="array" ref="P140">INDEX('MEV revenue split'!$B$3:$D$487,MATCH(DATEVALUE(TEXT($A140,"MM/DD/YY")),'MEV revenue split'!$A$3:$A$487,0),'MEV Distributed'!P$3)</f>
        <v>98986.544639800006</v>
      </c>
      <c r="Q140" s="54"/>
      <c r="R140" s="36">
        <f>K140+L140+P140</f>
        <v>352288.81415950146</v>
      </c>
      <c r="S140" s="34"/>
      <c r="T140" s="35">
        <f>K140/R140</f>
        <v>0.60702614991342607</v>
      </c>
      <c r="U140" s="35">
        <f t="shared" si="16"/>
        <v>0.11199261917248894</v>
      </c>
      <c r="V140" s="35">
        <f t="shared" si="17"/>
        <v>0.28098123091408483</v>
      </c>
      <c r="W140" s="35">
        <v>0</v>
      </c>
    </row>
    <row r="141" spans="1:23" x14ac:dyDescent="0.2">
      <c r="A141" s="1">
        <v>44909</v>
      </c>
      <c r="B141" s="17">
        <v>1319.41</v>
      </c>
      <c r="C141" s="58"/>
      <c r="D141" cm="1">
        <f t="array" ref="D141">INDEX('raw - dune'!$B$2:$L$239,MATCH(DATEVALUE(TEXT(A141,"MM/DD/YY")),'raw - dune'!$A$2:$A$239,0),D$3)</f>
        <v>603.86599681815301</v>
      </c>
      <c r="E141" cm="1">
        <f t="array" ref="E141">INDEX('raw - dune'!$B$2:$L$239,MATCH(DATEVALUE(TEXT($A141,"MM/DD/YY")),'raw - dune'!$A$2:$A$239,0),E$3)</f>
        <v>313.084345383727</v>
      </c>
      <c r="F141" s="12" cm="1">
        <f t="array" ref="F141">INDEX('raw - dune'!$B$2:$L$239,MATCH(DATEVALUE(TEXT($A141,"MM/DD/YY")),'raw - dune'!$A$2:$A$239,0),F$3)</f>
        <v>340.99248395471398</v>
      </c>
      <c r="H141" s="30">
        <f t="shared" si="12"/>
        <v>796746.83486183931</v>
      </c>
      <c r="I141" s="30">
        <f t="shared" si="13"/>
        <v>413086.61614274327</v>
      </c>
      <c r="J141" s="30">
        <f t="shared" si="14"/>
        <v>449908.89325468917</v>
      </c>
      <c r="K141" s="37">
        <f t="shared" si="15"/>
        <v>346837.94160715013</v>
      </c>
      <c r="L141" s="37">
        <f>I141+J141-H141</f>
        <v>66248.674535593134</v>
      </c>
      <c r="M141" s="34"/>
      <c r="N141" s="30" cm="1">
        <f t="array" ref="N141">INDEX('MEV revenue split'!$B$3:$D$487,MATCH(DATEVALUE(TEXT($A141,"MM/DD/YY")),'MEV revenue split'!$A$3:$A$487,0),'MEV Distributed'!N$3)</f>
        <v>423766.20880000002</v>
      </c>
      <c r="O141" s="30" cm="1">
        <f t="array" ref="O141">INDEX('MEV revenue split'!$B$3:$D$487,MATCH(DATEVALUE(TEXT($A141,"MM/DD/YY")),'MEV revenue split'!$A$3:$A$487,0),'MEV Distributed'!O$3)</f>
        <v>295458.02712751203</v>
      </c>
      <c r="P141" s="38" cm="1">
        <f t="array" ref="P141">INDEX('MEV revenue split'!$B$3:$D$487,MATCH(DATEVALUE(TEXT($A141,"MM/DD/YY")),'MEV revenue split'!$A$3:$A$487,0),'MEV Distributed'!P$3)</f>
        <v>83447.073837820004</v>
      </c>
      <c r="Q141" s="54"/>
      <c r="R141" s="36">
        <f>K141+L141+P141</f>
        <v>496533.68998056324</v>
      </c>
      <c r="S141" s="34"/>
      <c r="T141" s="35">
        <f>K141/R141</f>
        <v>0.69851844619189296</v>
      </c>
      <c r="U141" s="35">
        <f t="shared" si="16"/>
        <v>0.13342231528778326</v>
      </c>
      <c r="V141" s="35">
        <f t="shared" si="17"/>
        <v>0.16805923852032384</v>
      </c>
      <c r="W141" s="35">
        <v>0</v>
      </c>
    </row>
    <row r="142" spans="1:23" x14ac:dyDescent="0.2">
      <c r="A142" s="1">
        <v>44908</v>
      </c>
      <c r="B142" s="17">
        <v>1275.33</v>
      </c>
      <c r="C142" s="58"/>
      <c r="D142" cm="1">
        <f t="array" ref="D142">INDEX('raw - dune'!$B$2:$L$239,MATCH(DATEVALUE(TEXT(A142,"MM/DD/YY")),'raw - dune'!$A$2:$A$239,0),D$3)</f>
        <v>730.26699998183801</v>
      </c>
      <c r="E142" cm="1">
        <f t="array" ref="E142">INDEX('raw - dune'!$B$2:$L$239,MATCH(DATEVALUE(TEXT($A142,"MM/DD/YY")),'raw - dune'!$A$2:$A$239,0),E$3)</f>
        <v>481.071053508148</v>
      </c>
      <c r="F142" s="12" cm="1">
        <f t="array" ref="F142">INDEX('raw - dune'!$B$2:$L$239,MATCH(DATEVALUE(TEXT($A142,"MM/DD/YY")),'raw - dune'!$A$2:$A$239,0),F$3)</f>
        <v>418.29657539362302</v>
      </c>
      <c r="H142" s="30">
        <f t="shared" si="12"/>
        <v>931331.41308683739</v>
      </c>
      <c r="I142" s="30">
        <f t="shared" si="13"/>
        <v>613524.34667054634</v>
      </c>
      <c r="J142" s="30">
        <f t="shared" si="14"/>
        <v>533466.17149674916</v>
      </c>
      <c r="K142" s="37">
        <f t="shared" si="15"/>
        <v>397865.24159008823</v>
      </c>
      <c r="L142" s="37">
        <f>I142+J142-H142</f>
        <v>215659.1050804581</v>
      </c>
      <c r="M142" s="34"/>
      <c r="N142" s="30" cm="1">
        <f t="array" ref="N142">INDEX('MEV revenue split'!$B$3:$D$487,MATCH(DATEVALUE(TEXT($A142,"MM/DD/YY")),'MEV revenue split'!$A$3:$A$487,0),'MEV Distributed'!N$3)</f>
        <v>574767.33529999992</v>
      </c>
      <c r="O142" s="30" cm="1">
        <f t="array" ref="O142">INDEX('MEV revenue split'!$B$3:$D$487,MATCH(DATEVALUE(TEXT($A142,"MM/DD/YY")),'MEV revenue split'!$A$3:$A$487,0),'MEV Distributed'!O$3)</f>
        <v>428072.50338000001</v>
      </c>
      <c r="P142" s="38" cm="1">
        <f t="array" ref="P142">INDEX('MEV revenue split'!$B$3:$D$487,MATCH(DATEVALUE(TEXT($A142,"MM/DD/YY")),'MEV revenue split'!$A$3:$A$487,0),'MEV Distributed'!P$3)</f>
        <v>131286.6620561</v>
      </c>
      <c r="Q142" s="54"/>
      <c r="R142" s="36">
        <f>K142+L142+P142</f>
        <v>744811.00872664631</v>
      </c>
      <c r="S142" s="34"/>
      <c r="T142" s="35">
        <f>K142/R142</f>
        <v>0.53418281541016943</v>
      </c>
      <c r="U142" s="35">
        <f t="shared" si="16"/>
        <v>0.28954876143567759</v>
      </c>
      <c r="V142" s="35">
        <f t="shared" si="17"/>
        <v>0.17626842315415295</v>
      </c>
      <c r="W142" s="35">
        <v>0</v>
      </c>
    </row>
    <row r="143" spans="1:23" x14ac:dyDescent="0.2">
      <c r="A143" s="1">
        <v>44907</v>
      </c>
      <c r="B143" s="17">
        <v>1264.32</v>
      </c>
      <c r="C143" s="58"/>
      <c r="D143" cm="1">
        <f t="array" ref="D143">INDEX('raw - dune'!$B$2:$L$239,MATCH(DATEVALUE(TEXT(A143,"MM/DD/YY")),'raw - dune'!$A$2:$A$239,0),D$3)</f>
        <v>479.37891255170803</v>
      </c>
      <c r="E143" cm="1">
        <f t="array" ref="E143">INDEX('raw - dune'!$B$2:$L$239,MATCH(DATEVALUE(TEXT($A143,"MM/DD/YY")),'raw - dune'!$A$2:$A$239,0),E$3)</f>
        <v>180.112134806695</v>
      </c>
      <c r="F143" s="12" cm="1">
        <f t="array" ref="F143">INDEX('raw - dune'!$B$2:$L$239,MATCH(DATEVALUE(TEXT($A143,"MM/DD/YY")),'raw - dune'!$A$2:$A$239,0),F$3)</f>
        <v>322.074585412028</v>
      </c>
      <c r="H143" s="30">
        <f t="shared" si="12"/>
        <v>606088.34671737545</v>
      </c>
      <c r="I143" s="30">
        <f t="shared" si="13"/>
        <v>227719.37427880062</v>
      </c>
      <c r="J143" s="30">
        <f t="shared" si="14"/>
        <v>407205.33982813521</v>
      </c>
      <c r="K143" s="37">
        <f t="shared" si="15"/>
        <v>198883.00688924023</v>
      </c>
      <c r="L143" s="37">
        <f>I143+J143-H143</f>
        <v>28836.367389560328</v>
      </c>
      <c r="M143" s="34"/>
      <c r="N143" s="30" cm="1">
        <f t="array" ref="N143">INDEX('MEV revenue split'!$B$3:$D$487,MATCH(DATEVALUE(TEXT($A143,"MM/DD/YY")),'MEV revenue split'!$A$3:$A$487,0),'MEV Distributed'!N$3)</f>
        <v>424740.54300000001</v>
      </c>
      <c r="O143" s="30" cm="1">
        <f t="array" ref="O143">INDEX('MEV revenue split'!$B$3:$D$487,MATCH(DATEVALUE(TEXT($A143,"MM/DD/YY")),'MEV revenue split'!$A$3:$A$487,0),'MEV Distributed'!O$3)</f>
        <v>282221.37351199996</v>
      </c>
      <c r="P143" s="38" cm="1">
        <f t="array" ref="P143">INDEX('MEV revenue split'!$B$3:$D$487,MATCH(DATEVALUE(TEXT($A143,"MM/DD/YY")),'MEV revenue split'!$A$3:$A$487,0),'MEV Distributed'!P$3)</f>
        <v>99618.386584399996</v>
      </c>
      <c r="Q143" s="54"/>
      <c r="R143" s="36">
        <f>K143+L143+P143</f>
        <v>327337.76086320053</v>
      </c>
      <c r="S143" s="34"/>
      <c r="T143" s="35">
        <f>K143/R143</f>
        <v>0.60757734263465102</v>
      </c>
      <c r="U143" s="35">
        <f t="shared" si="16"/>
        <v>8.8093617166311242E-2</v>
      </c>
      <c r="V143" s="35">
        <f t="shared" si="17"/>
        <v>0.30432904019903784</v>
      </c>
      <c r="W143" s="35">
        <v>0</v>
      </c>
    </row>
    <row r="144" spans="1:23" x14ac:dyDescent="0.2">
      <c r="A144" s="1">
        <v>44906</v>
      </c>
      <c r="B144" s="17">
        <v>1264.79</v>
      </c>
      <c r="C144" s="58"/>
      <c r="D144" cm="1">
        <f t="array" ref="D144">INDEX('raw - dune'!$B$2:$L$239,MATCH(DATEVALUE(TEXT(A144,"MM/DD/YY")),'raw - dune'!$A$2:$A$239,0),D$3)</f>
        <v>370.30924095269398</v>
      </c>
      <c r="E144" cm="1">
        <f t="array" ref="E144">INDEX('raw - dune'!$B$2:$L$239,MATCH(DATEVALUE(TEXT($A144,"MM/DD/YY")),'raw - dune'!$A$2:$A$239,0),E$3)</f>
        <v>110.96645632338701</v>
      </c>
      <c r="F144" s="12" cm="1">
        <f t="array" ref="F144">INDEX('raw - dune'!$B$2:$L$239,MATCH(DATEVALUE(TEXT($A144,"MM/DD/YY")),'raw - dune'!$A$2:$A$239,0),F$3)</f>
        <v>273.745818074422</v>
      </c>
      <c r="H144" s="30">
        <f t="shared" si="12"/>
        <v>468363.4248645578</v>
      </c>
      <c r="I144" s="30">
        <f t="shared" si="13"/>
        <v>140349.26429325665</v>
      </c>
      <c r="J144" s="30">
        <f t="shared" si="14"/>
        <v>346230.97324234818</v>
      </c>
      <c r="K144" s="37">
        <f t="shared" si="15"/>
        <v>122132.45162220963</v>
      </c>
      <c r="L144" s="37">
        <f>I144+J144-H144</f>
        <v>18216.812671047053</v>
      </c>
      <c r="M144" s="34"/>
      <c r="N144" s="30" cm="1">
        <f t="array" ref="N144">INDEX('MEV revenue split'!$B$3:$D$487,MATCH(DATEVALUE(TEXT($A144,"MM/DD/YY")),'MEV revenue split'!$A$3:$A$487,0),'MEV Distributed'!N$3)</f>
        <v>331219.43900000001</v>
      </c>
      <c r="O144" s="30" cm="1">
        <f t="array" ref="O144">INDEX('MEV revenue split'!$B$3:$D$487,MATCH(DATEVALUE(TEXT($A144,"MM/DD/YY")),'MEV revenue split'!$A$3:$A$487,0),'MEV Distributed'!O$3)</f>
        <v>204498.11765267001</v>
      </c>
      <c r="P144" s="38" cm="1">
        <f t="array" ref="P144">INDEX('MEV revenue split'!$B$3:$D$487,MATCH(DATEVALUE(TEXT($A144,"MM/DD/YY")),'MEV revenue split'!$A$3:$A$487,0),'MEV Distributed'!P$3)</f>
        <v>82007.921406400012</v>
      </c>
      <c r="Q144" s="54"/>
      <c r="R144" s="36">
        <f>K144+L144+P144</f>
        <v>222357.18569965669</v>
      </c>
      <c r="S144" s="34"/>
      <c r="T144" s="35">
        <f>K144/R144</f>
        <v>0.54926244563635074</v>
      </c>
      <c r="U144" s="35">
        <f t="shared" si="16"/>
        <v>8.1925900499806414E-2</v>
      </c>
      <c r="V144" s="35">
        <f t="shared" si="17"/>
        <v>0.36881165386384285</v>
      </c>
      <c r="W144" s="35">
        <v>0</v>
      </c>
    </row>
    <row r="145" spans="1:23" x14ac:dyDescent="0.2">
      <c r="A145" s="1">
        <v>44905</v>
      </c>
      <c r="B145" s="17">
        <v>1264.48</v>
      </c>
      <c r="C145" s="58"/>
      <c r="D145" cm="1">
        <f t="array" ref="D145">INDEX('raw - dune'!$B$2:$L$239,MATCH(DATEVALUE(TEXT(A145,"MM/DD/YY")),'raw - dune'!$A$2:$A$239,0),D$3)</f>
        <v>304.47055583824698</v>
      </c>
      <c r="E145" cm="1">
        <f t="array" ref="E145">INDEX('raw - dune'!$B$2:$L$239,MATCH(DATEVALUE(TEXT($A145,"MM/DD/YY")),'raw - dune'!$A$2:$A$239,0),E$3)</f>
        <v>56.153448993571203</v>
      </c>
      <c r="F145" s="12" cm="1">
        <f t="array" ref="F145">INDEX('raw - dune'!$B$2:$L$239,MATCH(DATEVALUE(TEXT($A145,"MM/DD/YY")),'raw - dune'!$A$2:$A$239,0),F$3)</f>
        <v>256.587932403737</v>
      </c>
      <c r="H145" s="30">
        <f t="shared" si="12"/>
        <v>384996.92844634654</v>
      </c>
      <c r="I145" s="30">
        <f t="shared" si="13"/>
        <v>71004.91318339092</v>
      </c>
      <c r="J145" s="30">
        <f t="shared" si="14"/>
        <v>324450.30876587739</v>
      </c>
      <c r="K145" s="37">
        <f t="shared" si="15"/>
        <v>60546.619680469157</v>
      </c>
      <c r="L145" s="37">
        <f>I145+J145-H145</f>
        <v>10458.293502921762</v>
      </c>
      <c r="M145" s="34"/>
      <c r="N145" s="30" cm="1">
        <f t="array" ref="N145">INDEX('MEV revenue split'!$B$3:$D$487,MATCH(DATEVALUE(TEXT($A145,"MM/DD/YY")),'MEV revenue split'!$A$3:$A$487,0),'MEV Distributed'!N$3)</f>
        <v>345985.41657999996</v>
      </c>
      <c r="O145" s="30" cm="1">
        <f t="array" ref="O145">INDEX('MEV revenue split'!$B$3:$D$487,MATCH(DATEVALUE(TEXT($A145,"MM/DD/YY")),'MEV revenue split'!$A$3:$A$487,0),'MEV Distributed'!O$3)</f>
        <v>228109.38232000003</v>
      </c>
      <c r="P145" s="38" cm="1">
        <f t="array" ref="P145">INDEX('MEV revenue split'!$B$3:$D$487,MATCH(DATEVALUE(TEXT($A145,"MM/DD/YY")),'MEV revenue split'!$A$3:$A$487,0),'MEV Distributed'!P$3)</f>
        <v>72971.034249999997</v>
      </c>
      <c r="Q145" s="54"/>
      <c r="R145" s="36">
        <f>K145+L145+P145</f>
        <v>143975.94743339092</v>
      </c>
      <c r="S145" s="34"/>
      <c r="T145" s="35">
        <f>K145/R145</f>
        <v>0.42053287899689262</v>
      </c>
      <c r="U145" s="35">
        <f t="shared" si="16"/>
        <v>7.2639171259909166E-2</v>
      </c>
      <c r="V145" s="35">
        <f t="shared" si="17"/>
        <v>0.50682794974319823</v>
      </c>
      <c r="W145" s="35">
        <v>0</v>
      </c>
    </row>
    <row r="146" spans="1:23" x14ac:dyDescent="0.2">
      <c r="A146" s="1">
        <v>44904</v>
      </c>
      <c r="B146" s="17">
        <v>1281.21</v>
      </c>
      <c r="C146" s="58"/>
      <c r="D146" cm="1">
        <f t="array" ref="D146">INDEX('raw - dune'!$B$2:$L$239,MATCH(DATEVALUE(TEXT(A146,"MM/DD/YY")),'raw - dune'!$A$2:$A$239,0),D$3)</f>
        <v>418.39730888484002</v>
      </c>
      <c r="E146" cm="1">
        <f t="array" ref="E146">INDEX('raw - dune'!$B$2:$L$239,MATCH(DATEVALUE(TEXT($A146,"MM/DD/YY")),'raw - dune'!$A$2:$A$239,0),E$3)</f>
        <v>104.495485886306</v>
      </c>
      <c r="F146" s="12" cm="1">
        <f t="array" ref="F146">INDEX('raw - dune'!$B$2:$L$239,MATCH(DATEVALUE(TEXT($A146,"MM/DD/YY")),'raw - dune'!$A$2:$A$239,0),F$3)</f>
        <v>327.08479794111702</v>
      </c>
      <c r="H146" s="30">
        <f t="shared" si="12"/>
        <v>536054.81611634593</v>
      </c>
      <c r="I146" s="30">
        <f t="shared" si="13"/>
        <v>133880.6614723941</v>
      </c>
      <c r="J146" s="30">
        <f t="shared" si="14"/>
        <v>419064.31397013855</v>
      </c>
      <c r="K146" s="37">
        <f t="shared" si="15"/>
        <v>116990.50214620738</v>
      </c>
      <c r="L146" s="37">
        <f>I146+J146-H146</f>
        <v>16890.159326186753</v>
      </c>
      <c r="M146" s="34"/>
      <c r="N146" s="30" cm="1">
        <f t="array" ref="N146">INDEX('MEV revenue split'!$B$3:$D$487,MATCH(DATEVALUE(TEXT($A146,"MM/DD/YY")),'MEV revenue split'!$A$3:$A$487,0),'MEV Distributed'!N$3)</f>
        <v>304896.49141000002</v>
      </c>
      <c r="O146" s="30" cm="1">
        <f t="array" ref="O146">INDEX('MEV revenue split'!$B$3:$D$487,MATCH(DATEVALUE(TEXT($A146,"MM/DD/YY")),'MEV revenue split'!$A$3:$A$487,0),'MEV Distributed'!O$3)</f>
        <v>197619.17798471003</v>
      </c>
      <c r="P146" s="38" cm="1">
        <f t="array" ref="P146">INDEX('MEV revenue split'!$B$3:$D$487,MATCH(DATEVALUE(TEXT($A146,"MM/DD/YY")),'MEV revenue split'!$A$3:$A$487,0),'MEV Distributed'!P$3)</f>
        <v>62428.377275129998</v>
      </c>
      <c r="Q146" s="54"/>
      <c r="R146" s="36">
        <f>K146+L146+P146</f>
        <v>196309.03874752414</v>
      </c>
      <c r="S146" s="34"/>
      <c r="T146" s="35">
        <f>K146/R146</f>
        <v>0.59595066479170389</v>
      </c>
      <c r="U146" s="35">
        <f t="shared" si="16"/>
        <v>8.6038622744770449E-2</v>
      </c>
      <c r="V146" s="35">
        <f t="shared" si="17"/>
        <v>0.31801071246352558</v>
      </c>
      <c r="W146" s="35">
        <v>0</v>
      </c>
    </row>
    <row r="147" spans="1:23" x14ac:dyDescent="0.2">
      <c r="A147" s="1">
        <v>44903</v>
      </c>
      <c r="B147" s="17">
        <v>1233.6300000000001</v>
      </c>
      <c r="C147" s="58"/>
      <c r="D147" cm="1">
        <f t="array" ref="D147">INDEX('raw - dune'!$B$2:$L$239,MATCH(DATEVALUE(TEXT(A147,"MM/DD/YY")),'raw - dune'!$A$2:$A$239,0),D$3)</f>
        <v>512.43609109330396</v>
      </c>
      <c r="E147" cm="1">
        <f t="array" ref="E147">INDEX('raw - dune'!$B$2:$L$239,MATCH(DATEVALUE(TEXT($A147,"MM/DD/YY")),'raw - dune'!$A$2:$A$239,0),E$3)</f>
        <v>184.03354213285999</v>
      </c>
      <c r="F147" s="12" cm="1">
        <f t="array" ref="F147">INDEX('raw - dune'!$B$2:$L$239,MATCH(DATEVALUE(TEXT($A147,"MM/DD/YY")),'raw - dune'!$A$2:$A$239,0),F$3)</f>
        <v>354.629607925953</v>
      </c>
      <c r="H147" s="30">
        <f t="shared" si="12"/>
        <v>632156.53505543259</v>
      </c>
      <c r="I147" s="30">
        <f t="shared" si="13"/>
        <v>227029.29858136008</v>
      </c>
      <c r="J147" s="30">
        <f t="shared" si="14"/>
        <v>437481.72322569345</v>
      </c>
      <c r="K147" s="37">
        <f t="shared" si="15"/>
        <v>194674.81182973913</v>
      </c>
      <c r="L147" s="37">
        <f>I147+J147-H147</f>
        <v>32354.486751621007</v>
      </c>
      <c r="M147" s="34"/>
      <c r="N147" s="30" cm="1">
        <f t="array" ref="N147">INDEX('MEV revenue split'!$B$3:$D$487,MATCH(DATEVALUE(TEXT($A147,"MM/DD/YY")),'MEV revenue split'!$A$3:$A$487,0),'MEV Distributed'!N$3)</f>
        <v>412714.03559999994</v>
      </c>
      <c r="O147" s="30" cm="1">
        <f t="array" ref="O147">INDEX('MEV revenue split'!$B$3:$D$487,MATCH(DATEVALUE(TEXT($A147,"MM/DD/YY")),'MEV revenue split'!$A$3:$A$487,0),'MEV Distributed'!O$3)</f>
        <v>292667.47962979996</v>
      </c>
      <c r="P147" s="38" cm="1">
        <f t="array" ref="P147">INDEX('MEV revenue split'!$B$3:$D$487,MATCH(DATEVALUE(TEXT($A147,"MM/DD/YY")),'MEV revenue split'!$A$3:$A$487,0),'MEV Distributed'!P$3)</f>
        <v>75795.36351309999</v>
      </c>
      <c r="Q147" s="54"/>
      <c r="R147" s="36">
        <f>K147+L147+P147</f>
        <v>302824.6620944601</v>
      </c>
      <c r="S147" s="34"/>
      <c r="T147" s="35">
        <f>K147/R147</f>
        <v>0.64286313566169928</v>
      </c>
      <c r="U147" s="35">
        <f t="shared" si="16"/>
        <v>0.1068423110847183</v>
      </c>
      <c r="V147" s="35">
        <f t="shared" si="17"/>
        <v>0.25029455325358257</v>
      </c>
      <c r="W147" s="35">
        <v>0</v>
      </c>
    </row>
    <row r="148" spans="1:23" x14ac:dyDescent="0.2">
      <c r="A148" s="1">
        <v>44902</v>
      </c>
      <c r="B148" s="17">
        <v>1271.94</v>
      </c>
      <c r="C148" s="58"/>
      <c r="D148" cm="1">
        <f t="array" ref="D148">INDEX('raw - dune'!$B$2:$L$239,MATCH(DATEVALUE(TEXT(A148,"MM/DD/YY")),'raw - dune'!$A$2:$A$239,0),D$3)</f>
        <v>582.47118273232104</v>
      </c>
      <c r="E148" cm="1">
        <f t="array" ref="E148">INDEX('raw - dune'!$B$2:$L$239,MATCH(DATEVALUE(TEXT($A148,"MM/DD/YY")),'raw - dune'!$A$2:$A$239,0),E$3)</f>
        <v>144.96415214826001</v>
      </c>
      <c r="F148" s="12" cm="1">
        <f t="array" ref="F148">INDEX('raw - dune'!$B$2:$L$239,MATCH(DATEVALUE(TEXT($A148,"MM/DD/YY")),'raw - dune'!$A$2:$A$239,0),F$3)</f>
        <v>453.82573893624198</v>
      </c>
      <c r="H148" s="30">
        <f t="shared" si="12"/>
        <v>740868.39616454847</v>
      </c>
      <c r="I148" s="30">
        <f t="shared" si="13"/>
        <v>184385.70368345786</v>
      </c>
      <c r="J148" s="30">
        <f t="shared" si="14"/>
        <v>577239.11038256367</v>
      </c>
      <c r="K148" s="37">
        <f t="shared" si="15"/>
        <v>163629.2857819848</v>
      </c>
      <c r="L148" s="37">
        <f>I148+J148-H148</f>
        <v>20756.417901473003</v>
      </c>
      <c r="M148" s="34"/>
      <c r="N148" s="30" cm="1">
        <f t="array" ref="N148">INDEX('MEV revenue split'!$B$3:$D$487,MATCH(DATEVALUE(TEXT($A148,"MM/DD/YY")),'MEV revenue split'!$A$3:$A$487,0),'MEV Distributed'!N$3)</f>
        <v>340100.30900000001</v>
      </c>
      <c r="O148" s="30" cm="1">
        <f t="array" ref="O148">INDEX('MEV revenue split'!$B$3:$D$487,MATCH(DATEVALUE(TEXT($A148,"MM/DD/YY")),'MEV revenue split'!$A$3:$A$487,0),'MEV Distributed'!O$3)</f>
        <v>239453.6625789</v>
      </c>
      <c r="P148" s="38" cm="1">
        <f t="array" ref="P148">INDEX('MEV revenue split'!$B$3:$D$487,MATCH(DATEVALUE(TEXT($A148,"MM/DD/YY")),'MEV revenue split'!$A$3:$A$487,0),'MEV Distributed'!P$3)</f>
        <v>56228.919811699998</v>
      </c>
      <c r="Q148" s="54"/>
      <c r="R148" s="36">
        <f>K148+L148+P148</f>
        <v>240614.62349515781</v>
      </c>
      <c r="S148" s="34"/>
      <c r="T148" s="35">
        <f>K148/R148</f>
        <v>0.68004713680786621</v>
      </c>
      <c r="U148" s="35">
        <f t="shared" si="16"/>
        <v>8.6264158013200351E-2</v>
      </c>
      <c r="V148" s="35">
        <f t="shared" si="17"/>
        <v>0.23368870517893342</v>
      </c>
      <c r="W148" s="35">
        <v>0</v>
      </c>
    </row>
    <row r="149" spans="1:23" x14ac:dyDescent="0.2">
      <c r="A149" s="1">
        <v>44901</v>
      </c>
      <c r="B149" s="17">
        <v>1259.76</v>
      </c>
      <c r="C149" s="58"/>
      <c r="D149" cm="1">
        <f t="array" ref="D149">INDEX('raw - dune'!$B$2:$L$239,MATCH(DATEVALUE(TEXT(A149,"MM/DD/YY")),'raw - dune'!$A$2:$A$239,0),D$3)</f>
        <v>524.14441648665399</v>
      </c>
      <c r="E149" cm="1">
        <f t="array" ref="E149">INDEX('raw - dune'!$B$2:$L$239,MATCH(DATEVALUE(TEXT($A149,"MM/DD/YY")),'raw - dune'!$A$2:$A$239,0),E$3)</f>
        <v>196.501600511351</v>
      </c>
      <c r="F149" s="12" cm="1">
        <f t="array" ref="F149">INDEX('raw - dune'!$B$2:$L$239,MATCH(DATEVALUE(TEXT($A149,"MM/DD/YY")),'raw - dune'!$A$2:$A$239,0),F$3)</f>
        <v>346.25226535485399</v>
      </c>
      <c r="H149" s="30">
        <f t="shared" si="12"/>
        <v>660296.17011322721</v>
      </c>
      <c r="I149" s="30">
        <f t="shared" si="13"/>
        <v>247544.85626017954</v>
      </c>
      <c r="J149" s="30">
        <f t="shared" si="14"/>
        <v>436194.75380343088</v>
      </c>
      <c r="K149" s="37">
        <f t="shared" si="15"/>
        <v>224101.41630979633</v>
      </c>
      <c r="L149" s="37">
        <f>I149+J149-H149</f>
        <v>23443.439950383152</v>
      </c>
      <c r="M149" s="34"/>
      <c r="N149" s="30" cm="1">
        <f t="array" ref="N149">INDEX('MEV revenue split'!$B$3:$D$487,MATCH(DATEVALUE(TEXT($A149,"MM/DD/YY")),'MEV revenue split'!$A$3:$A$487,0),'MEV Distributed'!N$3)</f>
        <v>409961.06579999998</v>
      </c>
      <c r="O149" s="30" cm="1">
        <f t="array" ref="O149">INDEX('MEV revenue split'!$B$3:$D$487,MATCH(DATEVALUE(TEXT($A149,"MM/DD/YY")),'MEV revenue split'!$A$3:$A$487,0),'MEV Distributed'!O$3)</f>
        <v>287790.669597</v>
      </c>
      <c r="P149" s="38" cm="1">
        <f t="array" ref="P149">INDEX('MEV revenue split'!$B$3:$D$487,MATCH(DATEVALUE(TEXT($A149,"MM/DD/YY")),'MEV revenue split'!$A$3:$A$487,0),'MEV Distributed'!P$3)</f>
        <v>85333.802261999997</v>
      </c>
      <c r="Q149" s="54"/>
      <c r="R149" s="36">
        <f>K149+L149+P149</f>
        <v>332878.65852217947</v>
      </c>
      <c r="S149" s="34"/>
      <c r="T149" s="35">
        <f>K149/R149</f>
        <v>0.67322254092436695</v>
      </c>
      <c r="U149" s="35">
        <f t="shared" si="16"/>
        <v>7.0426383158538025E-2</v>
      </c>
      <c r="V149" s="35">
        <f t="shared" si="17"/>
        <v>0.25635107591709511</v>
      </c>
      <c r="W149" s="35">
        <v>0</v>
      </c>
    </row>
    <row r="150" spans="1:23" x14ac:dyDescent="0.2">
      <c r="A150" s="1">
        <v>44900</v>
      </c>
      <c r="B150" s="17">
        <v>1282.42</v>
      </c>
      <c r="C150" s="58"/>
      <c r="D150" cm="1">
        <f t="array" ref="D150">INDEX('raw - dune'!$B$2:$L$239,MATCH(DATEVALUE(TEXT(A150,"MM/DD/YY")),'raw - dune'!$A$2:$A$239,0),D$3)</f>
        <v>453.54205883910299</v>
      </c>
      <c r="E150" cm="1">
        <f t="array" ref="E150">INDEX('raw - dune'!$B$2:$L$239,MATCH(DATEVALUE(TEXT($A150,"MM/DD/YY")),'raw - dune'!$A$2:$A$239,0),E$3)</f>
        <v>126.113917289371</v>
      </c>
      <c r="F150" s="12" cm="1">
        <f t="array" ref="F150">INDEX('raw - dune'!$B$2:$L$239,MATCH(DATEVALUE(TEXT($A150,"MM/DD/YY")),'raw - dune'!$A$2:$A$239,0),F$3)</f>
        <v>337.64765871447401</v>
      </c>
      <c r="H150" s="30">
        <f t="shared" si="12"/>
        <v>581631.40709644253</v>
      </c>
      <c r="I150" s="30">
        <f t="shared" si="13"/>
        <v>161731.00981023518</v>
      </c>
      <c r="J150" s="30">
        <f t="shared" si="14"/>
        <v>433006.11048861576</v>
      </c>
      <c r="K150" s="37">
        <f t="shared" si="15"/>
        <v>148625.29660782678</v>
      </c>
      <c r="L150" s="37">
        <f>I150+J150-H150</f>
        <v>13105.713202408399</v>
      </c>
      <c r="M150" s="34"/>
      <c r="N150" s="30" cm="1">
        <f t="array" ref="N150">INDEX('MEV revenue split'!$B$3:$D$487,MATCH(DATEVALUE(TEXT($A150,"MM/DD/YY")),'MEV revenue split'!$A$3:$A$487,0),'MEV Distributed'!N$3)</f>
        <v>378009.44530000002</v>
      </c>
      <c r="O150" s="30" cm="1">
        <f t="array" ref="O150">INDEX('MEV revenue split'!$B$3:$D$487,MATCH(DATEVALUE(TEXT($A150,"MM/DD/YY")),'MEV revenue split'!$A$3:$A$487,0),'MEV Distributed'!O$3)</f>
        <v>245366.86815599998</v>
      </c>
      <c r="P150" s="38" cm="1">
        <f t="array" ref="P150">INDEX('MEV revenue split'!$B$3:$D$487,MATCH(DATEVALUE(TEXT($A150,"MM/DD/YY")),'MEV revenue split'!$A$3:$A$487,0),'MEV Distributed'!P$3)</f>
        <v>101145.73549399999</v>
      </c>
      <c r="Q150" s="54"/>
      <c r="R150" s="36">
        <f>K150+L150+P150</f>
        <v>262876.74530423514</v>
      </c>
      <c r="S150" s="34"/>
      <c r="T150" s="35">
        <f>K150/R150</f>
        <v>0.5653801610934367</v>
      </c>
      <c r="U150" s="35">
        <f t="shared" si="16"/>
        <v>4.9854973619826139E-2</v>
      </c>
      <c r="V150" s="35">
        <f t="shared" si="17"/>
        <v>0.38476486528673731</v>
      </c>
      <c r="W150" s="35">
        <v>0</v>
      </c>
    </row>
    <row r="151" spans="1:23" x14ac:dyDescent="0.2">
      <c r="A151" s="1">
        <v>44899</v>
      </c>
      <c r="B151" s="17">
        <v>1243.04</v>
      </c>
      <c r="C151" s="58"/>
      <c r="D151" cm="1">
        <f t="array" ref="D151">INDEX('raw - dune'!$B$2:$L$239,MATCH(DATEVALUE(TEXT(A151,"MM/DD/YY")),'raw - dune'!$A$2:$A$239,0),D$3)</f>
        <v>411.73965515519598</v>
      </c>
      <c r="E151" cm="1">
        <f t="array" ref="E151">INDEX('raw - dune'!$B$2:$L$239,MATCH(DATEVALUE(TEXT($A151,"MM/DD/YY")),'raw - dune'!$A$2:$A$239,0),E$3)</f>
        <v>160.21076363119101</v>
      </c>
      <c r="F151" s="12" cm="1">
        <f t="array" ref="F151">INDEX('raw - dune'!$B$2:$L$239,MATCH(DATEVALUE(TEXT($A151,"MM/DD/YY")),'raw - dune'!$A$2:$A$239,0),F$3)</f>
        <v>257.020130969158</v>
      </c>
      <c r="H151" s="30">
        <f t="shared" si="12"/>
        <v>511808.8609441148</v>
      </c>
      <c r="I151" s="30">
        <f t="shared" si="13"/>
        <v>199148.38762411568</v>
      </c>
      <c r="J151" s="30">
        <f t="shared" si="14"/>
        <v>319486.30359990214</v>
      </c>
      <c r="K151" s="37">
        <f t="shared" si="15"/>
        <v>192322.55734421266</v>
      </c>
      <c r="L151" s="37">
        <f>I151+J151-H151</f>
        <v>6825.8302799030207</v>
      </c>
      <c r="M151" s="34"/>
      <c r="N151" s="30" cm="1">
        <f t="array" ref="N151">INDEX('MEV revenue split'!$B$3:$D$487,MATCH(DATEVALUE(TEXT($A151,"MM/DD/YY")),'MEV revenue split'!$A$3:$A$487,0),'MEV Distributed'!N$3)</f>
        <v>259009.58169999998</v>
      </c>
      <c r="O151" s="30" cm="1">
        <f t="array" ref="O151">INDEX('MEV revenue split'!$B$3:$D$487,MATCH(DATEVALUE(TEXT($A151,"MM/DD/YY")),'MEV revenue split'!$A$3:$A$487,0),'MEV Distributed'!O$3)</f>
        <v>174055.10814880001</v>
      </c>
      <c r="P151" s="38" cm="1">
        <f t="array" ref="P151">INDEX('MEV revenue split'!$B$3:$D$487,MATCH(DATEVALUE(TEXT($A151,"MM/DD/YY")),'MEV revenue split'!$A$3:$A$487,0),'MEV Distributed'!P$3)</f>
        <v>40068.167607069998</v>
      </c>
      <c r="Q151" s="54"/>
      <c r="R151" s="36">
        <f>K151+L151+P151</f>
        <v>239216.55523118569</v>
      </c>
      <c r="S151" s="34"/>
      <c r="T151" s="35">
        <f>K151/R151</f>
        <v>0.80396842584053874</v>
      </c>
      <c r="U151" s="35">
        <f t="shared" si="16"/>
        <v>2.8534104896320172E-2</v>
      </c>
      <c r="V151" s="35">
        <f t="shared" si="17"/>
        <v>0.16749746926314102</v>
      </c>
      <c r="W151" s="35">
        <v>0</v>
      </c>
    </row>
    <row r="152" spans="1:23" x14ac:dyDescent="0.2">
      <c r="A152" s="1">
        <v>44898</v>
      </c>
      <c r="B152" s="17">
        <v>1293.95</v>
      </c>
      <c r="C152" s="58"/>
      <c r="D152" cm="1">
        <f t="array" ref="D152">INDEX('raw - dune'!$B$2:$L$239,MATCH(DATEVALUE(TEXT(A152,"MM/DD/YY")),'raw - dune'!$A$2:$A$239,0),D$3)</f>
        <v>361.71452345771701</v>
      </c>
      <c r="E152" cm="1">
        <f t="array" ref="E152">INDEX('raw - dune'!$B$2:$L$239,MATCH(DATEVALUE(TEXT($A152,"MM/DD/YY")),'raw - dune'!$A$2:$A$239,0),E$3)</f>
        <v>99.531528963043797</v>
      </c>
      <c r="F152" s="12" cm="1">
        <f t="array" ref="F152">INDEX('raw - dune'!$B$2:$L$239,MATCH(DATEVALUE(TEXT($A152,"MM/DD/YY")),'raw - dune'!$A$2:$A$239,0),F$3)</f>
        <v>274.33378796412899</v>
      </c>
      <c r="H152" s="30">
        <f t="shared" si="12"/>
        <v>468040.50762811291</v>
      </c>
      <c r="I152" s="30">
        <f t="shared" si="13"/>
        <v>128788.82190173052</v>
      </c>
      <c r="J152" s="30">
        <f t="shared" si="14"/>
        <v>354974.20493618469</v>
      </c>
      <c r="K152" s="37">
        <f t="shared" si="15"/>
        <v>113066.30269192823</v>
      </c>
      <c r="L152" s="37">
        <f>I152+J152-H152</f>
        <v>15722.519209802267</v>
      </c>
      <c r="M152" s="34"/>
      <c r="N152" s="30" cm="1">
        <f t="array" ref="N152">INDEX('MEV revenue split'!$B$3:$D$487,MATCH(DATEVALUE(TEXT($A152,"MM/DD/YY")),'MEV revenue split'!$A$3:$A$487,0),'MEV Distributed'!N$3)</f>
        <v>229814.75228000002</v>
      </c>
      <c r="O152" s="30" cm="1">
        <f t="array" ref="O152">INDEX('MEV revenue split'!$B$3:$D$487,MATCH(DATEVALUE(TEXT($A152,"MM/DD/YY")),'MEV revenue split'!$A$3:$A$487,0),'MEV Distributed'!O$3)</f>
        <v>142022.92803050001</v>
      </c>
      <c r="P152" s="38" cm="1">
        <f t="array" ref="P152">INDEX('MEV revenue split'!$B$3:$D$487,MATCH(DATEVALUE(TEXT($A152,"MM/DD/YY")),'MEV revenue split'!$A$3:$A$487,0),'MEV Distributed'!P$3)</f>
        <v>42938.175529829998</v>
      </c>
      <c r="Q152" s="54"/>
      <c r="R152" s="36">
        <f>K152+L152+P152</f>
        <v>171726.99743156048</v>
      </c>
      <c r="S152" s="34"/>
      <c r="T152" s="35">
        <f>K152/R152</f>
        <v>0.6584072649205277</v>
      </c>
      <c r="U152" s="35">
        <f t="shared" si="16"/>
        <v>9.1555314219409614E-2</v>
      </c>
      <c r="V152" s="35">
        <f t="shared" si="17"/>
        <v>0.2500374208600627</v>
      </c>
      <c r="W152" s="35">
        <v>0</v>
      </c>
    </row>
    <row r="153" spans="1:23" x14ac:dyDescent="0.2">
      <c r="A153" s="1">
        <v>44897</v>
      </c>
      <c r="B153" s="17">
        <v>1276.6400000000001</v>
      </c>
      <c r="C153" s="58"/>
      <c r="D153" cm="1">
        <f t="array" ref="D153">INDEX('raw - dune'!$B$2:$L$239,MATCH(DATEVALUE(TEXT(A153,"MM/DD/YY")),'raw - dune'!$A$2:$A$239,0),D$3)</f>
        <v>549.177418597312</v>
      </c>
      <c r="E153" cm="1">
        <f t="array" ref="E153">INDEX('raw - dune'!$B$2:$L$239,MATCH(DATEVALUE(TEXT($A153,"MM/DD/YY")),'raw - dune'!$A$2:$A$239,0),E$3)</f>
        <v>242.64891365967799</v>
      </c>
      <c r="F153" s="12" cm="1">
        <f t="array" ref="F153">INDEX('raw - dune'!$B$2:$L$239,MATCH(DATEVALUE(TEXT($A153,"MM/DD/YY")),'raw - dune'!$A$2:$A$239,0),F$3)</f>
        <v>323.77139047471701</v>
      </c>
      <c r="H153" s="30">
        <f t="shared" si="12"/>
        <v>701101.85967807239</v>
      </c>
      <c r="I153" s="30">
        <f t="shared" si="13"/>
        <v>309775.30913449131</v>
      </c>
      <c r="J153" s="30">
        <f t="shared" si="14"/>
        <v>413339.50793564273</v>
      </c>
      <c r="K153" s="37">
        <f t="shared" si="15"/>
        <v>287762.35174242966</v>
      </c>
      <c r="L153" s="37">
        <f>I153+J153-H153</f>
        <v>22012.957392061595</v>
      </c>
      <c r="M153" s="34"/>
      <c r="N153" s="30" cm="1">
        <f t="array" ref="N153">INDEX('MEV revenue split'!$B$3:$D$487,MATCH(DATEVALUE(TEXT($A153,"MM/DD/YY")),'MEV revenue split'!$A$3:$A$487,0),'MEV Distributed'!N$3)</f>
        <v>470919.80170000007</v>
      </c>
      <c r="O153" s="30" cm="1">
        <f t="array" ref="O153">INDEX('MEV revenue split'!$B$3:$D$487,MATCH(DATEVALUE(TEXT($A153,"MM/DD/YY")),'MEV revenue split'!$A$3:$A$487,0),'MEV Distributed'!O$3)</f>
        <v>344274.49058300001</v>
      </c>
      <c r="P153" s="38" cm="1">
        <f t="array" ref="P153">INDEX('MEV revenue split'!$B$3:$D$487,MATCH(DATEVALUE(TEXT($A153,"MM/DD/YY")),'MEV revenue split'!$A$3:$A$487,0),'MEV Distributed'!P$3)</f>
        <v>73415.060611199995</v>
      </c>
      <c r="Q153" s="54"/>
      <c r="R153" s="36">
        <f>K153+L153+P153</f>
        <v>383190.36974569125</v>
      </c>
      <c r="S153" s="34"/>
      <c r="T153" s="35">
        <f>K153/R153</f>
        <v>0.75096446691342089</v>
      </c>
      <c r="U153" s="35">
        <f t="shared" si="16"/>
        <v>5.7446530837063442E-2</v>
      </c>
      <c r="V153" s="35">
        <f t="shared" si="17"/>
        <v>0.19158900224951569</v>
      </c>
      <c r="W153" s="35">
        <v>0</v>
      </c>
    </row>
    <row r="154" spans="1:23" x14ac:dyDescent="0.2">
      <c r="A154" s="1">
        <v>44896</v>
      </c>
      <c r="B154" s="17">
        <v>1298.94</v>
      </c>
      <c r="C154" s="58"/>
      <c r="D154" cm="1">
        <f t="array" ref="D154">INDEX('raw - dune'!$B$2:$L$239,MATCH(DATEVALUE(TEXT(A154,"MM/DD/YY")),'raw - dune'!$A$2:$A$239,0),D$3)</f>
        <v>479.73000974463599</v>
      </c>
      <c r="E154" cm="1">
        <f t="array" ref="E154">INDEX('raw - dune'!$B$2:$L$239,MATCH(DATEVALUE(TEXT($A154,"MM/DD/YY")),'raw - dune'!$A$2:$A$239,0),E$3)</f>
        <v>182.86053272273799</v>
      </c>
      <c r="F154" s="12" cm="1">
        <f t="array" ref="F154">INDEX('raw - dune'!$B$2:$L$239,MATCH(DATEVALUE(TEXT($A154,"MM/DD/YY")),'raw - dune'!$A$2:$A$239,0),F$3)</f>
        <v>330.007280594196</v>
      </c>
      <c r="H154" s="30">
        <f t="shared" si="12"/>
        <v>623140.49885769747</v>
      </c>
      <c r="I154" s="30">
        <f t="shared" si="13"/>
        <v>237524.8603748733</v>
      </c>
      <c r="J154" s="30">
        <f t="shared" si="14"/>
        <v>428659.65705502499</v>
      </c>
      <c r="K154" s="37">
        <f t="shared" si="15"/>
        <v>194480.84180267248</v>
      </c>
      <c r="L154" s="37">
        <f>I154+J154-H154</f>
        <v>43044.018572200788</v>
      </c>
      <c r="M154" s="34"/>
      <c r="N154" s="30" cm="1">
        <f t="array" ref="N154">INDEX('MEV revenue split'!$B$3:$D$487,MATCH(DATEVALUE(TEXT($A154,"MM/DD/YY")),'MEV revenue split'!$A$3:$A$487,0),'MEV Distributed'!N$3)</f>
        <v>291246.27607000002</v>
      </c>
      <c r="O154" s="30" cm="1">
        <f t="array" ref="O154">INDEX('MEV revenue split'!$B$3:$D$487,MATCH(DATEVALUE(TEXT($A154,"MM/DD/YY")),'MEV revenue split'!$A$3:$A$487,0),'MEV Distributed'!O$3)</f>
        <v>197072.81656355402</v>
      </c>
      <c r="P154" s="38" cm="1">
        <f t="array" ref="P154">INDEX('MEV revenue split'!$B$3:$D$487,MATCH(DATEVALUE(TEXT($A154,"MM/DD/YY")),'MEV revenue split'!$A$3:$A$487,0),'MEV Distributed'!P$3)</f>
        <v>49325.454665109995</v>
      </c>
      <c r="Q154" s="54"/>
      <c r="R154" s="36">
        <f>K154+L154+P154</f>
        <v>286850.31503998325</v>
      </c>
      <c r="S154" s="34"/>
      <c r="T154" s="35">
        <f>K154/R154</f>
        <v>0.67798719961511755</v>
      </c>
      <c r="U154" s="35">
        <f t="shared" si="16"/>
        <v>0.15005742129375388</v>
      </c>
      <c r="V154" s="35">
        <f t="shared" si="17"/>
        <v>0.17195537909112862</v>
      </c>
      <c r="W154" s="35">
        <v>0</v>
      </c>
    </row>
    <row r="155" spans="1:23" x14ac:dyDescent="0.2">
      <c r="A155" s="1">
        <v>44895</v>
      </c>
      <c r="B155" s="17">
        <v>1216.94</v>
      </c>
      <c r="C155" s="58"/>
      <c r="D155" cm="1">
        <f t="array" ref="D155">INDEX('raw - dune'!$B$2:$L$239,MATCH(DATEVALUE(TEXT(A155,"MM/DD/YY")),'raw - dune'!$A$2:$A$239,0),D$3)</f>
        <v>663.00658851924595</v>
      </c>
      <c r="E155" cm="1">
        <f t="array" ref="E155">INDEX('raw - dune'!$B$2:$L$239,MATCH(DATEVALUE(TEXT($A155,"MM/DD/YY")),'raw - dune'!$A$2:$A$239,0),E$3)</f>
        <v>320.49529895742802</v>
      </c>
      <c r="F155" s="12" cm="1">
        <f t="array" ref="F155">INDEX('raw - dune'!$B$2:$L$239,MATCH(DATEVALUE(TEXT($A155,"MM/DD/YY")),'raw - dune'!$A$2:$A$239,0),F$3)</f>
        <v>406.22387627369699</v>
      </c>
      <c r="H155" s="30">
        <f t="shared" si="12"/>
        <v>806839.23783261119</v>
      </c>
      <c r="I155" s="30">
        <f t="shared" si="13"/>
        <v>390023.54911325249</v>
      </c>
      <c r="J155" s="30">
        <f t="shared" si="14"/>
        <v>494350.08399251284</v>
      </c>
      <c r="K155" s="37">
        <f t="shared" si="15"/>
        <v>312489.15384009836</v>
      </c>
      <c r="L155" s="37">
        <f>I155+J155-H155</f>
        <v>77534.395273154136</v>
      </c>
      <c r="M155" s="34"/>
      <c r="N155" s="30" cm="1">
        <f t="array" ref="N155">INDEX('MEV revenue split'!$B$3:$D$487,MATCH(DATEVALUE(TEXT($A155,"MM/DD/YY")),'MEV revenue split'!$A$3:$A$487,0),'MEV Distributed'!N$3)</f>
        <v>536081.74759999989</v>
      </c>
      <c r="O155" s="30" cm="1">
        <f t="array" ref="O155">INDEX('MEV revenue split'!$B$3:$D$487,MATCH(DATEVALUE(TEXT($A155,"MM/DD/YY")),'MEV revenue split'!$A$3:$A$487,0),'MEV Distributed'!O$3)</f>
        <v>319253.490162</v>
      </c>
      <c r="P155" s="38" cm="1">
        <f t="array" ref="P155">INDEX('MEV revenue split'!$B$3:$D$487,MATCH(DATEVALUE(TEXT($A155,"MM/DD/YY")),'MEV revenue split'!$A$3:$A$487,0),'MEV Distributed'!P$3)</f>
        <v>173592.28176459999</v>
      </c>
      <c r="Q155" s="54"/>
      <c r="R155" s="36">
        <f>K155+L155+P155</f>
        <v>563615.83087785251</v>
      </c>
      <c r="S155" s="34"/>
      <c r="T155" s="35">
        <f>K155/R155</f>
        <v>0.55443643829766975</v>
      </c>
      <c r="U155" s="35">
        <f t="shared" si="16"/>
        <v>0.1375660352768861</v>
      </c>
      <c r="V155" s="35">
        <f t="shared" si="17"/>
        <v>0.30799752642544403</v>
      </c>
      <c r="W155" s="35">
        <v>0</v>
      </c>
    </row>
    <row r="156" spans="1:23" x14ac:dyDescent="0.2">
      <c r="A156" s="1">
        <v>44894</v>
      </c>
      <c r="B156" s="17">
        <v>1170.1199999999999</v>
      </c>
      <c r="C156" s="58"/>
      <c r="D156" cm="1">
        <f t="array" ref="D156">INDEX('raw - dune'!$B$2:$L$239,MATCH(DATEVALUE(TEXT(A156,"MM/DD/YY")),'raw - dune'!$A$2:$A$239,0),D$3)</f>
        <v>480.45525551919798</v>
      </c>
      <c r="E156" cm="1">
        <f t="array" ref="E156">INDEX('raw - dune'!$B$2:$L$239,MATCH(DATEVALUE(TEXT($A156,"MM/DD/YY")),'raw - dune'!$A$2:$A$239,0),E$3)</f>
        <v>163.79192766494899</v>
      </c>
      <c r="F156" s="12" cm="1">
        <f t="array" ref="F156">INDEX('raw - dune'!$B$2:$L$239,MATCH(DATEVALUE(TEXT($A156,"MM/DD/YY")),'raw - dune'!$A$2:$A$239,0),F$3)</f>
        <v>337.25058148822399</v>
      </c>
      <c r="H156" s="30">
        <f t="shared" si="12"/>
        <v>562190.30358812388</v>
      </c>
      <c r="I156" s="30">
        <f t="shared" si="13"/>
        <v>191656.21039931008</v>
      </c>
      <c r="J156" s="30">
        <f t="shared" si="14"/>
        <v>394623.65041100059</v>
      </c>
      <c r="K156" s="37">
        <f t="shared" si="15"/>
        <v>167566.65317712328</v>
      </c>
      <c r="L156" s="37">
        <f>I156+J156-H156</f>
        <v>24089.557222186821</v>
      </c>
      <c r="M156" s="34"/>
      <c r="N156" s="30" cm="1">
        <f t="array" ref="N156">INDEX('MEV revenue split'!$B$3:$D$487,MATCH(DATEVALUE(TEXT($A156,"MM/DD/YY")),'MEV revenue split'!$A$3:$A$487,0),'MEV Distributed'!N$3)</f>
        <v>347303.62760000001</v>
      </c>
      <c r="O156" s="30" cm="1">
        <f t="array" ref="O156">INDEX('MEV revenue split'!$B$3:$D$487,MATCH(DATEVALUE(TEXT($A156,"MM/DD/YY")),'MEV revenue split'!$A$3:$A$487,0),'MEV Distributed'!O$3)</f>
        <v>224555.14966636</v>
      </c>
      <c r="P156" s="38" cm="1">
        <f t="array" ref="P156">INDEX('MEV revenue split'!$B$3:$D$487,MATCH(DATEVALUE(TEXT($A156,"MM/DD/YY")),'MEV revenue split'!$A$3:$A$487,0),'MEV Distributed'!P$3)</f>
        <v>77867.366754301998</v>
      </c>
      <c r="Q156" s="54"/>
      <c r="R156" s="36">
        <f>K156+L156+P156</f>
        <v>269523.5771536121</v>
      </c>
      <c r="S156" s="34"/>
      <c r="T156" s="35">
        <f>K156/R156</f>
        <v>0.62171426688070575</v>
      </c>
      <c r="U156" s="35">
        <f t="shared" si="16"/>
        <v>8.9378292899612383E-2</v>
      </c>
      <c r="V156" s="35">
        <f t="shared" si="17"/>
        <v>0.28890744021968184</v>
      </c>
      <c r="W156" s="35">
        <v>0</v>
      </c>
    </row>
    <row r="157" spans="1:23" x14ac:dyDescent="0.2">
      <c r="A157" s="1">
        <v>44893</v>
      </c>
      <c r="B157" s="17">
        <v>1196.2</v>
      </c>
      <c r="C157" s="58"/>
      <c r="D157" cm="1">
        <f t="array" ref="D157">INDEX('raw - dune'!$B$2:$L$239,MATCH(DATEVALUE(TEXT(A157,"MM/DD/YY")),'raw - dune'!$A$2:$A$239,0),D$3)</f>
        <v>1196.1774547637999</v>
      </c>
      <c r="E157" cm="1">
        <f t="array" ref="E157">INDEX('raw - dune'!$B$2:$L$239,MATCH(DATEVALUE(TEXT($A157,"MM/DD/YY")),'raw - dune'!$A$2:$A$239,0),E$3)</f>
        <v>1106.32940280189</v>
      </c>
      <c r="F157" s="12" cm="1">
        <f t="array" ref="F157">INDEX('raw - dune'!$B$2:$L$239,MATCH(DATEVALUE(TEXT($A157,"MM/DD/YY")),'raw - dune'!$A$2:$A$239,0),F$3)</f>
        <v>359.27642943879903</v>
      </c>
      <c r="H157" s="30">
        <f t="shared" si="12"/>
        <v>1430867.4713884576</v>
      </c>
      <c r="I157" s="30">
        <f t="shared" si="13"/>
        <v>1323391.2316316208</v>
      </c>
      <c r="J157" s="30">
        <f t="shared" si="14"/>
        <v>429766.46489469142</v>
      </c>
      <c r="K157" s="37">
        <f t="shared" si="15"/>
        <v>1001101.0064937661</v>
      </c>
      <c r="L157" s="37">
        <f>I157+J157-H157</f>
        <v>322290.22513785469</v>
      </c>
      <c r="M157" s="34"/>
      <c r="N157" s="30" cm="1">
        <f t="array" ref="N157">INDEX('MEV revenue split'!$B$3:$D$487,MATCH(DATEVALUE(TEXT($A157,"MM/DD/YY")),'MEV revenue split'!$A$3:$A$487,0),'MEV Distributed'!N$3)</f>
        <v>2383748.7176999999</v>
      </c>
      <c r="O157" s="30" cm="1">
        <f t="array" ref="O157">INDEX('MEV revenue split'!$B$3:$D$487,MATCH(DATEVALUE(TEXT($A157,"MM/DD/YY")),'MEV revenue split'!$A$3:$A$487,0),'MEV Distributed'!O$3)</f>
        <v>1307740.88819607</v>
      </c>
      <c r="P157" s="38" cm="1">
        <f t="array" ref="P157">INDEX('MEV revenue split'!$B$3:$D$487,MATCH(DATEVALUE(TEXT($A157,"MM/DD/YY")),'MEV revenue split'!$A$3:$A$487,0),'MEV Distributed'!P$3)</f>
        <v>1031283.1485242001</v>
      </c>
      <c r="Q157" s="54"/>
      <c r="R157" s="36">
        <f>K157+L157+P157</f>
        <v>2354674.3801558209</v>
      </c>
      <c r="S157" s="34"/>
      <c r="T157" s="35">
        <f>K157/R157</f>
        <v>0.42515475385072909</v>
      </c>
      <c r="U157" s="35">
        <f t="shared" si="16"/>
        <v>0.1368725237994593</v>
      </c>
      <c r="V157" s="35">
        <f t="shared" si="17"/>
        <v>0.43797272234981161</v>
      </c>
      <c r="W157" s="35">
        <v>0</v>
      </c>
    </row>
    <row r="158" spans="1:23" x14ac:dyDescent="0.2">
      <c r="A158" s="1">
        <v>44892</v>
      </c>
      <c r="B158" s="17">
        <v>1205.6600000000001</v>
      </c>
      <c r="C158" s="58"/>
      <c r="D158" cm="1">
        <f t="array" ref="D158">INDEX('raw - dune'!$B$2:$L$239,MATCH(DATEVALUE(TEXT(A158,"MM/DD/YY")),'raw - dune'!$A$2:$A$239,0),D$3)</f>
        <v>389.27154534126697</v>
      </c>
      <c r="E158" cm="1">
        <f t="array" ref="E158">INDEX('raw - dune'!$B$2:$L$239,MATCH(DATEVALUE(TEXT($A158,"MM/DD/YY")),'raw - dune'!$A$2:$A$239,0),E$3)</f>
        <v>128.14285360721399</v>
      </c>
      <c r="F158" s="12" cm="1">
        <f t="array" ref="F158">INDEX('raw - dune'!$B$2:$L$239,MATCH(DATEVALUE(TEXT($A158,"MM/DD/YY")),'raw - dune'!$A$2:$A$239,0),F$3)</f>
        <v>267.47317563643202</v>
      </c>
      <c r="H158" s="30">
        <f t="shared" si="12"/>
        <v>469329.13135615195</v>
      </c>
      <c r="I158" s="30">
        <f t="shared" si="13"/>
        <v>154496.71288007364</v>
      </c>
      <c r="J158" s="30">
        <f t="shared" si="14"/>
        <v>322481.70893782063</v>
      </c>
      <c r="K158" s="37">
        <f t="shared" si="15"/>
        <v>146847.42241833132</v>
      </c>
      <c r="L158" s="37">
        <f>I158+J158-H158</f>
        <v>7649.2904617423192</v>
      </c>
      <c r="M158" s="34"/>
      <c r="N158" s="30" cm="1">
        <f t="array" ref="N158">INDEX('MEV revenue split'!$B$3:$D$487,MATCH(DATEVALUE(TEXT($A158,"MM/DD/YY")),'MEV revenue split'!$A$3:$A$487,0),'MEV Distributed'!N$3)</f>
        <v>389554.20789999998</v>
      </c>
      <c r="O158" s="30" cm="1">
        <f t="array" ref="O158">INDEX('MEV revenue split'!$B$3:$D$487,MATCH(DATEVALUE(TEXT($A158,"MM/DD/YY")),'MEV revenue split'!$A$3:$A$487,0),'MEV Distributed'!O$3)</f>
        <v>188835.47245171</v>
      </c>
      <c r="P158" s="38" cm="1">
        <f t="array" ref="P158">INDEX('MEV revenue split'!$B$3:$D$487,MATCH(DATEVALUE(TEXT($A158,"MM/DD/YY")),'MEV revenue split'!$A$3:$A$487,0),'MEV Distributed'!P$3)</f>
        <v>155884.85127300999</v>
      </c>
      <c r="Q158" s="54"/>
      <c r="R158" s="36">
        <f>K158+L158+P158</f>
        <v>310381.5641530836</v>
      </c>
      <c r="S158" s="34"/>
      <c r="T158" s="35">
        <f>K158/R158</f>
        <v>0.47311902309347392</v>
      </c>
      <c r="U158" s="35">
        <f t="shared" si="16"/>
        <v>2.4644796422153493E-2</v>
      </c>
      <c r="V158" s="35">
        <f t="shared" si="17"/>
        <v>0.50223618048437269</v>
      </c>
      <c r="W158" s="35">
        <v>0</v>
      </c>
    </row>
    <row r="159" spans="1:23" x14ac:dyDescent="0.2">
      <c r="A159" s="1">
        <v>44891</v>
      </c>
      <c r="B159" s="17">
        <v>1198.98</v>
      </c>
      <c r="C159" s="58"/>
      <c r="D159" cm="1">
        <f t="array" ref="D159">INDEX('raw - dune'!$B$2:$L$239,MATCH(DATEVALUE(TEXT(A159,"MM/DD/YY")),'raw - dune'!$A$2:$A$239,0),D$3)</f>
        <v>435.87046880907502</v>
      </c>
      <c r="E159" cm="1">
        <f t="array" ref="E159">INDEX('raw - dune'!$B$2:$L$239,MATCH(DATEVALUE(TEXT($A159,"MM/DD/YY")),'raw - dune'!$A$2:$A$239,0),E$3)</f>
        <v>162.33407119160299</v>
      </c>
      <c r="F159" s="12" cm="1">
        <f t="array" ref="F159">INDEX('raw - dune'!$B$2:$L$239,MATCH(DATEVALUE(TEXT($A159,"MM/DD/YY")),'raw - dune'!$A$2:$A$239,0),F$3)</f>
        <v>284.72375405263301</v>
      </c>
      <c r="H159" s="30">
        <f t="shared" si="12"/>
        <v>522599.9746927048</v>
      </c>
      <c r="I159" s="30">
        <f t="shared" si="13"/>
        <v>194635.30467730816</v>
      </c>
      <c r="J159" s="30">
        <f t="shared" si="14"/>
        <v>341378.08663402591</v>
      </c>
      <c r="K159" s="37">
        <f t="shared" si="15"/>
        <v>181221.88805867889</v>
      </c>
      <c r="L159" s="37">
        <f>I159+J159-H159</f>
        <v>13413.416618629301</v>
      </c>
      <c r="M159" s="34"/>
      <c r="N159" s="30" cm="1">
        <f t="array" ref="N159">INDEX('MEV revenue split'!$B$3:$D$487,MATCH(DATEVALUE(TEXT($A159,"MM/DD/YY")),'MEV revenue split'!$A$3:$A$487,0),'MEV Distributed'!N$3)</f>
        <v>334064.83389999997</v>
      </c>
      <c r="O159" s="30" cm="1">
        <f t="array" ref="O159">INDEX('MEV revenue split'!$B$3:$D$487,MATCH(DATEVALUE(TEXT($A159,"MM/DD/YY")),'MEV revenue split'!$A$3:$A$487,0),'MEV Distributed'!O$3)</f>
        <v>209362.80721848999</v>
      </c>
      <c r="P159" s="38" cm="1">
        <f t="array" ref="P159">INDEX('MEV revenue split'!$B$3:$D$487,MATCH(DATEVALUE(TEXT($A159,"MM/DD/YY")),'MEV revenue split'!$A$3:$A$487,0),'MEV Distributed'!P$3)</f>
        <v>79944.56971009</v>
      </c>
      <c r="Q159" s="54"/>
      <c r="R159" s="36">
        <f>K159+L159+P159</f>
        <v>274579.87438739819</v>
      </c>
      <c r="S159" s="34"/>
      <c r="T159" s="35">
        <f>K159/R159</f>
        <v>0.65999698070732327</v>
      </c>
      <c r="U159" s="35">
        <f t="shared" si="16"/>
        <v>4.8850691073245342E-2</v>
      </c>
      <c r="V159" s="35">
        <f t="shared" si="17"/>
        <v>0.29115232821943138</v>
      </c>
      <c r="W159" s="35">
        <v>0</v>
      </c>
    </row>
    <row r="160" spans="1:23" x14ac:dyDescent="0.2">
      <c r="A160" s="1">
        <v>44890</v>
      </c>
      <c r="B160" s="17">
        <v>1204.21</v>
      </c>
      <c r="C160" s="58"/>
      <c r="D160" cm="1">
        <f t="array" ref="D160">INDEX('raw - dune'!$B$2:$L$239,MATCH(DATEVALUE(TEXT(A160,"MM/DD/YY")),'raw - dune'!$A$2:$A$239,0),D$3)</f>
        <v>949.48846039211196</v>
      </c>
      <c r="E160" cm="1">
        <f t="array" ref="E160">INDEX('raw - dune'!$B$2:$L$239,MATCH(DATEVALUE(TEXT($A160,"MM/DD/YY")),'raw - dune'!$A$2:$A$239,0),E$3)</f>
        <v>713.25872524557303</v>
      </c>
      <c r="F160" s="12" cm="1">
        <f t="array" ref="F160">INDEX('raw - dune'!$B$2:$L$239,MATCH(DATEVALUE(TEXT($A160,"MM/DD/YY")),'raw - dune'!$A$2:$A$239,0),F$3)</f>
        <v>293.37630075636201</v>
      </c>
      <c r="H160" s="30">
        <f t="shared" si="12"/>
        <v>1143383.4988887853</v>
      </c>
      <c r="I160" s="30">
        <f t="shared" si="13"/>
        <v>858913.28952797153</v>
      </c>
      <c r="J160" s="30">
        <f t="shared" si="14"/>
        <v>353286.6751338187</v>
      </c>
      <c r="K160" s="37">
        <f t="shared" si="15"/>
        <v>790096.82375496649</v>
      </c>
      <c r="L160" s="37">
        <f>I160+J160-H160</f>
        <v>68816.465773005038</v>
      </c>
      <c r="M160" s="34"/>
      <c r="N160" s="30" cm="1">
        <f t="array" ref="N160">INDEX('MEV revenue split'!$B$3:$D$487,MATCH(DATEVALUE(TEXT($A160,"MM/DD/YY")),'MEV revenue split'!$A$3:$A$487,0),'MEV Distributed'!N$3)</f>
        <v>924863.69170000008</v>
      </c>
      <c r="O160" s="30" cm="1">
        <f t="array" ref="O160">INDEX('MEV revenue split'!$B$3:$D$487,MATCH(DATEVALUE(TEXT($A160,"MM/DD/YY")),'MEV revenue split'!$A$3:$A$487,0),'MEV Distributed'!O$3)</f>
        <v>812608.47371499997</v>
      </c>
      <c r="P160" s="38" cm="1">
        <f t="array" ref="P160">INDEX('MEV revenue split'!$B$3:$D$487,MATCH(DATEVALUE(TEXT($A160,"MM/DD/YY")),'MEV revenue split'!$A$3:$A$487,0),'MEV Distributed'!P$3)</f>
        <v>65612.945547039999</v>
      </c>
      <c r="Q160" s="54"/>
      <c r="R160" s="36">
        <f>K160+L160+P160</f>
        <v>924526.2350750115</v>
      </c>
      <c r="S160" s="34"/>
      <c r="T160" s="35">
        <f>K160/R160</f>
        <v>0.85459643413024611</v>
      </c>
      <c r="U160" s="35">
        <f t="shared" si="16"/>
        <v>7.4434302848552056E-2</v>
      </c>
      <c r="V160" s="35">
        <f t="shared" si="17"/>
        <v>7.0969263021201864E-2</v>
      </c>
      <c r="W160" s="35">
        <v>0</v>
      </c>
    </row>
    <row r="161" spans="1:23" x14ac:dyDescent="0.2">
      <c r="A161" s="1">
        <v>44889</v>
      </c>
      <c r="B161" s="17">
        <v>1184.46</v>
      </c>
      <c r="C161" s="58"/>
      <c r="D161" cm="1">
        <f t="array" ref="D161">INDEX('raw - dune'!$B$2:$L$239,MATCH(DATEVALUE(TEXT(A161,"MM/DD/YY")),'raw - dune'!$A$2:$A$239,0),D$3)</f>
        <v>668.509399534968</v>
      </c>
      <c r="E161" cm="1">
        <f t="array" ref="E161">INDEX('raw - dune'!$B$2:$L$239,MATCH(DATEVALUE(TEXT($A161,"MM/DD/YY")),'raw - dune'!$A$2:$A$239,0),E$3)</f>
        <v>349.48800858443099</v>
      </c>
      <c r="F161" s="12" cm="1">
        <f t="array" ref="F161">INDEX('raw - dune'!$B$2:$L$239,MATCH(DATEVALUE(TEXT($A161,"MM/DD/YY")),'raw - dune'!$A$2:$A$239,0),F$3)</f>
        <v>345.690331992327</v>
      </c>
      <c r="H161" s="30">
        <f t="shared" si="12"/>
        <v>791822.64337318821</v>
      </c>
      <c r="I161" s="30">
        <f t="shared" si="13"/>
        <v>413954.56664791511</v>
      </c>
      <c r="J161" s="30">
        <f t="shared" si="14"/>
        <v>409456.37063163164</v>
      </c>
      <c r="K161" s="37">
        <f t="shared" si="15"/>
        <v>382366.27274155658</v>
      </c>
      <c r="L161" s="37">
        <f>I161+J161-H161</f>
        <v>31588.293906358536</v>
      </c>
      <c r="M161" s="34"/>
      <c r="N161" s="30" cm="1">
        <f t="array" ref="N161">INDEX('MEV revenue split'!$B$3:$D$487,MATCH(DATEVALUE(TEXT($A161,"MM/DD/YY")),'MEV revenue split'!$A$3:$A$487,0),'MEV Distributed'!N$3)</f>
        <v>481032.3798</v>
      </c>
      <c r="O161" s="30" cm="1">
        <f t="array" ref="O161">INDEX('MEV revenue split'!$B$3:$D$487,MATCH(DATEVALUE(TEXT($A161,"MM/DD/YY")),'MEV revenue split'!$A$3:$A$487,0),'MEV Distributed'!O$3)</f>
        <v>317691.00946810003</v>
      </c>
      <c r="P161" s="38" cm="1">
        <f t="array" ref="P161">INDEX('MEV revenue split'!$B$3:$D$487,MATCH(DATEVALUE(TEXT($A161,"MM/DD/YY")),'MEV revenue split'!$A$3:$A$487,0),'MEV Distributed'!P$3)</f>
        <v>119424.13135509999</v>
      </c>
      <c r="Q161" s="54"/>
      <c r="R161" s="36">
        <f>K161+L161+P161</f>
        <v>533378.69800301513</v>
      </c>
      <c r="S161" s="34"/>
      <c r="T161" s="35">
        <f>K161/R161</f>
        <v>0.71687578482820302</v>
      </c>
      <c r="U161" s="35">
        <f t="shared" si="16"/>
        <v>5.9223013638576114E-2</v>
      </c>
      <c r="V161" s="35">
        <f t="shared" si="17"/>
        <v>0.22390120153322077</v>
      </c>
      <c r="W161" s="35">
        <v>0</v>
      </c>
    </row>
    <row r="162" spans="1:23" x14ac:dyDescent="0.2">
      <c r="A162" s="1">
        <v>44888</v>
      </c>
      <c r="B162" s="17">
        <v>1135.18</v>
      </c>
      <c r="C162" s="58"/>
      <c r="D162" cm="1">
        <f t="array" ref="D162">INDEX('raw - dune'!$B$2:$L$239,MATCH(DATEVALUE(TEXT(A162,"MM/DD/YY")),'raw - dune'!$A$2:$A$239,0),D$3)</f>
        <v>621.60577058275499</v>
      </c>
      <c r="E162" cm="1">
        <f t="array" ref="E162">INDEX('raw - dune'!$B$2:$L$239,MATCH(DATEVALUE(TEXT($A162,"MM/DD/YY")),'raw - dune'!$A$2:$A$239,0),E$3)</f>
        <v>283.29835198567702</v>
      </c>
      <c r="F162" s="12" cm="1">
        <f t="array" ref="F162">INDEX('raw - dune'!$B$2:$L$239,MATCH(DATEVALUE(TEXT($A162,"MM/DD/YY")),'raw - dune'!$A$2:$A$239,0),F$3)</f>
        <v>355.33751828829298</v>
      </c>
      <c r="H162" s="30">
        <f t="shared" si="12"/>
        <v>705634.43865013181</v>
      </c>
      <c r="I162" s="30">
        <f t="shared" si="13"/>
        <v>321594.62320710084</v>
      </c>
      <c r="J162" s="30">
        <f t="shared" si="14"/>
        <v>403372.04401050444</v>
      </c>
      <c r="K162" s="37">
        <f t="shared" si="15"/>
        <v>302262.39463962737</v>
      </c>
      <c r="L162" s="37">
        <f>I162+J162-H162</f>
        <v>19332.228567473474</v>
      </c>
      <c r="M162" s="34"/>
      <c r="N162" s="30" cm="1">
        <f t="array" ref="N162">INDEX('MEV revenue split'!$B$3:$D$487,MATCH(DATEVALUE(TEXT($A162,"MM/DD/YY")),'MEV revenue split'!$A$3:$A$487,0),'MEV Distributed'!N$3)</f>
        <v>460930.36729999998</v>
      </c>
      <c r="O162" s="30" cm="1">
        <f t="array" ref="O162">INDEX('MEV revenue split'!$B$3:$D$487,MATCH(DATEVALUE(TEXT($A162,"MM/DD/YY")),'MEV revenue split'!$A$3:$A$487,0),'MEV Distributed'!O$3)</f>
        <v>311238.87952299998</v>
      </c>
      <c r="P162" s="38" cm="1">
        <f t="array" ref="P162">INDEX('MEV revenue split'!$B$3:$D$487,MATCH(DATEVALUE(TEXT($A162,"MM/DD/YY")),'MEV revenue split'!$A$3:$A$487,0),'MEV Distributed'!P$3)</f>
        <v>109150.314075</v>
      </c>
      <c r="Q162" s="54"/>
      <c r="R162" s="36">
        <f>K162+L162+P162</f>
        <v>430744.93728210084</v>
      </c>
      <c r="S162" s="34"/>
      <c r="T162" s="35">
        <f>K162/R162</f>
        <v>0.70172013290935453</v>
      </c>
      <c r="U162" s="35">
        <f t="shared" si="16"/>
        <v>4.488091883204777E-2</v>
      </c>
      <c r="V162" s="35">
        <f t="shared" si="17"/>
        <v>0.25339894825859777</v>
      </c>
      <c r="W162" s="35">
        <v>0</v>
      </c>
    </row>
    <row r="163" spans="1:23" x14ac:dyDescent="0.2">
      <c r="A163" s="1">
        <v>44887</v>
      </c>
      <c r="B163" s="17">
        <v>1110.29</v>
      </c>
      <c r="C163" s="58"/>
      <c r="D163" cm="1">
        <f t="array" ref="D163">INDEX('raw - dune'!$B$2:$L$239,MATCH(DATEVALUE(TEXT(A163,"MM/DD/YY")),'raw - dune'!$A$2:$A$239,0),D$3)</f>
        <v>1224.2784181638899</v>
      </c>
      <c r="E163" cm="1">
        <f t="array" ref="E163">INDEX('raw - dune'!$B$2:$L$239,MATCH(DATEVALUE(TEXT($A163,"MM/DD/YY")),'raw - dune'!$A$2:$A$239,0),E$3)</f>
        <v>796.11010721826096</v>
      </c>
      <c r="F163" s="12" cm="1">
        <f t="array" ref="F163">INDEX('raw - dune'!$B$2:$L$239,MATCH(DATEVALUE(TEXT($A163,"MM/DD/YY")),'raw - dune'!$A$2:$A$239,0),F$3)</f>
        <v>478.92972452289803</v>
      </c>
      <c r="H163" s="30">
        <f t="shared" si="12"/>
        <v>1359304.0849031853</v>
      </c>
      <c r="I163" s="30">
        <f t="shared" si="13"/>
        <v>883913.09094336291</v>
      </c>
      <c r="J163" s="30">
        <f t="shared" si="14"/>
        <v>531750.88384052843</v>
      </c>
      <c r="K163" s="37">
        <f t="shared" si="15"/>
        <v>827553.20106265682</v>
      </c>
      <c r="L163" s="37">
        <f>I163+J163-H163</f>
        <v>56359.88988070609</v>
      </c>
      <c r="M163" s="34"/>
      <c r="N163" s="30" cm="1">
        <f t="array" ref="N163">INDEX('MEV revenue split'!$B$3:$D$487,MATCH(DATEVALUE(TEXT($A163,"MM/DD/YY")),'MEV revenue split'!$A$3:$A$487,0),'MEV Distributed'!N$3)</f>
        <v>720684.67229999998</v>
      </c>
      <c r="O163" s="30" cm="1">
        <f t="array" ref="O163">INDEX('MEV revenue split'!$B$3:$D$487,MATCH(DATEVALUE(TEXT($A163,"MM/DD/YY")),'MEV revenue split'!$A$3:$A$487,0),'MEV Distributed'!O$3)</f>
        <v>1708529.8827999998</v>
      </c>
      <c r="P163" s="38" cm="1">
        <f t="array" ref="P163">INDEX('MEV revenue split'!$B$3:$D$487,MATCH(DATEVALUE(TEXT($A163,"MM/DD/YY")),'MEV revenue split'!$A$3:$A$487,0),'MEV Distributed'!P$3)</f>
        <v>654141.78125</v>
      </c>
      <c r="Q163" s="54"/>
      <c r="R163" s="36">
        <f>K163+L163+P163</f>
        <v>1538054.872193363</v>
      </c>
      <c r="S163" s="34"/>
      <c r="T163" s="35">
        <f>K163/R163</f>
        <v>0.53805180557863574</v>
      </c>
      <c r="U163" s="35">
        <f t="shared" si="16"/>
        <v>3.6643614541744758E-2</v>
      </c>
      <c r="V163" s="35">
        <f t="shared" si="17"/>
        <v>0.42530457987961939</v>
      </c>
      <c r="W163" s="35">
        <v>0</v>
      </c>
    </row>
    <row r="164" spans="1:23" x14ac:dyDescent="0.2">
      <c r="A164" s="1">
        <v>44886</v>
      </c>
      <c r="B164" s="17">
        <v>1144.25</v>
      </c>
      <c r="C164" s="58"/>
      <c r="D164" cm="1">
        <f t="array" ref="D164">INDEX('raw - dune'!$B$2:$L$239,MATCH(DATEVALUE(TEXT(A164,"MM/DD/YY")),'raw - dune'!$A$2:$A$239,0),D$3)</f>
        <v>864.02554875881503</v>
      </c>
      <c r="E164" cm="1">
        <f t="array" ref="E164">INDEX('raw - dune'!$B$2:$L$239,MATCH(DATEVALUE(TEXT($A164,"MM/DD/YY")),'raw - dune'!$A$2:$A$239,0),E$3)</f>
        <v>452.063528923859</v>
      </c>
      <c r="F164" s="12" cm="1">
        <f t="array" ref="F164">INDEX('raw - dune'!$B$2:$L$239,MATCH(DATEVALUE(TEXT($A164,"MM/DD/YY")),'raw - dune'!$A$2:$A$239,0),F$3)</f>
        <v>458.55430500439599</v>
      </c>
      <c r="H164" s="30">
        <f t="shared" si="12"/>
        <v>988661.23416727409</v>
      </c>
      <c r="I164" s="30">
        <f t="shared" si="13"/>
        <v>517273.69297112565</v>
      </c>
      <c r="J164" s="30">
        <f t="shared" si="14"/>
        <v>524700.7635012801</v>
      </c>
      <c r="K164" s="37">
        <f t="shared" si="15"/>
        <v>463960.47066599398</v>
      </c>
      <c r="L164" s="37">
        <f>I164+J164-H164</f>
        <v>53313.22230513161</v>
      </c>
      <c r="M164" s="34"/>
      <c r="N164" s="30" cm="1">
        <f t="array" ref="N164">INDEX('MEV revenue split'!$B$3:$D$487,MATCH(DATEVALUE(TEXT($A164,"MM/DD/YY")),'MEV revenue split'!$A$3:$A$487,0),'MEV Distributed'!N$3)</f>
        <v>617222.05590000004</v>
      </c>
      <c r="O164" s="30" cm="1">
        <f t="array" ref="O164">INDEX('MEV revenue split'!$B$3:$D$487,MATCH(DATEVALUE(TEXT($A164,"MM/DD/YY")),'MEV revenue split'!$A$3:$A$487,0),'MEV Distributed'!O$3)</f>
        <v>432956.64033199998</v>
      </c>
      <c r="P164" s="38" cm="1">
        <f t="array" ref="P164">INDEX('MEV revenue split'!$B$3:$D$487,MATCH(DATEVALUE(TEXT($A164,"MM/DD/YY")),'MEV revenue split'!$A$3:$A$487,0),'MEV Distributed'!P$3)</f>
        <v>152977.95841399999</v>
      </c>
      <c r="Q164" s="54"/>
      <c r="R164" s="36">
        <f>K164+L164+P164</f>
        <v>670251.65138512559</v>
      </c>
      <c r="S164" s="34"/>
      <c r="T164" s="35">
        <f>K164/R164</f>
        <v>0.69221831786193244</v>
      </c>
      <c r="U164" s="35">
        <f t="shared" si="16"/>
        <v>7.9542097650868615E-2</v>
      </c>
      <c r="V164" s="35">
        <f t="shared" si="17"/>
        <v>0.22823958448719894</v>
      </c>
      <c r="W164" s="35">
        <v>0</v>
      </c>
    </row>
    <row r="165" spans="1:23" x14ac:dyDescent="0.2">
      <c r="A165" s="1">
        <v>44885</v>
      </c>
      <c r="B165" s="17">
        <v>1218.8900000000001</v>
      </c>
      <c r="C165" s="58"/>
      <c r="D165" cm="1">
        <f t="array" ref="D165">INDEX('raw - dune'!$B$2:$L$239,MATCH(DATEVALUE(TEXT(A165,"MM/DD/YY")),'raw - dune'!$A$2:$A$239,0),D$3)</f>
        <v>761.25847387269096</v>
      </c>
      <c r="E165" cm="1">
        <f t="array" ref="E165">INDEX('raw - dune'!$B$2:$L$239,MATCH(DATEVALUE(TEXT($A165,"MM/DD/YY")),'raw - dune'!$A$2:$A$239,0),E$3)</f>
        <v>423.60711947706699</v>
      </c>
      <c r="F165" s="12" cm="1">
        <f t="array" ref="F165">INDEX('raw - dune'!$B$2:$L$239,MATCH(DATEVALUE(TEXT($A165,"MM/DD/YY")),'raw - dune'!$A$2:$A$239,0),F$3)</f>
        <v>376.20868878622002</v>
      </c>
      <c r="H165" s="30">
        <f t="shared" si="12"/>
        <v>927890.34121868433</v>
      </c>
      <c r="I165" s="30">
        <f t="shared" si="13"/>
        <v>516330.48185940221</v>
      </c>
      <c r="J165" s="30">
        <f t="shared" si="14"/>
        <v>458557.00867463578</v>
      </c>
      <c r="K165" s="37">
        <f t="shared" si="15"/>
        <v>469333.33254404855</v>
      </c>
      <c r="L165" s="37">
        <f>I165+J165-H165</f>
        <v>46997.149315353716</v>
      </c>
      <c r="M165" s="34"/>
      <c r="N165" s="30" cm="1">
        <f t="array" ref="N165">INDEX('MEV revenue split'!$B$3:$D$487,MATCH(DATEVALUE(TEXT($A165,"MM/DD/YY")),'MEV revenue split'!$A$3:$A$487,0),'MEV Distributed'!N$3)</f>
        <v>691177.0368</v>
      </c>
      <c r="O165" s="30" cm="1">
        <f t="array" ref="O165">INDEX('MEV revenue split'!$B$3:$D$487,MATCH(DATEVALUE(TEXT($A165,"MM/DD/YY")),'MEV revenue split'!$A$3:$A$487,0),'MEV Distributed'!O$3)</f>
        <v>507539.02542199998</v>
      </c>
      <c r="P165" s="38" cm="1">
        <f t="array" ref="P165">INDEX('MEV revenue split'!$B$3:$D$487,MATCH(DATEVALUE(TEXT($A165,"MM/DD/YY")),'MEV revenue split'!$A$3:$A$487,0),'MEV Distributed'!P$3)</f>
        <v>142668.139589</v>
      </c>
      <c r="Q165" s="54"/>
      <c r="R165" s="36">
        <f>K165+L165+P165</f>
        <v>658998.62144840229</v>
      </c>
      <c r="S165" s="34"/>
      <c r="T165" s="35">
        <f>K165/R165</f>
        <v>0.71219167577696674</v>
      </c>
      <c r="U165" s="35">
        <f t="shared" si="16"/>
        <v>7.1316005505534213E-2</v>
      </c>
      <c r="V165" s="35">
        <f t="shared" si="17"/>
        <v>0.21649231871749902</v>
      </c>
      <c r="W165" s="35">
        <v>0</v>
      </c>
    </row>
    <row r="166" spans="1:23" x14ac:dyDescent="0.2">
      <c r="A166" s="1">
        <v>44884</v>
      </c>
      <c r="B166" s="17">
        <v>1213.5</v>
      </c>
      <c r="C166" s="58"/>
      <c r="D166" cm="1">
        <f t="array" ref="D166">INDEX('raw - dune'!$B$2:$L$239,MATCH(DATEVALUE(TEXT(A166,"MM/DD/YY")),'raw - dune'!$A$2:$A$239,0),D$3)</f>
        <v>474.29049024641603</v>
      </c>
      <c r="E166" cm="1">
        <f t="array" ref="E166">INDEX('raw - dune'!$B$2:$L$239,MATCH(DATEVALUE(TEXT($A166,"MM/DD/YY")),'raw - dune'!$A$2:$A$239,0),E$3)</f>
        <v>204.43921398655101</v>
      </c>
      <c r="F166" s="12" cm="1">
        <f t="array" ref="F166">INDEX('raw - dune'!$B$2:$L$239,MATCH(DATEVALUE(TEXT($A166,"MM/DD/YY")),'raw - dune'!$A$2:$A$239,0),F$3)</f>
        <v>285.473050720998</v>
      </c>
      <c r="H166" s="30">
        <f t="shared" si="12"/>
        <v>575551.5099140259</v>
      </c>
      <c r="I166" s="30">
        <f t="shared" si="13"/>
        <v>248086.98617267964</v>
      </c>
      <c r="J166" s="30">
        <f t="shared" si="14"/>
        <v>346421.54704993108</v>
      </c>
      <c r="K166" s="37">
        <f t="shared" si="15"/>
        <v>229129.96286409482</v>
      </c>
      <c r="L166" s="37">
        <f>I166+J166-H166</f>
        <v>18957.023308584816</v>
      </c>
      <c r="M166" s="34"/>
      <c r="N166" s="30" cm="1">
        <f t="array" ref="N166">INDEX('MEV revenue split'!$B$3:$D$487,MATCH(DATEVALUE(TEXT($A166,"MM/DD/YY")),'MEV revenue split'!$A$3:$A$487,0),'MEV Distributed'!N$3)</f>
        <v>461468.864</v>
      </c>
      <c r="O166" s="30" cm="1">
        <f t="array" ref="O166">INDEX('MEV revenue split'!$B$3:$D$487,MATCH(DATEVALUE(TEXT($A166,"MM/DD/YY")),'MEV revenue split'!$A$3:$A$487,0),'MEV Distributed'!O$3)</f>
        <v>313337.98482010001</v>
      </c>
      <c r="P166" s="38" cm="1">
        <f t="array" ref="P166">INDEX('MEV revenue split'!$B$3:$D$487,MATCH(DATEVALUE(TEXT($A166,"MM/DD/YY")),'MEV revenue split'!$A$3:$A$487,0),'MEV Distributed'!P$3)</f>
        <v>103491.54472420001</v>
      </c>
      <c r="Q166" s="54"/>
      <c r="R166" s="36">
        <f>K166+L166+P166</f>
        <v>351578.53089687962</v>
      </c>
      <c r="S166" s="34"/>
      <c r="T166" s="35">
        <f>K166/R166</f>
        <v>0.65171773225055141</v>
      </c>
      <c r="U166" s="35">
        <f t="shared" si="16"/>
        <v>5.3919740947279401E-2</v>
      </c>
      <c r="V166" s="35">
        <f t="shared" si="17"/>
        <v>0.29436252680216923</v>
      </c>
      <c r="W166" s="35">
        <v>0</v>
      </c>
    </row>
    <row r="167" spans="1:23" x14ac:dyDescent="0.2">
      <c r="A167" s="1">
        <v>44883</v>
      </c>
      <c r="B167" s="17">
        <v>1201.79</v>
      </c>
      <c r="C167" s="58"/>
      <c r="D167" cm="1">
        <f t="array" ref="D167">INDEX('raw - dune'!$B$2:$L$239,MATCH(DATEVALUE(TEXT(A167,"MM/DD/YY")),'raw - dune'!$A$2:$A$239,0),D$3)</f>
        <v>639.30152575474006</v>
      </c>
      <c r="E167" cm="1">
        <f t="array" ref="E167">INDEX('raw - dune'!$B$2:$L$239,MATCH(DATEVALUE(TEXT($A167,"MM/DD/YY")),'raw - dune'!$A$2:$A$239,0),E$3)</f>
        <v>191.945935467547</v>
      </c>
      <c r="F167" s="12" cm="1">
        <f t="array" ref="F167">INDEX('raw - dune'!$B$2:$L$239,MATCH(DATEVALUE(TEXT($A167,"MM/DD/YY")),'raw - dune'!$A$2:$A$239,0),F$3)</f>
        <v>452.68159775646302</v>
      </c>
      <c r="H167" s="30">
        <f t="shared" si="12"/>
        <v>768306.18063678907</v>
      </c>
      <c r="I167" s="30">
        <f t="shared" si="13"/>
        <v>230678.70578554331</v>
      </c>
      <c r="J167" s="30">
        <f t="shared" si="14"/>
        <v>544028.21736773965</v>
      </c>
      <c r="K167" s="37">
        <f t="shared" si="15"/>
        <v>224277.96326904942</v>
      </c>
      <c r="L167" s="37">
        <f>I167+J167-H167</f>
        <v>6400.7425164938904</v>
      </c>
      <c r="M167" s="34"/>
      <c r="N167" s="30" cm="1">
        <f t="array" ref="N167">INDEX('MEV revenue split'!$B$3:$D$487,MATCH(DATEVALUE(TEXT($A167,"MM/DD/YY")),'MEV revenue split'!$A$3:$A$487,0),'MEV Distributed'!N$3)</f>
        <v>796430.10249999992</v>
      </c>
      <c r="O167" s="30" cm="1">
        <f t="array" ref="O167">INDEX('MEV revenue split'!$B$3:$D$487,MATCH(DATEVALUE(TEXT($A167,"MM/DD/YY")),'MEV revenue split'!$A$3:$A$487,0),'MEV Distributed'!O$3)</f>
        <v>242799.06134999997</v>
      </c>
      <c r="P167" s="38" cm="1">
        <f t="array" ref="P167">INDEX('MEV revenue split'!$B$3:$D$487,MATCH(DATEVALUE(TEXT($A167,"MM/DD/YY")),'MEV revenue split'!$A$3:$A$487,0),'MEV Distributed'!P$3)</f>
        <v>508748.04123999999</v>
      </c>
      <c r="Q167" s="54"/>
      <c r="R167" s="36">
        <f>K167+L167+P167</f>
        <v>739426.74702554336</v>
      </c>
      <c r="S167" s="34"/>
      <c r="T167" s="35">
        <f>K167/R167</f>
        <v>0.30331329529428258</v>
      </c>
      <c r="U167" s="35">
        <f t="shared" si="16"/>
        <v>8.6563578369890613E-3</v>
      </c>
      <c r="V167" s="35">
        <f t="shared" si="17"/>
        <v>0.68803034686872833</v>
      </c>
      <c r="W167" s="35">
        <v>0</v>
      </c>
    </row>
    <row r="168" spans="1:23" x14ac:dyDescent="0.2">
      <c r="A168" s="1">
        <v>44882</v>
      </c>
      <c r="B168" s="17">
        <v>1217.7</v>
      </c>
      <c r="C168" s="58"/>
      <c r="D168" cm="1">
        <f t="array" ref="D168">INDEX('raw - dune'!$B$2:$L$239,MATCH(DATEVALUE(TEXT(A168,"MM/DD/YY")),'raw - dune'!$A$2:$A$239,0),D$3)</f>
        <v>690.45956340897499</v>
      </c>
      <c r="E168" cm="1">
        <f t="array" ref="E168">INDEX('raw - dune'!$B$2:$L$239,MATCH(DATEVALUE(TEXT($A168,"MM/DD/YY")),'raw - dune'!$A$2:$A$239,0),E$3)</f>
        <v>257.17902672854899</v>
      </c>
      <c r="F168" s="12" cm="1">
        <f t="array" ref="F168">INDEX('raw - dune'!$B$2:$L$239,MATCH(DATEVALUE(TEXT($A168,"MM/DD/YY")),'raw - dune'!$A$2:$A$239,0),F$3)</f>
        <v>463.73731980180497</v>
      </c>
      <c r="H168" s="30">
        <f t="shared" si="12"/>
        <v>840772.61036310892</v>
      </c>
      <c r="I168" s="30">
        <f t="shared" si="13"/>
        <v>313166.90084735409</v>
      </c>
      <c r="J168" s="30">
        <f t="shared" si="14"/>
        <v>564692.93432265788</v>
      </c>
      <c r="K168" s="37">
        <f t="shared" si="15"/>
        <v>276079.67604045104</v>
      </c>
      <c r="L168" s="37">
        <f>I168+J168-H168</f>
        <v>37087.224806903047</v>
      </c>
      <c r="M168" s="34"/>
      <c r="N168" s="30" cm="1">
        <f t="array" ref="N168">INDEX('MEV revenue split'!$B$3:$D$487,MATCH(DATEVALUE(TEXT($A168,"MM/DD/YY")),'MEV revenue split'!$A$3:$A$487,0),'MEV Distributed'!N$3)</f>
        <v>440459.7255</v>
      </c>
      <c r="O168" s="30" cm="1">
        <f t="array" ref="O168">INDEX('MEV revenue split'!$B$3:$D$487,MATCH(DATEVALUE(TEXT($A168,"MM/DD/YY")),'MEV revenue split'!$A$3:$A$487,0),'MEV Distributed'!O$3)</f>
        <v>310927.85835721</v>
      </c>
      <c r="P168" s="38" cm="1">
        <f t="array" ref="P168">INDEX('MEV revenue split'!$B$3:$D$487,MATCH(DATEVALUE(TEXT($A168,"MM/DD/YY")),'MEV revenue split'!$A$3:$A$487,0),'MEV Distributed'!P$3)</f>
        <v>84680.227257819992</v>
      </c>
      <c r="Q168" s="54"/>
      <c r="R168" s="36">
        <f>K168+L168+P168</f>
        <v>397847.12810517405</v>
      </c>
      <c r="S168" s="34"/>
      <c r="T168" s="35">
        <f>K168/R168</f>
        <v>0.69393406798067214</v>
      </c>
      <c r="U168" s="35">
        <f t="shared" si="16"/>
        <v>9.3219787669546139E-2</v>
      </c>
      <c r="V168" s="35">
        <f t="shared" si="17"/>
        <v>0.21284614434978175</v>
      </c>
      <c r="W168" s="35">
        <v>0</v>
      </c>
    </row>
    <row r="169" spans="1:23" x14ac:dyDescent="0.2">
      <c r="A169" s="1">
        <v>44881</v>
      </c>
      <c r="B169" s="17">
        <v>1252.71</v>
      </c>
      <c r="C169" s="58"/>
      <c r="D169" cm="1">
        <f t="array" ref="D169">INDEX('raw - dune'!$B$2:$L$239,MATCH(DATEVALUE(TEXT(A169,"MM/DD/YY")),'raw - dune'!$A$2:$A$239,0),D$3)</f>
        <v>684.08552407286095</v>
      </c>
      <c r="E169" cm="1">
        <f t="array" ref="E169">INDEX('raw - dune'!$B$2:$L$239,MATCH(DATEVALUE(TEXT($A169,"MM/DD/YY")),'raw - dune'!$A$2:$A$239,0),E$3)</f>
        <v>265.21354078810299</v>
      </c>
      <c r="F169" s="12" cm="1">
        <f t="array" ref="F169">INDEX('raw - dune'!$B$2:$L$239,MATCH(DATEVALUE(TEXT($A169,"MM/DD/YY")),'raw - dune'!$A$2:$A$239,0),F$3)</f>
        <v>440.72417323678002</v>
      </c>
      <c r="H169" s="30">
        <f t="shared" si="12"/>
        <v>856960.77686131361</v>
      </c>
      <c r="I169" s="30">
        <f t="shared" si="13"/>
        <v>332235.65468066448</v>
      </c>
      <c r="J169" s="30">
        <f t="shared" si="14"/>
        <v>552099.57905544667</v>
      </c>
      <c r="K169" s="37">
        <f t="shared" si="15"/>
        <v>304861.19780586695</v>
      </c>
      <c r="L169" s="37">
        <f>I169+J169-H169</f>
        <v>27374.45687479747</v>
      </c>
      <c r="M169" s="34"/>
      <c r="N169" s="30" cm="1">
        <f t="array" ref="N169">INDEX('MEV revenue split'!$B$3:$D$487,MATCH(DATEVALUE(TEXT($A169,"MM/DD/YY")),'MEV revenue split'!$A$3:$A$487,0),'MEV Distributed'!N$3)</f>
        <v>582277.11679999996</v>
      </c>
      <c r="O169" s="30" cm="1">
        <f t="array" ref="O169">INDEX('MEV revenue split'!$B$3:$D$487,MATCH(DATEVALUE(TEXT($A169,"MM/DD/YY")),'MEV revenue split'!$A$3:$A$487,0),'MEV Distributed'!O$3)</f>
        <v>452436.98052273004</v>
      </c>
      <c r="P169" s="38" cm="1">
        <f t="array" ref="P169">INDEX('MEV revenue split'!$B$3:$D$487,MATCH(DATEVALUE(TEXT($A169,"MM/DD/YY")),'MEV revenue split'!$A$3:$A$487,0),'MEV Distributed'!P$3)</f>
        <v>85081.173676100007</v>
      </c>
      <c r="Q169" s="54"/>
      <c r="R169" s="36">
        <f>K169+L169+P169</f>
        <v>417316.8283567644</v>
      </c>
      <c r="S169" s="34"/>
      <c r="T169" s="35">
        <f>K169/R169</f>
        <v>0.7305269691766203</v>
      </c>
      <c r="U169" s="35">
        <f t="shared" si="16"/>
        <v>6.5596340752870463E-2</v>
      </c>
      <c r="V169" s="35">
        <f t="shared" si="17"/>
        <v>0.20387669007050935</v>
      </c>
      <c r="W169" s="35">
        <v>0</v>
      </c>
    </row>
    <row r="170" spans="1:23" x14ac:dyDescent="0.2">
      <c r="A170" s="1">
        <v>44880</v>
      </c>
      <c r="B170" s="17">
        <v>1242</v>
      </c>
      <c r="C170" s="58"/>
      <c r="D170" cm="1">
        <f t="array" ref="D170">INDEX('raw - dune'!$B$2:$L$239,MATCH(DATEVALUE(TEXT(A170,"MM/DD/YY")),'raw - dune'!$A$2:$A$239,0),D$3)</f>
        <v>737.62142953967202</v>
      </c>
      <c r="E170" cm="1">
        <f t="array" ref="E170">INDEX('raw - dune'!$B$2:$L$239,MATCH(DATEVALUE(TEXT($A170,"MM/DD/YY")),'raw - dune'!$A$2:$A$239,0),E$3)</f>
        <v>292.95642192109699</v>
      </c>
      <c r="F170" s="12" cm="1">
        <f t="array" ref="F170">INDEX('raw - dune'!$B$2:$L$239,MATCH(DATEVALUE(TEXT($A170,"MM/DD/YY")),'raw - dune'!$A$2:$A$239,0),F$3)</f>
        <v>506.16973942684598</v>
      </c>
      <c r="H170" s="30">
        <f t="shared" si="12"/>
        <v>916125.8154882727</v>
      </c>
      <c r="I170" s="30">
        <f t="shared" si="13"/>
        <v>363851.87602600246</v>
      </c>
      <c r="J170" s="30">
        <f t="shared" si="14"/>
        <v>628662.81636814272</v>
      </c>
      <c r="K170" s="37">
        <f t="shared" si="15"/>
        <v>287462.99912012997</v>
      </c>
      <c r="L170" s="37">
        <f>I170+J170-H170</f>
        <v>76388.876905872487</v>
      </c>
      <c r="M170" s="34"/>
      <c r="N170" s="30" cm="1">
        <f t="array" ref="N170">INDEX('MEV revenue split'!$B$3:$D$487,MATCH(DATEVALUE(TEXT($A170,"MM/DD/YY")),'MEV revenue split'!$A$3:$A$487,0),'MEV Distributed'!N$3)</f>
        <v>482376.31219999999</v>
      </c>
      <c r="O170" s="30" cm="1">
        <f t="array" ref="O170">INDEX('MEV revenue split'!$B$3:$D$487,MATCH(DATEVALUE(TEXT($A170,"MM/DD/YY")),'MEV revenue split'!$A$3:$A$487,0),'MEV Distributed'!O$3)</f>
        <v>341927.070758596</v>
      </c>
      <c r="P170" s="38" cm="1">
        <f t="array" ref="P170">INDEX('MEV revenue split'!$B$3:$D$487,MATCH(DATEVALUE(TEXT($A170,"MM/DD/YY")),'MEV revenue split'!$A$3:$A$487,0),'MEV Distributed'!P$3)</f>
        <v>95589.708328970009</v>
      </c>
      <c r="Q170" s="54"/>
      <c r="R170" s="36">
        <f>K170+L170+P170</f>
        <v>459441.58435497247</v>
      </c>
      <c r="S170" s="34"/>
      <c r="T170" s="35">
        <f>K170/R170</f>
        <v>0.62567910461067688</v>
      </c>
      <c r="U170" s="35">
        <f t="shared" si="16"/>
        <v>0.16626461231870801</v>
      </c>
      <c r="V170" s="35">
        <f t="shared" si="17"/>
        <v>0.20805628307061505</v>
      </c>
      <c r="W170" s="35">
        <v>0</v>
      </c>
    </row>
    <row r="171" spans="1:23" x14ac:dyDescent="0.2">
      <c r="A171" s="1">
        <v>44879</v>
      </c>
      <c r="B171" s="17">
        <v>1223.01</v>
      </c>
      <c r="C171" s="58"/>
      <c r="D171" cm="1">
        <f t="array" ref="D171">INDEX('raw - dune'!$B$2:$L$239,MATCH(DATEVALUE(TEXT(A171,"MM/DD/YY")),'raw - dune'!$A$2:$A$239,0),D$3)</f>
        <v>929.11656848316704</v>
      </c>
      <c r="E171" cm="1">
        <f t="array" ref="E171">INDEX('raw - dune'!$B$2:$L$239,MATCH(DATEVALUE(TEXT($A171,"MM/DD/YY")),'raw - dune'!$A$2:$A$239,0),E$3)</f>
        <v>362.12415609433901</v>
      </c>
      <c r="F171" s="12" cm="1">
        <f t="array" ref="F171">INDEX('raw - dune'!$B$2:$L$239,MATCH(DATEVALUE(TEXT($A171,"MM/DD/YY")),'raw - dune'!$A$2:$A$239,0),F$3)</f>
        <v>603.59197731921302</v>
      </c>
      <c r="H171" s="30">
        <f t="shared" si="12"/>
        <v>1136318.8544205981</v>
      </c>
      <c r="I171" s="30">
        <f t="shared" si="13"/>
        <v>442881.46414493758</v>
      </c>
      <c r="J171" s="30">
        <f t="shared" si="14"/>
        <v>738199.02418117074</v>
      </c>
      <c r="K171" s="37">
        <f t="shared" si="15"/>
        <v>398119.83023942739</v>
      </c>
      <c r="L171" s="37">
        <f>I171+J171-H171</f>
        <v>44761.633905510185</v>
      </c>
      <c r="M171" s="34"/>
      <c r="N171" s="30" cm="1">
        <f t="array" ref="N171">INDEX('MEV revenue split'!$B$3:$D$487,MATCH(DATEVALUE(TEXT($A171,"MM/DD/YY")),'MEV revenue split'!$A$3:$A$487,0),'MEV Distributed'!N$3)</f>
        <v>703629.37479999999</v>
      </c>
      <c r="O171" s="30" cm="1">
        <f t="array" ref="O171">INDEX('MEV revenue split'!$B$3:$D$487,MATCH(DATEVALUE(TEXT($A171,"MM/DD/YY")),'MEV revenue split'!$A$3:$A$487,0),'MEV Distributed'!O$3)</f>
        <v>519952.04376999999</v>
      </c>
      <c r="P171" s="38" cm="1">
        <f t="array" ref="P171">INDEX('MEV revenue split'!$B$3:$D$487,MATCH(DATEVALUE(TEXT($A171,"MM/DD/YY")),'MEV revenue split'!$A$3:$A$487,0),'MEV Distributed'!P$3)</f>
        <v>141712.01545399998</v>
      </c>
      <c r="Q171" s="54"/>
      <c r="R171" s="36">
        <f>K171+L171+P171</f>
        <v>584593.47959893756</v>
      </c>
      <c r="S171" s="34"/>
      <c r="T171" s="35">
        <f>K171/R171</f>
        <v>0.68101996367212125</v>
      </c>
      <c r="U171" s="35">
        <f t="shared" si="16"/>
        <v>7.6568821698488776E-2</v>
      </c>
      <c r="V171" s="35">
        <f t="shared" si="17"/>
        <v>0.24241121462939</v>
      </c>
      <c r="W171" s="35">
        <v>0</v>
      </c>
    </row>
    <row r="172" spans="1:23" x14ac:dyDescent="0.2">
      <c r="A172" s="1">
        <v>44878</v>
      </c>
      <c r="B172" s="17">
        <v>1255.5999999999999</v>
      </c>
      <c r="C172" s="58"/>
      <c r="D172" cm="1">
        <f t="array" ref="D172">INDEX('raw - dune'!$B$2:$L$239,MATCH(DATEVALUE(TEXT(A172,"MM/DD/YY")),'raw - dune'!$A$2:$A$239,0),D$3)</f>
        <v>1012.32632507446</v>
      </c>
      <c r="E172" cm="1">
        <f t="array" ref="E172">INDEX('raw - dune'!$B$2:$L$239,MATCH(DATEVALUE(TEXT($A172,"MM/DD/YY")),'raw - dune'!$A$2:$A$239,0),E$3)</f>
        <v>591.68637227073498</v>
      </c>
      <c r="F172" s="12" cm="1">
        <f t="array" ref="F172">INDEX('raw - dune'!$B$2:$L$239,MATCH(DATEVALUE(TEXT($A172,"MM/DD/YY")),'raw - dune'!$A$2:$A$239,0),F$3)</f>
        <v>549.445276753342</v>
      </c>
      <c r="H172" s="30">
        <f t="shared" si="12"/>
        <v>1271076.9337634919</v>
      </c>
      <c r="I172" s="30">
        <f t="shared" si="13"/>
        <v>742921.40902313474</v>
      </c>
      <c r="J172" s="30">
        <f t="shared" si="14"/>
        <v>689883.48949149612</v>
      </c>
      <c r="K172" s="37">
        <f t="shared" si="15"/>
        <v>581193.4442719958</v>
      </c>
      <c r="L172" s="37">
        <f>I172+J172-H172</f>
        <v>161727.96475113882</v>
      </c>
      <c r="M172" s="34"/>
      <c r="N172" s="30" cm="1">
        <f t="array" ref="N172">INDEX('MEV revenue split'!$B$3:$D$487,MATCH(DATEVALUE(TEXT($A172,"MM/DD/YY")),'MEV revenue split'!$A$3:$A$487,0),'MEV Distributed'!N$3)</f>
        <v>1113744.7159</v>
      </c>
      <c r="O172" s="30" cm="1">
        <f t="array" ref="O172">INDEX('MEV revenue split'!$B$3:$D$487,MATCH(DATEVALUE(TEXT($A172,"MM/DD/YY")),'MEV revenue split'!$A$3:$A$487,0),'MEV Distributed'!O$3)</f>
        <v>756489.0183158</v>
      </c>
      <c r="P172" s="38" cm="1">
        <f t="array" ref="P172">INDEX('MEV revenue split'!$B$3:$D$487,MATCH(DATEVALUE(TEXT($A172,"MM/DD/YY")),'MEV revenue split'!$A$3:$A$487,0),'MEV Distributed'!P$3)</f>
        <v>312866.21008260001</v>
      </c>
      <c r="Q172" s="54"/>
      <c r="R172" s="36">
        <f>K172+L172+P172</f>
        <v>1055787.6191057346</v>
      </c>
      <c r="S172" s="34"/>
      <c r="T172" s="35">
        <f>K172/R172</f>
        <v>0.55048329205098456</v>
      </c>
      <c r="U172" s="35">
        <f t="shared" si="16"/>
        <v>0.15318228952914265</v>
      </c>
      <c r="V172" s="35">
        <f t="shared" si="17"/>
        <v>0.29633441841987274</v>
      </c>
      <c r="W172" s="35">
        <v>0</v>
      </c>
    </row>
    <row r="173" spans="1:23" x14ac:dyDescent="0.2">
      <c r="A173" s="1">
        <v>44877</v>
      </c>
      <c r="B173" s="17">
        <v>1293.9100000000001</v>
      </c>
      <c r="C173" s="58"/>
      <c r="D173" cm="1">
        <f t="array" ref="D173">INDEX('raw - dune'!$B$2:$L$239,MATCH(DATEVALUE(TEXT(A173,"MM/DD/YY")),'raw - dune'!$A$2:$A$239,0),D$3)</f>
        <v>3478.5327722643001</v>
      </c>
      <c r="E173" cm="1">
        <f t="array" ref="E173">INDEX('raw - dune'!$B$2:$L$239,MATCH(DATEVALUE(TEXT($A173,"MM/DD/YY")),'raw - dune'!$A$2:$A$239,0),E$3)</f>
        <v>3212.6528449682301</v>
      </c>
      <c r="F173" s="12" cm="1">
        <f t="array" ref="F173">INDEX('raw - dune'!$B$2:$L$239,MATCH(DATEVALUE(TEXT($A173,"MM/DD/YY")),'raw - dune'!$A$2:$A$239,0),F$3)</f>
        <v>576.06748253134299</v>
      </c>
      <c r="H173" s="30">
        <f t="shared" si="12"/>
        <v>4500908.3393605007</v>
      </c>
      <c r="I173" s="30">
        <f t="shared" si="13"/>
        <v>4156883.642632843</v>
      </c>
      <c r="J173" s="30">
        <f t="shared" si="14"/>
        <v>745379.47632213007</v>
      </c>
      <c r="K173" s="37">
        <f t="shared" si="15"/>
        <v>3755528.8630383704</v>
      </c>
      <c r="L173" s="37">
        <f>I173+J173-H173</f>
        <v>401354.77959447261</v>
      </c>
      <c r="M173" s="34"/>
      <c r="N173" s="30" cm="1">
        <f t="array" ref="N173">INDEX('MEV revenue split'!$B$3:$D$487,MATCH(DATEVALUE(TEXT($A173,"MM/DD/YY")),'MEV revenue split'!$A$3:$A$487,0),'MEV Distributed'!N$3)</f>
        <v>9477398.3929999992</v>
      </c>
      <c r="O173" s="30" cm="1">
        <f t="array" ref="O173">INDEX('MEV revenue split'!$B$3:$D$487,MATCH(DATEVALUE(TEXT($A173,"MM/DD/YY")),'MEV revenue split'!$A$3:$A$487,0),'MEV Distributed'!O$3)</f>
        <v>4403245.4169691997</v>
      </c>
      <c r="P173" s="38" cm="1">
        <f t="array" ref="P173">INDEX('MEV revenue split'!$B$3:$D$487,MATCH(DATEVALUE(TEXT($A173,"MM/DD/YY")),'MEV revenue split'!$A$3:$A$487,0),'MEV Distributed'!P$3)</f>
        <v>5029960.9064076999</v>
      </c>
      <c r="Q173" s="54"/>
      <c r="R173" s="36">
        <f>K173+L173+P173</f>
        <v>9186844.5490405429</v>
      </c>
      <c r="S173" s="34"/>
      <c r="T173" s="35">
        <f>K173/R173</f>
        <v>0.40879421035055946</v>
      </c>
      <c r="U173" s="35">
        <f t="shared" si="16"/>
        <v>4.3687990740671603E-2</v>
      </c>
      <c r="V173" s="35">
        <f t="shared" si="17"/>
        <v>0.54751779890876895</v>
      </c>
      <c r="W173" s="35">
        <v>0</v>
      </c>
    </row>
    <row r="174" spans="1:23" x14ac:dyDescent="0.2">
      <c r="A174" s="1">
        <v>44876</v>
      </c>
      <c r="B174" s="17">
        <v>1301.55</v>
      </c>
      <c r="C174" s="58"/>
      <c r="D174" cm="1">
        <f t="array" ref="D174">INDEX('raw - dune'!$B$2:$L$239,MATCH(DATEVALUE(TEXT(A174,"MM/DD/YY")),'raw - dune'!$A$2:$A$239,0),D$3)</f>
        <v>1341.8367653166599</v>
      </c>
      <c r="E174" cm="1">
        <f t="array" ref="E174">INDEX('raw - dune'!$B$2:$L$239,MATCH(DATEVALUE(TEXT($A174,"MM/DD/YY")),'raw - dune'!$A$2:$A$239,0),E$3)</f>
        <v>643.44584240323798</v>
      </c>
      <c r="F174" s="12" cm="1">
        <f t="array" ref="F174">INDEX('raw - dune'!$B$2:$L$239,MATCH(DATEVALUE(TEXT($A174,"MM/DD/YY")),'raw - dune'!$A$2:$A$239,0),F$3)</f>
        <v>810.14143082764497</v>
      </c>
      <c r="H174" s="30">
        <f t="shared" si="12"/>
        <v>1746467.6418978986</v>
      </c>
      <c r="I174" s="30">
        <f t="shared" si="13"/>
        <v>837476.9361799343</v>
      </c>
      <c r="J174" s="30">
        <f t="shared" si="14"/>
        <v>1054439.5792937214</v>
      </c>
      <c r="K174" s="37">
        <f t="shared" si="15"/>
        <v>692028.06260417728</v>
      </c>
      <c r="L174" s="37">
        <f>I174+J174-H174</f>
        <v>145448.87357575702</v>
      </c>
      <c r="M174" s="34"/>
      <c r="N174" s="30" cm="1">
        <f t="array" ref="N174">INDEX('MEV revenue split'!$B$3:$D$487,MATCH(DATEVALUE(TEXT($A174,"MM/DD/YY")),'MEV revenue split'!$A$3:$A$487,0),'MEV Distributed'!N$3)</f>
        <v>936884.77119999996</v>
      </c>
      <c r="O174" s="30" cm="1">
        <f t="array" ref="O174">INDEX('MEV revenue split'!$B$3:$D$487,MATCH(DATEVALUE(TEXT($A174,"MM/DD/YY")),'MEV revenue split'!$A$3:$A$487,0),'MEV Distributed'!O$3)</f>
        <v>660701.43913299998</v>
      </c>
      <c r="P174" s="38" cm="1">
        <f t="array" ref="P174">INDEX('MEV revenue split'!$B$3:$D$487,MATCH(DATEVALUE(TEXT($A174,"MM/DD/YY")),'MEV revenue split'!$A$3:$A$487,0),'MEV Distributed'!P$3)</f>
        <v>237793.49774300001</v>
      </c>
      <c r="Q174" s="54"/>
      <c r="R174" s="36">
        <f>K174+L174+P174</f>
        <v>1075270.4339229343</v>
      </c>
      <c r="S174" s="34"/>
      <c r="T174" s="35">
        <f>K174/R174</f>
        <v>0.64358513056053723</v>
      </c>
      <c r="U174" s="35">
        <f t="shared" si="16"/>
        <v>0.13526724904460777</v>
      </c>
      <c r="V174" s="35">
        <f t="shared" si="17"/>
        <v>0.22114762039485492</v>
      </c>
      <c r="W174" s="35">
        <v>0</v>
      </c>
    </row>
    <row r="175" spans="1:23" x14ac:dyDescent="0.2">
      <c r="A175" s="1">
        <v>44875</v>
      </c>
      <c r="B175" s="17">
        <v>1095.18</v>
      </c>
      <c r="C175" s="58"/>
      <c r="D175" cm="1">
        <f t="array" ref="D175">INDEX('raw - dune'!$B$2:$L$239,MATCH(DATEVALUE(TEXT(A175,"MM/DD/YY")),'raw - dune'!$A$2:$A$239,0),D$3)</f>
        <v>2624.9282706580402</v>
      </c>
      <c r="E175" cm="1">
        <f t="array" ref="E175">INDEX('raw - dune'!$B$2:$L$239,MATCH(DATEVALUE(TEXT($A175,"MM/DD/YY")),'raw - dune'!$A$2:$A$239,0),E$3)</f>
        <v>1715.8040343497901</v>
      </c>
      <c r="F175" s="12" cm="1">
        <f t="array" ref="F175">INDEX('raw - dune'!$B$2:$L$239,MATCH(DATEVALUE(TEXT($A175,"MM/DD/YY")),'raw - dune'!$A$2:$A$239,0),F$3)</f>
        <v>1146.7510946524801</v>
      </c>
      <c r="H175" s="30">
        <f t="shared" si="12"/>
        <v>2874768.9434592729</v>
      </c>
      <c r="I175" s="30">
        <f t="shared" si="13"/>
        <v>1879114.2623392032</v>
      </c>
      <c r="J175" s="30">
        <f t="shared" si="14"/>
        <v>1255898.8638415032</v>
      </c>
      <c r="K175" s="37">
        <f t="shared" si="15"/>
        <v>1618870.0796177697</v>
      </c>
      <c r="L175" s="37">
        <f>I175+J175-H175</f>
        <v>260244.1827214337</v>
      </c>
      <c r="M175" s="34"/>
      <c r="N175" s="30" cm="1">
        <f t="array" ref="N175">INDEX('MEV revenue split'!$B$3:$D$487,MATCH(DATEVALUE(TEXT($A175,"MM/DD/YY")),'MEV revenue split'!$A$3:$A$487,0),'MEV Distributed'!N$3)</f>
        <v>2507878.5249999999</v>
      </c>
      <c r="O175" s="30" cm="1">
        <f t="array" ref="O175">INDEX('MEV revenue split'!$B$3:$D$487,MATCH(DATEVALUE(TEXT($A175,"MM/DD/YY")),'MEV revenue split'!$A$3:$A$487,0),'MEV Distributed'!O$3)</f>
        <v>1776537.3281399999</v>
      </c>
      <c r="P175" s="38" cm="1">
        <f t="array" ref="P175">INDEX('MEV revenue split'!$B$3:$D$487,MATCH(DATEVALUE(TEXT($A175,"MM/DD/YY")),'MEV revenue split'!$A$3:$A$487,0),'MEV Distributed'!P$3)</f>
        <v>706384.06550499995</v>
      </c>
      <c r="Q175" s="54"/>
      <c r="R175" s="36">
        <f>K175+L175+P175</f>
        <v>2585498.3278442034</v>
      </c>
      <c r="S175" s="34"/>
      <c r="T175" s="35">
        <f>K175/R175</f>
        <v>0.62613464575998723</v>
      </c>
      <c r="U175" s="35">
        <f t="shared" si="16"/>
        <v>0.1006553281890637</v>
      </c>
      <c r="V175" s="35">
        <f t="shared" si="17"/>
        <v>0.27321002605094902</v>
      </c>
      <c r="W175" s="35">
        <v>0</v>
      </c>
    </row>
    <row r="176" spans="1:23" x14ac:dyDescent="0.2">
      <c r="A176" s="1">
        <v>44874</v>
      </c>
      <c r="B176" s="17">
        <v>1334.29</v>
      </c>
      <c r="C176" s="58"/>
      <c r="D176" cm="1">
        <f t="array" ref="D176">INDEX('raw - dune'!$B$2:$L$239,MATCH(DATEVALUE(TEXT(A176,"MM/DD/YY")),'raw - dune'!$A$2:$A$239,0),D$3)</f>
        <v>3878.3090545331902</v>
      </c>
      <c r="E176" cm="1">
        <f t="array" ref="E176">INDEX('raw - dune'!$B$2:$L$239,MATCH(DATEVALUE(TEXT($A176,"MM/DD/YY")),'raw - dune'!$A$2:$A$239,0),E$3)</f>
        <v>2904.3026735753001</v>
      </c>
      <c r="F176" s="12" cm="1">
        <f t="array" ref="F176">INDEX('raw - dune'!$B$2:$L$239,MATCH(DATEVALUE(TEXT($A176,"MM/DD/YY")),'raw - dune'!$A$2:$A$239,0),F$3)</f>
        <v>1390.84946128913</v>
      </c>
      <c r="H176" s="30">
        <f t="shared" si="12"/>
        <v>5174788.9883730905</v>
      </c>
      <c r="I176" s="30">
        <f t="shared" si="13"/>
        <v>3875182.0143247871</v>
      </c>
      <c r="J176" s="30">
        <f t="shared" si="14"/>
        <v>1855796.5277034731</v>
      </c>
      <c r="K176" s="37">
        <f t="shared" si="15"/>
        <v>3318992.4606696172</v>
      </c>
      <c r="L176" s="37">
        <f>I176+J176-H176</f>
        <v>556189.5536551699</v>
      </c>
      <c r="M176" s="34"/>
      <c r="N176" s="30" cm="1">
        <f t="array" ref="N176">INDEX('MEV revenue split'!$B$3:$D$487,MATCH(DATEVALUE(TEXT($A176,"MM/DD/YY")),'MEV revenue split'!$A$3:$A$487,0),'MEV Distributed'!N$3)</f>
        <v>2229369.2969999998</v>
      </c>
      <c r="O176" s="30" cm="1">
        <f t="array" ref="O176">INDEX('MEV revenue split'!$B$3:$D$487,MATCH(DATEVALUE(TEXT($A176,"MM/DD/YY")),'MEV revenue split'!$A$3:$A$487,0),'MEV Distributed'!O$3)</f>
        <v>2800970.0368999997</v>
      </c>
      <c r="P176" s="38" cm="1">
        <f t="array" ref="P176">INDEX('MEV revenue split'!$B$3:$D$487,MATCH(DATEVALUE(TEXT($A176,"MM/DD/YY")),'MEV revenue split'!$A$3:$A$487,0),'MEV Distributed'!P$3)</f>
        <v>1277965.2031</v>
      </c>
      <c r="Q176" s="54"/>
      <c r="R176" s="36">
        <f>K176+L176+P176</f>
        <v>5153147.2174247876</v>
      </c>
      <c r="S176" s="34"/>
      <c r="T176" s="35">
        <f>K176/R176</f>
        <v>0.64407095715154761</v>
      </c>
      <c r="U176" s="35">
        <f t="shared" si="16"/>
        <v>0.10793201323154082</v>
      </c>
      <c r="V176" s="35">
        <f t="shared" si="17"/>
        <v>0.24799702961691147</v>
      </c>
      <c r="W176" s="35">
        <v>0</v>
      </c>
    </row>
    <row r="177" spans="1:23" x14ac:dyDescent="0.2">
      <c r="A177" s="1">
        <v>44873</v>
      </c>
      <c r="B177" s="17">
        <v>1569.99</v>
      </c>
      <c r="C177" s="58"/>
      <c r="D177" cm="1">
        <f t="array" ref="D177">INDEX('raw - dune'!$B$2:$L$239,MATCH(DATEVALUE(TEXT(A177,"MM/DD/YY")),'raw - dune'!$A$2:$A$239,0),D$3)</f>
        <v>2601.63634965966</v>
      </c>
      <c r="E177" cm="1">
        <f t="array" ref="E177">INDEX('raw - dune'!$B$2:$L$239,MATCH(DATEVALUE(TEXT($A177,"MM/DD/YY")),'raw - dune'!$A$2:$A$239,0),E$3)</f>
        <v>1866.3546672238001</v>
      </c>
      <c r="F177" s="12" cm="1">
        <f t="array" ref="F177">INDEX('raw - dune'!$B$2:$L$239,MATCH(DATEVALUE(TEXT($A177,"MM/DD/YY")),'raw - dune'!$A$2:$A$239,0),F$3)</f>
        <v>1112.1604029673099</v>
      </c>
      <c r="H177" s="30">
        <f t="shared" si="12"/>
        <v>4084543.0526021696</v>
      </c>
      <c r="I177" s="30">
        <f t="shared" si="13"/>
        <v>2930158.1639946941</v>
      </c>
      <c r="J177" s="30">
        <f t="shared" si="14"/>
        <v>1746080.7110546469</v>
      </c>
      <c r="K177" s="37">
        <f t="shared" si="15"/>
        <v>2338462.3415475227</v>
      </c>
      <c r="L177" s="37">
        <f>I177+J177-H177</f>
        <v>591695.8224471719</v>
      </c>
      <c r="M177" s="34"/>
      <c r="N177" s="30" cm="1">
        <f t="array" ref="N177">INDEX('MEV revenue split'!$B$3:$D$487,MATCH(DATEVALUE(TEXT($A177,"MM/DD/YY")),'MEV revenue split'!$A$3:$A$487,0),'MEV Distributed'!N$3)</f>
        <v>2525810.7618</v>
      </c>
      <c r="O177" s="30" cm="1">
        <f t="array" ref="O177">INDEX('MEV revenue split'!$B$3:$D$487,MATCH(DATEVALUE(TEXT($A177,"MM/DD/YY")),'MEV revenue split'!$A$3:$A$487,0),'MEV Distributed'!O$3)</f>
        <v>1937844.1783000003</v>
      </c>
      <c r="P177" s="38" cm="1">
        <f t="array" ref="P177">INDEX('MEV revenue split'!$B$3:$D$487,MATCH(DATEVALUE(TEXT($A177,"MM/DD/YY")),'MEV revenue split'!$A$3:$A$487,0),'MEV Distributed'!P$3)</f>
        <v>987388.22808000003</v>
      </c>
      <c r="Q177" s="54"/>
      <c r="R177" s="36">
        <f>K177+L177+P177</f>
        <v>3917546.3920746949</v>
      </c>
      <c r="S177" s="34"/>
      <c r="T177" s="35">
        <f>K177/R177</f>
        <v>0.59692014018731132</v>
      </c>
      <c r="U177" s="35">
        <f t="shared" si="16"/>
        <v>0.15103734920515274</v>
      </c>
      <c r="V177" s="35">
        <f t="shared" si="17"/>
        <v>0.25204251060753585</v>
      </c>
      <c r="W177" s="35">
        <v>0</v>
      </c>
    </row>
    <row r="178" spans="1:23" x14ac:dyDescent="0.2">
      <c r="A178" s="1">
        <v>44872</v>
      </c>
      <c r="B178" s="17">
        <v>1572.95</v>
      </c>
      <c r="C178" s="58"/>
      <c r="D178" cm="1">
        <f t="array" ref="D178">INDEX('raw - dune'!$B$2:$L$239,MATCH(DATEVALUE(TEXT(A178,"MM/DD/YY")),'raw - dune'!$A$2:$A$239,0),D$3)</f>
        <v>593.13842428153998</v>
      </c>
      <c r="E178" cm="1">
        <f t="array" ref="E178">INDEX('raw - dune'!$B$2:$L$239,MATCH(DATEVALUE(TEXT($A178,"MM/DD/YY")),'raw - dune'!$A$2:$A$239,0),E$3)</f>
        <v>169.34673311695801</v>
      </c>
      <c r="F178" s="12" cm="1">
        <f t="array" ref="F178">INDEX('raw - dune'!$B$2:$L$239,MATCH(DATEVALUE(TEXT($A178,"MM/DD/YY")),'raw - dune'!$A$2:$A$239,0),F$3)</f>
        <v>428.28412820544997</v>
      </c>
      <c r="H178" s="30">
        <f t="shared" si="12"/>
        <v>932977.08447364834</v>
      </c>
      <c r="I178" s="30">
        <f t="shared" si="13"/>
        <v>266373.94385631912</v>
      </c>
      <c r="J178" s="30">
        <f t="shared" si="14"/>
        <v>673669.5194607625</v>
      </c>
      <c r="K178" s="37">
        <f t="shared" si="15"/>
        <v>259307.56501288584</v>
      </c>
      <c r="L178" s="37">
        <f>I178+J178-H178</f>
        <v>7066.3788434332237</v>
      </c>
      <c r="M178" s="34"/>
      <c r="N178" s="30" cm="1">
        <f t="array" ref="N178">INDEX('MEV revenue split'!$B$3:$D$487,MATCH(DATEVALUE(TEXT($A178,"MM/DD/YY")),'MEV revenue split'!$A$3:$A$487,0),'MEV Distributed'!N$3)</f>
        <v>560499.62290000007</v>
      </c>
      <c r="O178" s="30" cm="1">
        <f t="array" ref="O178">INDEX('MEV revenue split'!$B$3:$D$487,MATCH(DATEVALUE(TEXT($A178,"MM/DD/YY")),'MEV revenue split'!$A$3:$A$487,0),'MEV Distributed'!O$3)</f>
        <v>344802.7483565</v>
      </c>
      <c r="P178" s="38" cm="1">
        <f t="array" ref="P178">INDEX('MEV revenue split'!$B$3:$D$487,MATCH(DATEVALUE(TEXT($A178,"MM/DD/YY")),'MEV revenue split'!$A$3:$A$487,0),'MEV Distributed'!P$3)</f>
        <v>172265.5893741</v>
      </c>
      <c r="Q178" s="54"/>
      <c r="R178" s="36">
        <f>K178+L178+P178</f>
        <v>438639.53323041904</v>
      </c>
      <c r="S178" s="34"/>
      <c r="T178" s="35">
        <f>K178/R178</f>
        <v>0.59116323397296378</v>
      </c>
      <c r="U178" s="35">
        <f t="shared" si="16"/>
        <v>1.61097628191238E-2</v>
      </c>
      <c r="V178" s="35">
        <f t="shared" si="17"/>
        <v>0.39272700320791248</v>
      </c>
      <c r="W178" s="35">
        <v>0</v>
      </c>
    </row>
    <row r="179" spans="1:23" x14ac:dyDescent="0.2">
      <c r="A179" s="1">
        <v>44871</v>
      </c>
      <c r="B179" s="17">
        <v>1626.81</v>
      </c>
      <c r="C179" s="58"/>
      <c r="D179" cm="1">
        <f t="array" ref="D179">INDEX('raw - dune'!$B$2:$L$239,MATCH(DATEVALUE(TEXT(A179,"MM/DD/YY")),'raw - dune'!$A$2:$A$239,0),D$3)</f>
        <v>470.37627094722097</v>
      </c>
      <c r="E179" cm="1">
        <f t="array" ref="E179">INDEX('raw - dune'!$B$2:$L$239,MATCH(DATEVALUE(TEXT($A179,"MM/DD/YY")),'raw - dune'!$A$2:$A$239,0),E$3)</f>
        <v>112.914802176444</v>
      </c>
      <c r="F179" s="12" cm="1">
        <f t="array" ref="F179">INDEX('raw - dune'!$B$2:$L$239,MATCH(DATEVALUE(TEXT($A179,"MM/DD/YY")),'raw - dune'!$A$2:$A$239,0),F$3)</f>
        <v>359.45133981120802</v>
      </c>
      <c r="H179" s="30">
        <f t="shared" si="12"/>
        <v>765212.82133964857</v>
      </c>
      <c r="I179" s="30">
        <f t="shared" si="13"/>
        <v>183690.92932866086</v>
      </c>
      <c r="J179" s="30">
        <f t="shared" si="14"/>
        <v>584759.03411827132</v>
      </c>
      <c r="K179" s="37">
        <f t="shared" si="15"/>
        <v>180453.78722137725</v>
      </c>
      <c r="L179" s="37">
        <f>I179+J179-H179</f>
        <v>3237.1421072835801</v>
      </c>
      <c r="M179" s="34"/>
      <c r="N179" s="30" cm="1">
        <f t="array" ref="N179">INDEX('MEV revenue split'!$B$3:$D$487,MATCH(DATEVALUE(TEXT($A179,"MM/DD/YY")),'MEV revenue split'!$A$3:$A$487,0),'MEV Distributed'!N$3)</f>
        <v>397294.31420000002</v>
      </c>
      <c r="O179" s="30" cm="1">
        <f t="array" ref="O179">INDEX('MEV revenue split'!$B$3:$D$487,MATCH(DATEVALUE(TEXT($A179,"MM/DD/YY")),'MEV revenue split'!$A$3:$A$487,0),'MEV Distributed'!O$3)</f>
        <v>277876.03577000002</v>
      </c>
      <c r="P179" s="38" cm="1">
        <f t="array" ref="P179">INDEX('MEV revenue split'!$B$3:$D$487,MATCH(DATEVALUE(TEXT($A179,"MM/DD/YY")),'MEV revenue split'!$A$3:$A$487,0),'MEV Distributed'!P$3)</f>
        <v>74547.278430000006</v>
      </c>
      <c r="Q179" s="54"/>
      <c r="R179" s="36">
        <f>K179+L179+P179</f>
        <v>258238.20775866084</v>
      </c>
      <c r="S179" s="34"/>
      <c r="T179" s="35">
        <f>K179/R179</f>
        <v>0.69878810261114488</v>
      </c>
      <c r="U179" s="35">
        <f t="shared" si="16"/>
        <v>1.2535488591637394E-2</v>
      </c>
      <c r="V179" s="35">
        <f t="shared" si="17"/>
        <v>0.28867640879721768</v>
      </c>
      <c r="W179" s="35">
        <v>0</v>
      </c>
    </row>
    <row r="180" spans="1:23" x14ac:dyDescent="0.2">
      <c r="A180" s="1">
        <v>44870</v>
      </c>
      <c r="B180" s="17">
        <v>1644.19</v>
      </c>
      <c r="C180" s="58"/>
      <c r="D180" cm="1">
        <f t="array" ref="D180">INDEX('raw - dune'!$B$2:$L$239,MATCH(DATEVALUE(TEXT(A180,"MM/DD/YY")),'raw - dune'!$A$2:$A$239,0),D$3)</f>
        <v>423.74161374610799</v>
      </c>
      <c r="E180" cm="1">
        <f t="array" ref="E180">INDEX('raw - dune'!$B$2:$L$239,MATCH(DATEVALUE(TEXT($A180,"MM/DD/YY")),'raw - dune'!$A$2:$A$239,0),E$3)</f>
        <v>98.320704522121801</v>
      </c>
      <c r="F180" s="12" cm="1">
        <f t="array" ref="F180">INDEX('raw - dune'!$B$2:$L$239,MATCH(DATEVALUE(TEXT($A180,"MM/DD/YY")),'raw - dune'!$A$2:$A$239,0),F$3)</f>
        <v>328.38721434535103</v>
      </c>
      <c r="H180" s="30">
        <f t="shared" si="12"/>
        <v>696711.72390521329</v>
      </c>
      <c r="I180" s="30">
        <f t="shared" si="13"/>
        <v>161657.91916822744</v>
      </c>
      <c r="J180" s="30">
        <f t="shared" si="14"/>
        <v>539930.9739544827</v>
      </c>
      <c r="K180" s="37">
        <f t="shared" si="15"/>
        <v>156780.74995073059</v>
      </c>
      <c r="L180" s="37">
        <f>I180+J180-H180</f>
        <v>4877.1692174968775</v>
      </c>
      <c r="M180" s="34"/>
      <c r="N180" s="30" cm="1">
        <f t="array" ref="N180">INDEX('MEV revenue split'!$B$3:$D$487,MATCH(DATEVALUE(TEXT($A180,"MM/DD/YY")),'MEV revenue split'!$A$3:$A$487,0),'MEV Distributed'!N$3)</f>
        <v>383155.01980000001</v>
      </c>
      <c r="O180" s="30" cm="1">
        <f t="array" ref="O180">INDEX('MEV revenue split'!$B$3:$D$487,MATCH(DATEVALUE(TEXT($A180,"MM/DD/YY")),'MEV revenue split'!$A$3:$A$487,0),'MEV Distributed'!O$3)</f>
        <v>251340.27189999999</v>
      </c>
      <c r="P180" s="38" cm="1">
        <f t="array" ref="P180">INDEX('MEV revenue split'!$B$3:$D$487,MATCH(DATEVALUE(TEXT($A180,"MM/DD/YY")),'MEV revenue split'!$A$3:$A$487,0),'MEV Distributed'!P$3)</f>
        <v>86944.747830000008</v>
      </c>
      <c r="Q180" s="54"/>
      <c r="R180" s="36">
        <f>K180+L180+P180</f>
        <v>248602.66699822748</v>
      </c>
      <c r="S180" s="34"/>
      <c r="T180" s="35">
        <f>K180/R180</f>
        <v>0.63064790029725803</v>
      </c>
      <c r="U180" s="35">
        <f t="shared" si="16"/>
        <v>1.9618330231073712E-2</v>
      </c>
      <c r="V180" s="35">
        <f t="shared" si="17"/>
        <v>0.34973376947166829</v>
      </c>
      <c r="W180" s="35">
        <v>0</v>
      </c>
    </row>
    <row r="181" spans="1:23" x14ac:dyDescent="0.2">
      <c r="A181" s="1">
        <v>44869</v>
      </c>
      <c r="B181" s="17">
        <v>1531.11</v>
      </c>
      <c r="C181" s="58"/>
      <c r="D181" cm="1">
        <f t="array" ref="D181">INDEX('raw - dune'!$B$2:$L$239,MATCH(DATEVALUE(TEXT(A181,"MM/DD/YY")),'raw - dune'!$A$2:$A$239,0),D$3)</f>
        <v>741.09544388362394</v>
      </c>
      <c r="E181" cm="1">
        <f t="array" ref="E181">INDEX('raw - dune'!$B$2:$L$239,MATCH(DATEVALUE(TEXT($A181,"MM/DD/YY")),'raw - dune'!$A$2:$A$239,0),E$3)</f>
        <v>203.11140348035701</v>
      </c>
      <c r="F181" s="12" cm="1">
        <f t="array" ref="F181">INDEX('raw - dune'!$B$2:$L$239,MATCH(DATEVALUE(TEXT($A181,"MM/DD/YY")),'raw - dune'!$A$2:$A$239,0),F$3)</f>
        <v>545.37434411457798</v>
      </c>
      <c r="H181" s="30">
        <f t="shared" si="12"/>
        <v>1134698.6450846554</v>
      </c>
      <c r="I181" s="30">
        <f t="shared" si="13"/>
        <v>310985.90098280943</v>
      </c>
      <c r="J181" s="30">
        <f t="shared" si="14"/>
        <v>835028.11201727146</v>
      </c>
      <c r="K181" s="37">
        <f t="shared" si="15"/>
        <v>299670.53306738392</v>
      </c>
      <c r="L181" s="37">
        <f>I181+J181-H181</f>
        <v>11315.36791542545</v>
      </c>
      <c r="M181" s="34"/>
      <c r="N181" s="30" cm="1">
        <f t="array" ref="N181">INDEX('MEV revenue split'!$B$3:$D$487,MATCH(DATEVALUE(TEXT($A181,"MM/DD/YY")),'MEV revenue split'!$A$3:$A$487,0),'MEV Distributed'!N$3)</f>
        <v>591694.98069999996</v>
      </c>
      <c r="O181" s="30" cm="1">
        <f t="array" ref="O181">INDEX('MEV revenue split'!$B$3:$D$487,MATCH(DATEVALUE(TEXT($A181,"MM/DD/YY")),'MEV revenue split'!$A$3:$A$487,0),'MEV Distributed'!O$3)</f>
        <v>456562.96203419997</v>
      </c>
      <c r="P181" s="38" cm="1">
        <f t="array" ref="P181">INDEX('MEV revenue split'!$B$3:$D$487,MATCH(DATEVALUE(TEXT($A181,"MM/DD/YY")),'MEV revenue split'!$A$3:$A$487,0),'MEV Distributed'!P$3)</f>
        <v>90978.226372300007</v>
      </c>
      <c r="Q181" s="54"/>
      <c r="R181" s="36">
        <f>K181+L181+P181</f>
        <v>401964.12735510938</v>
      </c>
      <c r="S181" s="34"/>
      <c r="T181" s="35">
        <f>K181/R181</f>
        <v>0.74551561364241925</v>
      </c>
      <c r="U181" s="35">
        <f t="shared" si="16"/>
        <v>2.8150193376408068E-2</v>
      </c>
      <c r="V181" s="35">
        <f t="shared" si="17"/>
        <v>0.22633419298117272</v>
      </c>
      <c r="W181" s="35">
        <v>0</v>
      </c>
    </row>
    <row r="182" spans="1:23" x14ac:dyDescent="0.2">
      <c r="A182" s="1">
        <v>44868</v>
      </c>
      <c r="B182" s="17">
        <v>1520.64</v>
      </c>
      <c r="C182" s="58"/>
      <c r="D182" cm="1">
        <f t="array" ref="D182">INDEX('raw - dune'!$B$2:$L$239,MATCH(DATEVALUE(TEXT(A182,"MM/DD/YY")),'raw - dune'!$A$2:$A$239,0),D$3)</f>
        <v>809.99657827806004</v>
      </c>
      <c r="E182" cm="1">
        <f t="array" ref="E182">INDEX('raw - dune'!$B$2:$L$239,MATCH(DATEVALUE(TEXT($A182,"MM/DD/YY")),'raw - dune'!$A$2:$A$239,0),E$3)</f>
        <v>94.499088716296697</v>
      </c>
      <c r="F182" s="12" cm="1">
        <f t="array" ref="F182">INDEX('raw - dune'!$B$2:$L$239,MATCH(DATEVALUE(TEXT($A182,"MM/DD/YY")),'raw - dune'!$A$2:$A$239,0),F$3)</f>
        <v>717.814866686713</v>
      </c>
      <c r="H182" s="30">
        <f t="shared" si="12"/>
        <v>1231713.1967927492</v>
      </c>
      <c r="I182" s="30">
        <f t="shared" si="13"/>
        <v>143699.09426554941</v>
      </c>
      <c r="J182" s="30">
        <f t="shared" si="14"/>
        <v>1091537.9988784834</v>
      </c>
      <c r="K182" s="37">
        <f t="shared" si="15"/>
        <v>140175.19791426579</v>
      </c>
      <c r="L182" s="37">
        <f>I182+J182-H182</f>
        <v>3523.896351283649</v>
      </c>
      <c r="M182" s="34"/>
      <c r="N182" s="30" cm="1">
        <f t="array" ref="N182">INDEX('MEV revenue split'!$B$3:$D$487,MATCH(DATEVALUE(TEXT($A182,"MM/DD/YY")),'MEV revenue split'!$A$3:$A$487,0),'MEV Distributed'!N$3)</f>
        <v>387464.29989999998</v>
      </c>
      <c r="O182" s="30" cm="1">
        <f t="array" ref="O182">INDEX('MEV revenue split'!$B$3:$D$487,MATCH(DATEVALUE(TEXT($A182,"MM/DD/YY")),'MEV revenue split'!$A$3:$A$487,0),'MEV Distributed'!O$3)</f>
        <v>271960.995712</v>
      </c>
      <c r="P182" s="38" cm="1">
        <f t="array" ref="P182">INDEX('MEV revenue split'!$B$3:$D$487,MATCH(DATEVALUE(TEXT($A182,"MM/DD/YY")),'MEV revenue split'!$A$3:$A$487,0),'MEV Distributed'!P$3)</f>
        <v>77596.071439699997</v>
      </c>
      <c r="Q182" s="54"/>
      <c r="R182" s="36">
        <f>K182+L182+P182</f>
        <v>221295.16570524944</v>
      </c>
      <c r="S182" s="34"/>
      <c r="T182" s="35">
        <f>K182/R182</f>
        <v>0.63343090874822772</v>
      </c>
      <c r="U182" s="35">
        <f t="shared" si="16"/>
        <v>1.5923964448356934E-2</v>
      </c>
      <c r="V182" s="35">
        <f t="shared" si="17"/>
        <v>0.35064512680341531</v>
      </c>
      <c r="W182" s="35">
        <v>0</v>
      </c>
    </row>
    <row r="183" spans="1:23" x14ac:dyDescent="0.2">
      <c r="A183" s="1">
        <v>44867</v>
      </c>
      <c r="B183" s="17">
        <v>1580.38</v>
      </c>
      <c r="C183" s="58"/>
      <c r="D183" cm="1">
        <f t="array" ref="D183">INDEX('raw - dune'!$B$2:$L$239,MATCH(DATEVALUE(TEXT(A183,"MM/DD/YY")),'raw - dune'!$A$2:$A$239,0),D$3)</f>
        <v>844.30391960410304</v>
      </c>
      <c r="E183" cm="1">
        <f t="array" ref="E183">INDEX('raw - dune'!$B$2:$L$239,MATCH(DATEVALUE(TEXT($A183,"MM/DD/YY")),'raw - dune'!$A$2:$A$239,0),E$3)</f>
        <v>401.93718328588699</v>
      </c>
      <c r="F183" s="12" cm="1">
        <f t="array" ref="F183">INDEX('raw - dune'!$B$2:$L$239,MATCH(DATEVALUE(TEXT($A183,"MM/DD/YY")),'raw - dune'!$A$2:$A$239,0),F$3)</f>
        <v>496.29273915859602</v>
      </c>
      <c r="H183" s="30">
        <f t="shared" si="12"/>
        <v>1334321.0284639325</v>
      </c>
      <c r="I183" s="30">
        <f t="shared" si="13"/>
        <v>635213.48572135007</v>
      </c>
      <c r="J183" s="30">
        <f t="shared" si="14"/>
        <v>784331.11911146203</v>
      </c>
      <c r="K183" s="37">
        <f t="shared" si="15"/>
        <v>549989.90935247042</v>
      </c>
      <c r="L183" s="37">
        <f>I183+J183-H183</f>
        <v>85223.57636887976</v>
      </c>
      <c r="M183" s="34"/>
      <c r="N183" s="30" cm="1">
        <f t="array" ref="N183">INDEX('MEV revenue split'!$B$3:$D$487,MATCH(DATEVALUE(TEXT($A183,"MM/DD/YY")),'MEV revenue split'!$A$3:$A$487,0),'MEV Distributed'!N$3)</f>
        <v>610617.72589999996</v>
      </c>
      <c r="O183" s="30" cm="1">
        <f t="array" ref="O183">INDEX('MEV revenue split'!$B$3:$D$487,MATCH(DATEVALUE(TEXT($A183,"MM/DD/YY")),'MEV revenue split'!$A$3:$A$487,0),'MEV Distributed'!O$3)</f>
        <v>409754.17482939997</v>
      </c>
      <c r="P183" s="38" cm="1">
        <f t="array" ref="P183">INDEX('MEV revenue split'!$B$3:$D$487,MATCH(DATEVALUE(TEXT($A183,"MM/DD/YY")),'MEV revenue split'!$A$3:$A$487,0),'MEV Distributed'!P$3)</f>
        <v>156826.6391186</v>
      </c>
      <c r="Q183" s="54"/>
      <c r="R183" s="36">
        <f>K183+L183+P183</f>
        <v>792040.12483995012</v>
      </c>
      <c r="S183" s="34"/>
      <c r="T183" s="35">
        <f>K183/R183</f>
        <v>0.69439652374127947</v>
      </c>
      <c r="U183" s="35">
        <f t="shared" si="16"/>
        <v>0.10760007441049926</v>
      </c>
      <c r="V183" s="35">
        <f t="shared" si="17"/>
        <v>0.19800340184822129</v>
      </c>
      <c r="W183" s="35">
        <v>0</v>
      </c>
    </row>
    <row r="184" spans="1:23" x14ac:dyDescent="0.2">
      <c r="A184" s="1">
        <v>44866</v>
      </c>
      <c r="B184" s="17">
        <v>1572.98</v>
      </c>
      <c r="C184" s="58"/>
      <c r="D184" cm="1">
        <f t="array" ref="D184">INDEX('raw - dune'!$B$2:$L$239,MATCH(DATEVALUE(TEXT(A184,"MM/DD/YY")),'raw - dune'!$A$2:$A$239,0),D$3)</f>
        <v>522.556877151913</v>
      </c>
      <c r="E184" cm="1">
        <f t="array" ref="E184">INDEX('raw - dune'!$B$2:$L$239,MATCH(DATEVALUE(TEXT($A184,"MM/DD/YY")),'raw - dune'!$A$2:$A$239,0),E$3)</f>
        <v>91.165394740281002</v>
      </c>
      <c r="F184" s="12" cm="1">
        <f t="array" ref="F184">INDEX('raw - dune'!$B$2:$L$239,MATCH(DATEVALUE(TEXT($A184,"MM/DD/YY")),'raw - dune'!$A$2:$A$239,0),F$3)</f>
        <v>432.89170620426898</v>
      </c>
      <c r="H184" s="30">
        <f t="shared" si="12"/>
        <v>821971.51662241609</v>
      </c>
      <c r="I184" s="30">
        <f t="shared" si="13"/>
        <v>143401.3426185672</v>
      </c>
      <c r="J184" s="30">
        <f t="shared" si="14"/>
        <v>680929.99602519104</v>
      </c>
      <c r="K184" s="37">
        <f t="shared" si="15"/>
        <v>141041.52059722506</v>
      </c>
      <c r="L184" s="37">
        <f>I184+J184-H184</f>
        <v>2359.8220213421155</v>
      </c>
      <c r="M184" s="34"/>
      <c r="N184" s="30" cm="1">
        <f t="array" ref="N184">INDEX('MEV revenue split'!$B$3:$D$487,MATCH(DATEVALUE(TEXT($A184,"MM/DD/YY")),'MEV revenue split'!$A$3:$A$487,0),'MEV Distributed'!N$3)</f>
        <v>432243.21309999999</v>
      </c>
      <c r="O184" s="30" cm="1">
        <f t="array" ref="O184">INDEX('MEV revenue split'!$B$3:$D$487,MATCH(DATEVALUE(TEXT($A184,"MM/DD/YY")),'MEV revenue split'!$A$3:$A$487,0),'MEV Distributed'!O$3)</f>
        <v>273642.89275186998</v>
      </c>
      <c r="P184" s="38" cm="1">
        <f t="array" ref="P184">INDEX('MEV revenue split'!$B$3:$D$487,MATCH(DATEVALUE(TEXT($A184,"MM/DD/YY")),'MEV revenue split'!$A$3:$A$487,0),'MEV Distributed'!P$3)</f>
        <v>113760.83631115999</v>
      </c>
      <c r="Q184" s="54"/>
      <c r="R184" s="36">
        <f>K184+L184+P184</f>
        <v>257162.17892972718</v>
      </c>
      <c r="S184" s="34"/>
      <c r="T184" s="35">
        <f>K184/R184</f>
        <v>0.54845359136487348</v>
      </c>
      <c r="U184" s="35">
        <f t="shared" si="16"/>
        <v>9.1763961215578539E-3</v>
      </c>
      <c r="V184" s="35">
        <f t="shared" si="17"/>
        <v>0.44237001251356867</v>
      </c>
      <c r="W184" s="35">
        <v>0</v>
      </c>
    </row>
    <row r="185" spans="1:23" x14ac:dyDescent="0.2">
      <c r="A185" s="1">
        <v>44865</v>
      </c>
      <c r="B185" s="17">
        <v>1591.05</v>
      </c>
      <c r="C185" s="58"/>
      <c r="D185" cm="1">
        <f t="array" ref="D185">INDEX('raw - dune'!$B$2:$L$239,MATCH(DATEVALUE(TEXT(A185,"MM/DD/YY")),'raw - dune'!$A$2:$A$239,0),D$3)</f>
        <v>613.29079897016004</v>
      </c>
      <c r="E185" cm="1">
        <f t="array" ref="E185">INDEX('raw - dune'!$B$2:$L$239,MATCH(DATEVALUE(TEXT($A185,"MM/DD/YY")),'raw - dune'!$A$2:$A$239,0),E$3)</f>
        <v>155.368285311238</v>
      </c>
      <c r="F185" s="12" cm="1">
        <f t="array" ref="F185">INDEX('raw - dune'!$B$2:$L$239,MATCH(DATEVALUE(TEXT($A185,"MM/DD/YY")),'raw - dune'!$A$2:$A$239,0),F$3)</f>
        <v>461.16387015532098</v>
      </c>
      <c r="H185" s="30">
        <f t="shared" si="12"/>
        <v>975776.32570147305</v>
      </c>
      <c r="I185" s="30">
        <f t="shared" si="13"/>
        <v>247198.71034444522</v>
      </c>
      <c r="J185" s="30">
        <f t="shared" si="14"/>
        <v>733734.77561062342</v>
      </c>
      <c r="K185" s="37">
        <f t="shared" si="15"/>
        <v>242041.55009084963</v>
      </c>
      <c r="L185" s="37">
        <f>I185+J185-H185</f>
        <v>5157.1602535955608</v>
      </c>
      <c r="M185" s="34"/>
      <c r="N185" s="30" cm="1">
        <f t="array" ref="N185">INDEX('MEV revenue split'!$B$3:$D$487,MATCH(DATEVALUE(TEXT($A185,"MM/DD/YY")),'MEV revenue split'!$A$3:$A$487,0),'MEV Distributed'!N$3)</f>
        <v>479178.11470000003</v>
      </c>
      <c r="O185" s="30" cm="1">
        <f t="array" ref="O185">INDEX('MEV revenue split'!$B$3:$D$487,MATCH(DATEVALUE(TEXT($A185,"MM/DD/YY")),'MEV revenue split'!$A$3:$A$487,0),'MEV Distributed'!O$3)</f>
        <v>326292.25040430797</v>
      </c>
      <c r="P185" s="38" cm="1">
        <f t="array" ref="P185">INDEX('MEV revenue split'!$B$3:$D$487,MATCH(DATEVALUE(TEXT($A185,"MM/DD/YY")),'MEV revenue split'!$A$3:$A$487,0),'MEV Distributed'!P$3)</f>
        <v>108030.45900384799</v>
      </c>
      <c r="Q185" s="54"/>
      <c r="R185" s="36">
        <f>K185+L185+P185</f>
        <v>355229.16934829322</v>
      </c>
      <c r="S185" s="34"/>
      <c r="T185" s="35">
        <f>K185/R185</f>
        <v>0.68136732840633929</v>
      </c>
      <c r="U185" s="35">
        <f t="shared" si="16"/>
        <v>1.4517840027205355E-2</v>
      </c>
      <c r="V185" s="35">
        <f t="shared" si="17"/>
        <v>0.30411483156645525</v>
      </c>
      <c r="W185" s="35">
        <v>0</v>
      </c>
    </row>
    <row r="186" spans="1:23" x14ac:dyDescent="0.2">
      <c r="A186" s="1">
        <v>44864</v>
      </c>
      <c r="B186" s="17">
        <v>1619.43</v>
      </c>
      <c r="C186" s="58"/>
      <c r="D186" cm="1">
        <f t="array" ref="D186">INDEX('raw - dune'!$B$2:$L$239,MATCH(DATEVALUE(TEXT(A186,"MM/DD/YY")),'raw - dune'!$A$2:$A$239,0),D$3)</f>
        <v>421.41672055826399</v>
      </c>
      <c r="E186" cm="1">
        <f t="array" ref="E186">INDEX('raw - dune'!$B$2:$L$239,MATCH(DATEVALUE(TEXT($A186,"MM/DD/YY")),'raw - dune'!$A$2:$A$239,0),E$3)</f>
        <v>105.06712785014901</v>
      </c>
      <c r="F186" s="12" cm="1">
        <f t="array" ref="F186">INDEX('raw - dune'!$B$2:$L$239,MATCH(DATEVALUE(TEXT($A186,"MM/DD/YY")),'raw - dune'!$A$2:$A$239,0),F$3)</f>
        <v>314.79175341647601</v>
      </c>
      <c r="H186" s="30">
        <f t="shared" si="12"/>
        <v>682454.87977366953</v>
      </c>
      <c r="I186" s="30">
        <f t="shared" si="13"/>
        <v>170148.85885436682</v>
      </c>
      <c r="J186" s="30">
        <f t="shared" si="14"/>
        <v>509783.20923524379</v>
      </c>
      <c r="K186" s="37">
        <f t="shared" si="15"/>
        <v>172671.67053842574</v>
      </c>
      <c r="L186" s="37">
        <f>I186+J186-H186</f>
        <v>-2522.8116840588627</v>
      </c>
      <c r="M186" s="34"/>
      <c r="N186" s="30" cm="1">
        <f t="array" ref="N186">INDEX('MEV revenue split'!$B$3:$D$487,MATCH(DATEVALUE(TEXT($A186,"MM/DD/YY")),'MEV revenue split'!$A$3:$A$487,0),'MEV Distributed'!N$3)</f>
        <v>396709.9865</v>
      </c>
      <c r="O186" s="30" cm="1">
        <f t="array" ref="O186">INDEX('MEV revenue split'!$B$3:$D$487,MATCH(DATEVALUE(TEXT($A186,"MM/DD/YY")),'MEV revenue split'!$A$3:$A$487,0),'MEV Distributed'!O$3)</f>
        <v>255105.30364990002</v>
      </c>
      <c r="P186" s="38" cm="1">
        <f t="array" ref="P186">INDEX('MEV revenue split'!$B$3:$D$487,MATCH(DATEVALUE(TEXT($A186,"MM/DD/YY")),'MEV revenue split'!$A$3:$A$487,0),'MEV Distributed'!P$3)</f>
        <v>96966.691453799998</v>
      </c>
      <c r="Q186" s="54"/>
      <c r="R186" s="36">
        <f>K186+L186+P186</f>
        <v>267115.55030816689</v>
      </c>
      <c r="S186" s="34"/>
      <c r="T186" s="35">
        <f>K186/R186</f>
        <v>0.64643061903066756</v>
      </c>
      <c r="U186" s="35">
        <f t="shared" si="16"/>
        <v>-9.4446455144537103E-3</v>
      </c>
      <c r="V186" s="35">
        <f t="shared" si="17"/>
        <v>0.36301402648378611</v>
      </c>
      <c r="W186" s="35">
        <v>0</v>
      </c>
    </row>
    <row r="187" spans="1:23" x14ac:dyDescent="0.2">
      <c r="A187" s="1">
        <v>44863</v>
      </c>
      <c r="B187" s="17">
        <v>1555.03</v>
      </c>
      <c r="C187" s="58"/>
      <c r="D187" cm="1">
        <f t="array" ref="D187">INDEX('raw - dune'!$B$2:$L$239,MATCH(DATEVALUE(TEXT(A187,"MM/DD/YY")),'raw - dune'!$A$2:$A$239,0),D$3)</f>
        <v>614.11744504947796</v>
      </c>
      <c r="E187" cm="1">
        <f t="array" ref="E187">INDEX('raw - dune'!$B$2:$L$239,MATCH(DATEVALUE(TEXT($A187,"MM/DD/YY")),'raw - dune'!$A$2:$A$239,0),E$3)</f>
        <v>184.722389398415</v>
      </c>
      <c r="F187" s="12" cm="1">
        <f t="array" ref="F187">INDEX('raw - dune'!$B$2:$L$239,MATCH(DATEVALUE(TEXT($A187,"MM/DD/YY")),'raw - dune'!$A$2:$A$239,0),F$3)</f>
        <v>432.10150784276698</v>
      </c>
      <c r="H187" s="30">
        <f t="shared" si="12"/>
        <v>954971.05057528976</v>
      </c>
      <c r="I187" s="30">
        <f t="shared" si="13"/>
        <v>287248.85718621727</v>
      </c>
      <c r="J187" s="30">
        <f t="shared" si="14"/>
        <v>671930.80774073792</v>
      </c>
      <c r="K187" s="37">
        <f t="shared" si="15"/>
        <v>283040.24283455184</v>
      </c>
      <c r="L187" s="37">
        <f>I187+J187-H187</f>
        <v>4208.6143516654847</v>
      </c>
      <c r="M187" s="34"/>
      <c r="N187" s="30" cm="1">
        <f t="array" ref="N187">INDEX('MEV revenue split'!$B$3:$D$487,MATCH(DATEVALUE(TEXT($A187,"MM/DD/YY")),'MEV revenue split'!$A$3:$A$487,0),'MEV Distributed'!N$3)</f>
        <v>910351.23120000004</v>
      </c>
      <c r="O187" s="30" cm="1">
        <f t="array" ref="O187">INDEX('MEV revenue split'!$B$3:$D$487,MATCH(DATEVALUE(TEXT($A187,"MM/DD/YY")),'MEV revenue split'!$A$3:$A$487,0),'MEV Distributed'!O$3)</f>
        <v>381835.64145648002</v>
      </c>
      <c r="P187" s="38" cm="1">
        <f t="array" ref="P187">INDEX('MEV revenue split'!$B$3:$D$487,MATCH(DATEVALUE(TEXT($A187,"MM/DD/YY")),'MEV revenue split'!$A$3:$A$487,0),'MEV Distributed'!P$3)</f>
        <v>483801.87899105006</v>
      </c>
      <c r="Q187" s="54"/>
      <c r="R187" s="36">
        <f>K187+L187+P187</f>
        <v>771050.73617726739</v>
      </c>
      <c r="S187" s="34"/>
      <c r="T187" s="35">
        <f>K187/R187</f>
        <v>0.3670838111611372</v>
      </c>
      <c r="U187" s="35">
        <f t="shared" si="16"/>
        <v>5.4582845903643736E-3</v>
      </c>
      <c r="V187" s="35">
        <f t="shared" si="17"/>
        <v>0.62745790424849845</v>
      </c>
      <c r="W187" s="35">
        <v>0</v>
      </c>
    </row>
    <row r="188" spans="1:23" x14ac:dyDescent="0.2">
      <c r="A188" s="1">
        <v>44862</v>
      </c>
      <c r="B188" s="17">
        <v>1514.86</v>
      </c>
      <c r="C188" s="58"/>
      <c r="D188" cm="1">
        <f t="array" ref="D188">INDEX('raw - dune'!$B$2:$L$239,MATCH(DATEVALUE(TEXT(A188,"MM/DD/YY")),'raw - dune'!$A$2:$A$239,0),D$3)</f>
        <v>567.31671663917803</v>
      </c>
      <c r="E188" cm="1">
        <f t="array" ref="E188">INDEX('raw - dune'!$B$2:$L$239,MATCH(DATEVALUE(TEXT($A188,"MM/DD/YY")),'raw - dune'!$A$2:$A$239,0),E$3)</f>
        <v>153.29946031188899</v>
      </c>
      <c r="F188" s="12" cm="1">
        <f t="array" ref="F188">INDEX('raw - dune'!$B$2:$L$239,MATCH(DATEVALUE(TEXT($A188,"MM/DD/YY")),'raw - dune'!$A$2:$A$239,0),F$3)</f>
        <v>423.89475583956499</v>
      </c>
      <c r="H188" s="30">
        <f t="shared" si="12"/>
        <v>859405.40136802522</v>
      </c>
      <c r="I188" s="30">
        <f t="shared" si="13"/>
        <v>232227.22044806814</v>
      </c>
      <c r="J188" s="30">
        <f t="shared" si="14"/>
        <v>642141.20983112336</v>
      </c>
      <c r="K188" s="37">
        <f t="shared" si="15"/>
        <v>217264.19153690187</v>
      </c>
      <c r="L188" s="37">
        <f>I188+J188-H188</f>
        <v>14963.028911166242</v>
      </c>
      <c r="M188" s="34"/>
      <c r="N188" s="30" cm="1">
        <f t="array" ref="N188">INDEX('MEV revenue split'!$B$3:$D$487,MATCH(DATEVALUE(TEXT($A188,"MM/DD/YY")),'MEV revenue split'!$A$3:$A$487,0),'MEV Distributed'!N$3)</f>
        <v>473079.3517</v>
      </c>
      <c r="O188" s="30" cm="1">
        <f t="array" ref="O188">INDEX('MEV revenue split'!$B$3:$D$487,MATCH(DATEVALUE(TEXT($A188,"MM/DD/YY")),'MEV revenue split'!$A$3:$A$487,0),'MEV Distributed'!O$3)</f>
        <v>332340.00021346996</v>
      </c>
      <c r="P188" s="38" cm="1">
        <f t="array" ref="P188">INDEX('MEV revenue split'!$B$3:$D$487,MATCH(DATEVALUE(TEXT($A188,"MM/DD/YY")),'MEV revenue split'!$A$3:$A$487,0),'MEV Distributed'!P$3)</f>
        <v>95918.709969079995</v>
      </c>
      <c r="Q188" s="54"/>
      <c r="R188" s="36">
        <f>K188+L188+P188</f>
        <v>328145.93041714811</v>
      </c>
      <c r="S188" s="34"/>
      <c r="T188" s="35">
        <f>K188/R188</f>
        <v>0.66209625473858436</v>
      </c>
      <c r="U188" s="35">
        <f t="shared" si="16"/>
        <v>4.5598703272488647E-2</v>
      </c>
      <c r="V188" s="35">
        <f t="shared" si="17"/>
        <v>0.29230504198892698</v>
      </c>
      <c r="W188" s="35">
        <v>0</v>
      </c>
    </row>
    <row r="189" spans="1:23" x14ac:dyDescent="0.2">
      <c r="A189" s="1">
        <v>44861</v>
      </c>
      <c r="B189" s="17">
        <v>1568.75</v>
      </c>
      <c r="C189" s="58"/>
      <c r="D189" cm="1">
        <f t="array" ref="D189">INDEX('raw - dune'!$B$2:$L$239,MATCH(DATEVALUE(TEXT(A189,"MM/DD/YY")),'raw - dune'!$A$2:$A$239,0),D$3)</f>
        <v>586.69370274232494</v>
      </c>
      <c r="E189" cm="1">
        <f t="array" ref="E189">INDEX('raw - dune'!$B$2:$L$239,MATCH(DATEVALUE(TEXT($A189,"MM/DD/YY")),'raw - dune'!$A$2:$A$239,0),E$3)</f>
        <v>193.10112548545001</v>
      </c>
      <c r="F189" s="12" cm="1">
        <f t="array" ref="F189">INDEX('raw - dune'!$B$2:$L$239,MATCH(DATEVALUE(TEXT($A189,"MM/DD/YY")),'raw - dune'!$A$2:$A$239,0),F$3)</f>
        <v>395.93877747453899</v>
      </c>
      <c r="H189" s="30">
        <f t="shared" si="12"/>
        <v>920375.74617702223</v>
      </c>
      <c r="I189" s="30">
        <f t="shared" si="13"/>
        <v>302927.39060529973</v>
      </c>
      <c r="J189" s="30">
        <f t="shared" si="14"/>
        <v>621128.95716318302</v>
      </c>
      <c r="K189" s="37">
        <f t="shared" si="15"/>
        <v>299246.78901383921</v>
      </c>
      <c r="L189" s="37">
        <f>I189+J189-H189</f>
        <v>3680.6015914605232</v>
      </c>
      <c r="M189" s="34"/>
      <c r="N189" s="30" cm="1">
        <f t="array" ref="N189">INDEX('MEV revenue split'!$B$3:$D$487,MATCH(DATEVALUE(TEXT($A189,"MM/DD/YY")),'MEV revenue split'!$A$3:$A$487,0),'MEV Distributed'!N$3)</f>
        <v>505120.2205</v>
      </c>
      <c r="O189" s="30" cm="1">
        <f t="array" ref="O189">INDEX('MEV revenue split'!$B$3:$D$487,MATCH(DATEVALUE(TEXT($A189,"MM/DD/YY")),'MEV revenue split'!$A$3:$A$487,0),'MEV Distributed'!O$3)</f>
        <v>327665.61693090003</v>
      </c>
      <c r="P189" s="38" cm="1">
        <f t="array" ref="P189">INDEX('MEV revenue split'!$B$3:$D$487,MATCH(DATEVALUE(TEXT($A189,"MM/DD/YY")),'MEV revenue split'!$A$3:$A$487,0),'MEV Distributed'!P$3)</f>
        <v>132781.95957194999</v>
      </c>
      <c r="Q189" s="54"/>
      <c r="R189" s="36">
        <f>K189+L189+P189</f>
        <v>435709.35017724975</v>
      </c>
      <c r="S189" s="34"/>
      <c r="T189" s="35">
        <f>K189/R189</f>
        <v>0.68680368895481225</v>
      </c>
      <c r="U189" s="35">
        <f t="shared" si="16"/>
        <v>8.4473780284109751E-3</v>
      </c>
      <c r="V189" s="35">
        <f t="shared" si="17"/>
        <v>0.30474893301677669</v>
      </c>
      <c r="W189" s="35">
        <v>0</v>
      </c>
    </row>
    <row r="190" spans="1:23" x14ac:dyDescent="0.2">
      <c r="A190" s="1">
        <v>44860</v>
      </c>
      <c r="B190" s="17">
        <v>1462.05</v>
      </c>
      <c r="C190" s="58"/>
      <c r="D190" cm="1">
        <f t="array" ref="D190">INDEX('raw - dune'!$B$2:$L$239,MATCH(DATEVALUE(TEXT(A190,"MM/DD/YY")),'raw - dune'!$A$2:$A$239,0),D$3)</f>
        <v>678.50099431785895</v>
      </c>
      <c r="E190" cm="1">
        <f t="array" ref="E190">INDEX('raw - dune'!$B$2:$L$239,MATCH(DATEVALUE(TEXT($A190,"MM/DD/YY")),'raw - dune'!$A$2:$A$239,0),E$3)</f>
        <v>215.956857667798</v>
      </c>
      <c r="F190" s="12" cm="1">
        <f t="array" ref="F190">INDEX('raw - dune'!$B$2:$L$239,MATCH(DATEVALUE(TEXT($A190,"MM/DD/YY")),'raw - dune'!$A$2:$A$239,0),F$3)</f>
        <v>470.15273049824799</v>
      </c>
      <c r="H190" s="30">
        <f t="shared" si="12"/>
        <v>992002.3787424257</v>
      </c>
      <c r="I190" s="30">
        <f t="shared" si="13"/>
        <v>315739.72375320405</v>
      </c>
      <c r="J190" s="30">
        <f t="shared" si="14"/>
        <v>687386.79962496343</v>
      </c>
      <c r="K190" s="37">
        <f t="shared" si="15"/>
        <v>304615.57911746227</v>
      </c>
      <c r="L190" s="37">
        <f>I190+J190-H190</f>
        <v>11124.144635741832</v>
      </c>
      <c r="M190" s="34"/>
      <c r="N190" s="30" cm="1">
        <f t="array" ref="N190">INDEX('MEV revenue split'!$B$3:$D$487,MATCH(DATEVALUE(TEXT($A190,"MM/DD/YY")),'MEV revenue split'!$A$3:$A$487,0),'MEV Distributed'!N$3)</f>
        <v>509228.27380000002</v>
      </c>
      <c r="O190" s="30" cm="1">
        <f t="array" ref="O190">INDEX('MEV revenue split'!$B$3:$D$487,MATCH(DATEVALUE(TEXT($A190,"MM/DD/YY")),'MEV revenue split'!$A$3:$A$487,0),'MEV Distributed'!O$3)</f>
        <v>407361.11829299998</v>
      </c>
      <c r="P190" s="38" cm="1">
        <f t="array" ref="P190">INDEX('MEV revenue split'!$B$3:$D$487,MATCH(DATEVALUE(TEXT($A190,"MM/DD/YY")),'MEV revenue split'!$A$3:$A$487,0),'MEV Distributed'!P$3)</f>
        <v>64461.140127499995</v>
      </c>
      <c r="Q190" s="54"/>
      <c r="R190" s="36">
        <f>K190+L190+P190</f>
        <v>380200.8638807041</v>
      </c>
      <c r="S190" s="34"/>
      <c r="T190" s="35">
        <f>K190/R190</f>
        <v>0.80119644129225787</v>
      </c>
      <c r="U190" s="35">
        <f t="shared" si="16"/>
        <v>2.9258599052610943E-2</v>
      </c>
      <c r="V190" s="35">
        <f t="shared" si="17"/>
        <v>0.16954495965513117</v>
      </c>
      <c r="W190" s="35">
        <v>0</v>
      </c>
    </row>
    <row r="191" spans="1:23" x14ac:dyDescent="0.2">
      <c r="A191" s="1">
        <v>44859</v>
      </c>
      <c r="B191" s="17">
        <v>1343.33</v>
      </c>
      <c r="C191" s="58"/>
      <c r="D191" cm="1">
        <f t="array" ref="D191">INDEX('raw - dune'!$B$2:$L$239,MATCH(DATEVALUE(TEXT(A191,"MM/DD/YY")),'raw - dune'!$A$2:$A$239,0),D$3)</f>
        <v>857.07190433046605</v>
      </c>
      <c r="E191" cm="1">
        <f t="array" ref="E191">INDEX('raw - dune'!$B$2:$L$239,MATCH(DATEVALUE(TEXT($A191,"MM/DD/YY")),'raw - dune'!$A$2:$A$239,0),E$3)</f>
        <v>378.00569616795599</v>
      </c>
      <c r="F191" s="12" cm="1">
        <f t="array" ref="F191">INDEX('raw - dune'!$B$2:$L$239,MATCH(DATEVALUE(TEXT($A191,"MM/DD/YY")),'raw - dune'!$A$2:$A$239,0),F$3)</f>
        <v>481.412265540303</v>
      </c>
      <c r="H191" s="30">
        <f t="shared" si="12"/>
        <v>1151330.401244245</v>
      </c>
      <c r="I191" s="30">
        <f t="shared" si="13"/>
        <v>507786.39183330029</v>
      </c>
      <c r="J191" s="30">
        <f t="shared" si="14"/>
        <v>646695.53866825521</v>
      </c>
      <c r="K191" s="37">
        <f t="shared" si="15"/>
        <v>504634.8625759898</v>
      </c>
      <c r="L191" s="37">
        <f>I191+J191-H191</f>
        <v>3151.5292573105544</v>
      </c>
      <c r="M191" s="34"/>
      <c r="N191" s="30" cm="1">
        <f t="array" ref="N191">INDEX('MEV revenue split'!$B$3:$D$487,MATCH(DATEVALUE(TEXT($A191,"MM/DD/YY")),'MEV revenue split'!$A$3:$A$487,0),'MEV Distributed'!N$3)</f>
        <v>691326.40520000004</v>
      </c>
      <c r="O191" s="30" cm="1">
        <f t="array" ref="O191">INDEX('MEV revenue split'!$B$3:$D$487,MATCH(DATEVALUE(TEXT($A191,"MM/DD/YY")),'MEV revenue split'!$A$3:$A$487,0),'MEV Distributed'!O$3)</f>
        <v>478709.29862000002</v>
      </c>
      <c r="P191" s="38" cm="1">
        <f t="array" ref="P191">INDEX('MEV revenue split'!$B$3:$D$487,MATCH(DATEVALUE(TEXT($A191,"MM/DD/YY")),'MEV revenue split'!$A$3:$A$487,0),'MEV Distributed'!P$3)</f>
        <v>172906.494744</v>
      </c>
      <c r="Q191" s="54"/>
      <c r="R191" s="36">
        <f>K191+L191+P191</f>
        <v>680692.88657730038</v>
      </c>
      <c r="S191" s="34"/>
      <c r="T191" s="35">
        <f>K191/R191</f>
        <v>0.74135468803475268</v>
      </c>
      <c r="U191" s="35">
        <f t="shared" si="16"/>
        <v>4.6298842245248916E-3</v>
      </c>
      <c r="V191" s="35">
        <f t="shared" si="17"/>
        <v>0.25401542774072239</v>
      </c>
      <c r="W191" s="35">
        <v>0</v>
      </c>
    </row>
    <row r="192" spans="1:23" x14ac:dyDescent="0.2">
      <c r="A192" s="1">
        <v>44858</v>
      </c>
      <c r="B192" s="17">
        <v>1364.49</v>
      </c>
      <c r="C192" s="58"/>
      <c r="D192" cm="1">
        <f t="array" ref="D192">INDEX('raw - dune'!$B$2:$L$239,MATCH(DATEVALUE(TEXT(A192,"MM/DD/YY")),'raw - dune'!$A$2:$A$239,0),D$3)</f>
        <v>501.11131104080198</v>
      </c>
      <c r="E192" cm="1">
        <f t="array" ref="E192">INDEX('raw - dune'!$B$2:$L$239,MATCH(DATEVALUE(TEXT($A192,"MM/DD/YY")),'raw - dune'!$A$2:$A$239,0),E$3)</f>
        <v>110.999520205503</v>
      </c>
      <c r="F192" s="12" cm="1">
        <f t="array" ref="F192">INDEX('raw - dune'!$B$2:$L$239,MATCH(DATEVALUE(TEXT($A192,"MM/DD/YY")),'raw - dune'!$A$2:$A$239,0),F$3)</f>
        <v>390.248558477936</v>
      </c>
      <c r="H192" s="30">
        <f t="shared" si="12"/>
        <v>683761.37280206394</v>
      </c>
      <c r="I192" s="30">
        <f t="shared" si="13"/>
        <v>151457.7353252068</v>
      </c>
      <c r="J192" s="30">
        <f t="shared" si="14"/>
        <v>532490.25555755885</v>
      </c>
      <c r="K192" s="37">
        <f t="shared" si="15"/>
        <v>151271.11724450509</v>
      </c>
      <c r="L192" s="37">
        <f>I192+J192-H192</f>
        <v>186.61808070167899</v>
      </c>
      <c r="M192" s="34"/>
      <c r="N192" s="30" cm="1">
        <f t="array" ref="N192">INDEX('MEV revenue split'!$B$3:$D$487,MATCH(DATEVALUE(TEXT($A192,"MM/DD/YY")),'MEV revenue split'!$A$3:$A$487,0),'MEV Distributed'!N$3)</f>
        <v>398353.61443000002</v>
      </c>
      <c r="O192" s="30" cm="1">
        <f t="array" ref="O192">INDEX('MEV revenue split'!$B$3:$D$487,MATCH(DATEVALUE(TEXT($A192,"MM/DD/YY")),'MEV revenue split'!$A$3:$A$487,0),'MEV Distributed'!O$3)</f>
        <v>283523.56071549997</v>
      </c>
      <c r="P192" s="38" cm="1">
        <f t="array" ref="P192">INDEX('MEV revenue split'!$B$3:$D$487,MATCH(DATEVALUE(TEXT($A192,"MM/DD/YY")),'MEV revenue split'!$A$3:$A$487,0),'MEV Distributed'!P$3)</f>
        <v>70202.538666699998</v>
      </c>
      <c r="Q192" s="54"/>
      <c r="R192" s="36">
        <f>K192+L192+P192</f>
        <v>221660.27399190678</v>
      </c>
      <c r="S192" s="34"/>
      <c r="T192" s="35">
        <f>K192/R192</f>
        <v>0.68244577397765138</v>
      </c>
      <c r="U192" s="35">
        <f t="shared" si="16"/>
        <v>8.4191035831929337E-4</v>
      </c>
      <c r="V192" s="35">
        <f t="shared" si="17"/>
        <v>0.3167123156640293</v>
      </c>
      <c r="W192" s="35">
        <v>0</v>
      </c>
    </row>
    <row r="193" spans="1:23" x14ac:dyDescent="0.2">
      <c r="A193" s="1">
        <v>44857</v>
      </c>
      <c r="B193" s="17">
        <v>1313.77</v>
      </c>
      <c r="C193" s="58"/>
      <c r="D193" cm="1">
        <f t="array" ref="D193">INDEX('raw - dune'!$B$2:$L$239,MATCH(DATEVALUE(TEXT(A193,"MM/DD/YY")),'raw - dune'!$A$2:$A$239,0),D$3)</f>
        <v>440.57244640070797</v>
      </c>
      <c r="E193" cm="1">
        <f t="array" ref="E193">INDEX('raw - dune'!$B$2:$L$239,MATCH(DATEVALUE(TEXT($A193,"MM/DD/YY")),'raw - dune'!$A$2:$A$239,0),E$3)</f>
        <v>65.448059706513405</v>
      </c>
      <c r="F193" s="12" cm="1">
        <f t="array" ref="F193">INDEX('raw - dune'!$B$2:$L$239,MATCH(DATEVALUE(TEXT($A193,"MM/DD/YY")),'raw - dune'!$A$2:$A$239,0),F$3)</f>
        <v>374.14365698842403</v>
      </c>
      <c r="H193" s="30">
        <f t="shared" si="12"/>
        <v>578810.8629078581</v>
      </c>
      <c r="I193" s="30">
        <f t="shared" si="13"/>
        <v>85983.697400626115</v>
      </c>
      <c r="J193" s="30">
        <f t="shared" si="14"/>
        <v>491538.71224168182</v>
      </c>
      <c r="K193" s="37">
        <f t="shared" si="15"/>
        <v>87272.150666176283</v>
      </c>
      <c r="L193" s="37">
        <f>I193+J193-H193</f>
        <v>-1288.4532655501971</v>
      </c>
      <c r="M193" s="34"/>
      <c r="N193" s="30" cm="1">
        <f t="array" ref="N193">INDEX('MEV revenue split'!$B$3:$D$487,MATCH(DATEVALUE(TEXT($A193,"MM/DD/YY")),'MEV revenue split'!$A$3:$A$487,0),'MEV Distributed'!N$3)</f>
        <v>393155.08344000002</v>
      </c>
      <c r="O193" s="30" cm="1">
        <f t="array" ref="O193">INDEX('MEV revenue split'!$B$3:$D$487,MATCH(DATEVALUE(TEXT($A193,"MM/DD/YY")),'MEV revenue split'!$A$3:$A$487,0),'MEV Distributed'!O$3)</f>
        <v>266987.68332741997</v>
      </c>
      <c r="P193" s="38" cm="1">
        <f t="array" ref="P193">INDEX('MEV revenue split'!$B$3:$D$487,MATCH(DATEVALUE(TEXT($A193,"MM/DD/YY")),'MEV revenue split'!$A$3:$A$487,0),'MEV Distributed'!P$3)</f>
        <v>81409.910913469997</v>
      </c>
      <c r="Q193" s="54"/>
      <c r="R193" s="36">
        <f>K193+L193+P193</f>
        <v>167393.60831409608</v>
      </c>
      <c r="S193" s="34"/>
      <c r="T193" s="35">
        <f>K193/R193</f>
        <v>0.52135891892849029</v>
      </c>
      <c r="U193" s="35">
        <f t="shared" si="16"/>
        <v>-7.6971473315310419E-3</v>
      </c>
      <c r="V193" s="35">
        <f t="shared" si="17"/>
        <v>0.4863382284030407</v>
      </c>
      <c r="W193" s="35">
        <v>0</v>
      </c>
    </row>
    <row r="194" spans="1:23" x14ac:dyDescent="0.2">
      <c r="A194" s="1">
        <v>44856</v>
      </c>
      <c r="B194" s="17">
        <v>1299.8</v>
      </c>
      <c r="C194" s="58"/>
      <c r="D194" cm="1">
        <f t="array" ref="D194">INDEX('raw - dune'!$B$2:$L$239,MATCH(DATEVALUE(TEXT(A194,"MM/DD/YY")),'raw - dune'!$A$2:$A$239,0),D$3)</f>
        <v>951.11052072304096</v>
      </c>
      <c r="E194" cm="1">
        <f t="array" ref="E194">INDEX('raw - dune'!$B$2:$L$239,MATCH(DATEVALUE(TEXT($A194,"MM/DD/YY")),'raw - dune'!$A$2:$A$239,0),E$3)</f>
        <v>590.29525559854903</v>
      </c>
      <c r="F194" s="12" cm="1">
        <f t="array" ref="F194">INDEX('raw - dune'!$B$2:$L$239,MATCH(DATEVALUE(TEXT($A194,"MM/DD/YY")),'raw - dune'!$A$2:$A$239,0),F$3)</f>
        <v>356.01174778866601</v>
      </c>
      <c r="H194" s="30">
        <f t="shared" si="12"/>
        <v>1236253.4548358086</v>
      </c>
      <c r="I194" s="30">
        <f t="shared" si="13"/>
        <v>767265.77322699397</v>
      </c>
      <c r="J194" s="30">
        <f t="shared" si="14"/>
        <v>462744.06977570808</v>
      </c>
      <c r="K194" s="37">
        <f t="shared" si="15"/>
        <v>773509.38506010058</v>
      </c>
      <c r="L194" s="37">
        <f>I194+J194-H194</f>
        <v>-6243.6118331064936</v>
      </c>
      <c r="M194" s="34"/>
      <c r="N194" s="30" cm="1">
        <f t="array" ref="N194">INDEX('MEV revenue split'!$B$3:$D$487,MATCH(DATEVALUE(TEXT($A194,"MM/DD/YY")),'MEV revenue split'!$A$3:$A$487,0),'MEV Distributed'!N$3)</f>
        <v>1805541.9743000001</v>
      </c>
      <c r="O194" s="30" cm="1">
        <f t="array" ref="O194">INDEX('MEV revenue split'!$B$3:$D$487,MATCH(DATEVALUE(TEXT($A194,"MM/DD/YY")),'MEV revenue split'!$A$3:$A$487,0),'MEV Distributed'!O$3)</f>
        <v>931801.30660000001</v>
      </c>
      <c r="P194" s="38" cm="1">
        <f t="array" ref="P194">INDEX('MEV revenue split'!$B$3:$D$487,MATCH(DATEVALUE(TEXT($A194,"MM/DD/YY")),'MEV revenue split'!$A$3:$A$487,0),'MEV Distributed'!P$3)</f>
        <v>828884.66774000006</v>
      </c>
      <c r="Q194" s="54"/>
      <c r="R194" s="36">
        <f>K194+L194+P194</f>
        <v>1596150.440966994</v>
      </c>
      <c r="S194" s="34"/>
      <c r="T194" s="35">
        <f>K194/R194</f>
        <v>0.4846093232862726</v>
      </c>
      <c r="U194" s="35">
        <f t="shared" si="16"/>
        <v>-3.9116687705977975E-3</v>
      </c>
      <c r="V194" s="35">
        <f t="shared" si="17"/>
        <v>0.5193023454843253</v>
      </c>
      <c r="W194" s="35">
        <v>0</v>
      </c>
    </row>
    <row r="195" spans="1:23" x14ac:dyDescent="0.2">
      <c r="A195" s="1">
        <v>44855</v>
      </c>
      <c r="B195" s="17">
        <v>1282.04</v>
      </c>
      <c r="C195" s="58"/>
      <c r="D195" cm="1">
        <f t="array" ref="D195">INDEX('raw - dune'!$B$2:$L$239,MATCH(DATEVALUE(TEXT(A195,"MM/DD/YY")),'raw - dune'!$A$2:$A$239,0),D$3)</f>
        <v>669.67402076093595</v>
      </c>
      <c r="E195" cm="1">
        <f t="array" ref="E195">INDEX('raw - dune'!$B$2:$L$239,MATCH(DATEVALUE(TEXT($A195,"MM/DD/YY")),'raw - dune'!$A$2:$A$239,0),E$3)</f>
        <v>147.241553214128</v>
      </c>
      <c r="F195" s="12" cm="1">
        <f t="array" ref="F195">INDEX('raw - dune'!$B$2:$L$239,MATCH(DATEVALUE(TEXT($A195,"MM/DD/YY")),'raw - dune'!$A$2:$A$239,0),F$3)</f>
        <v>523.88191885378399</v>
      </c>
      <c r="H195" s="30">
        <f t="shared" si="12"/>
        <v>858548.88157635031</v>
      </c>
      <c r="I195" s="30">
        <f t="shared" si="13"/>
        <v>188769.56088264065</v>
      </c>
      <c r="J195" s="30">
        <f t="shared" si="14"/>
        <v>671637.57524730521</v>
      </c>
      <c r="K195" s="37">
        <f t="shared" si="15"/>
        <v>186911.3063290451</v>
      </c>
      <c r="L195" s="37">
        <f>I195+J195-H195</f>
        <v>1858.2545535955578</v>
      </c>
      <c r="M195" s="34"/>
      <c r="N195" s="30" cm="1">
        <f t="array" ref="N195">INDEX('MEV revenue split'!$B$3:$D$487,MATCH(DATEVALUE(TEXT($A195,"MM/DD/YY")),'MEV revenue split'!$A$3:$A$487,0),'MEV Distributed'!N$3)</f>
        <v>727355.18110000005</v>
      </c>
      <c r="O195" s="30" cm="1">
        <f t="array" ref="O195">INDEX('MEV revenue split'!$B$3:$D$487,MATCH(DATEVALUE(TEXT($A195,"MM/DD/YY")),'MEV revenue split'!$A$3:$A$487,0),'MEV Distributed'!O$3)</f>
        <v>447927.67958644003</v>
      </c>
      <c r="P195" s="38" cm="1">
        <f t="array" ref="P195">INDEX('MEV revenue split'!$B$3:$D$487,MATCH(DATEVALUE(TEXT($A195,"MM/DD/YY")),'MEV revenue split'!$A$3:$A$487,0),'MEV Distributed'!P$3)</f>
        <v>234729.74471906002</v>
      </c>
      <c r="Q195" s="54"/>
      <c r="R195" s="36">
        <f>K195+L195+P195</f>
        <v>423499.30560170067</v>
      </c>
      <c r="S195" s="34"/>
      <c r="T195" s="35">
        <f>K195/R195</f>
        <v>0.44134973506859632</v>
      </c>
      <c r="U195" s="35">
        <f t="shared" si="16"/>
        <v>4.3878573802036847E-3</v>
      </c>
      <c r="V195" s="35">
        <f t="shared" si="17"/>
        <v>0.55426240755120004</v>
      </c>
      <c r="W195" s="35">
        <v>0</v>
      </c>
    </row>
    <row r="196" spans="1:23" x14ac:dyDescent="0.2">
      <c r="A196" s="1">
        <v>44854</v>
      </c>
      <c r="B196" s="17">
        <v>1284.6500000000001</v>
      </c>
      <c r="C196" s="58"/>
      <c r="D196" cm="1">
        <f t="array" ref="D196">INDEX('raw - dune'!$B$2:$L$239,MATCH(DATEVALUE(TEXT(A196,"MM/DD/YY")),'raw - dune'!$A$2:$A$239,0),D$3)</f>
        <v>617.309470273893</v>
      </c>
      <c r="E196" cm="1">
        <f t="array" ref="E196">INDEX('raw - dune'!$B$2:$L$239,MATCH(DATEVALUE(TEXT($A196,"MM/DD/YY")),'raw - dune'!$A$2:$A$239,0),E$3)</f>
        <v>105.569635080072</v>
      </c>
      <c r="F196" s="12" cm="1">
        <f t="array" ref="F196">INDEX('raw - dune'!$B$2:$L$239,MATCH(DATEVALUE(TEXT($A196,"MM/DD/YY")),'raw - dune'!$A$2:$A$239,0),F$3)</f>
        <v>514.15275369190795</v>
      </c>
      <c r="H196" s="30">
        <f t="shared" si="12"/>
        <v>793026.61098735675</v>
      </c>
      <c r="I196" s="30">
        <f t="shared" si="13"/>
        <v>135620.0317056145</v>
      </c>
      <c r="J196" s="30">
        <f t="shared" si="14"/>
        <v>660506.33503030962</v>
      </c>
      <c r="K196" s="37">
        <f t="shared" si="15"/>
        <v>132520.27595704712</v>
      </c>
      <c r="L196" s="37">
        <f>I196+J196-H196</f>
        <v>3099.7557485674042</v>
      </c>
      <c r="M196" s="34"/>
      <c r="N196" s="30" cm="1">
        <f t="array" ref="N196">INDEX('MEV revenue split'!$B$3:$D$487,MATCH(DATEVALUE(TEXT($A196,"MM/DD/YY")),'MEV revenue split'!$A$3:$A$487,0),'MEV Distributed'!N$3)</f>
        <v>559782.1202</v>
      </c>
      <c r="O196" s="30" cm="1">
        <f t="array" ref="O196">INDEX('MEV revenue split'!$B$3:$D$487,MATCH(DATEVALUE(TEXT($A196,"MM/DD/YY")),'MEV revenue split'!$A$3:$A$487,0),'MEV Distributed'!O$3)</f>
        <v>396893.04952419997</v>
      </c>
      <c r="P196" s="38" cm="1">
        <f t="array" ref="P196">INDEX('MEV revenue split'!$B$3:$D$487,MATCH(DATEVALUE(TEXT($A196,"MM/DD/YY")),'MEV revenue split'!$A$3:$A$487,0),'MEV Distributed'!P$3)</f>
        <v>118206.62086231</v>
      </c>
      <c r="Q196" s="54"/>
      <c r="R196" s="36">
        <f>K196+L196+P196</f>
        <v>253826.65256792452</v>
      </c>
      <c r="S196" s="34"/>
      <c r="T196" s="35">
        <f>K196/R196</f>
        <v>0.52208968056096638</v>
      </c>
      <c r="U196" s="35">
        <f t="shared" si="16"/>
        <v>1.2212097182103063E-2</v>
      </c>
      <c r="V196" s="35">
        <f t="shared" si="17"/>
        <v>0.46569822225693053</v>
      </c>
      <c r="W196" s="35">
        <v>0</v>
      </c>
    </row>
    <row r="197" spans="1:23" x14ac:dyDescent="0.2">
      <c r="A197" s="1">
        <v>44853</v>
      </c>
      <c r="B197" s="17">
        <v>1311.81</v>
      </c>
      <c r="C197" s="58"/>
      <c r="D197" cm="1">
        <f t="array" ref="D197">INDEX('raw - dune'!$B$2:$L$239,MATCH(DATEVALUE(TEXT(A197,"MM/DD/YY")),'raw - dune'!$A$2:$A$239,0),D$3)</f>
        <v>655.62622989077397</v>
      </c>
      <c r="E197" cm="1">
        <f t="array" ref="E197">INDEX('raw - dune'!$B$2:$L$239,MATCH(DATEVALUE(TEXT($A197,"MM/DD/YY")),'raw - dune'!$A$2:$A$239,0),E$3)</f>
        <v>104.752129072754</v>
      </c>
      <c r="F197" s="12" cm="1">
        <f t="array" ref="F197">INDEX('raw - dune'!$B$2:$L$239,MATCH(DATEVALUE(TEXT($A197,"MM/DD/YY")),'raw - dune'!$A$2:$A$239,0),F$3)</f>
        <v>553.09510735499805</v>
      </c>
      <c r="H197" s="30">
        <f t="shared" ref="H197:H231" si="18">D197*$B197</f>
        <v>860057.04463301622</v>
      </c>
      <c r="I197" s="30">
        <f t="shared" ref="I197:I231" si="19">E197*$B197</f>
        <v>137414.89043892943</v>
      </c>
      <c r="J197" s="30">
        <f t="shared" ref="J197:J231" si="20">F197*$B197</f>
        <v>725555.69277935999</v>
      </c>
      <c r="K197" s="37">
        <f t="shared" ref="K197:K231" si="21">H197-J197</f>
        <v>134501.35185365623</v>
      </c>
      <c r="L197" s="37">
        <f>I197+J197-H197</f>
        <v>2913.5385852731997</v>
      </c>
      <c r="M197" s="34"/>
      <c r="N197" s="30" cm="1">
        <f t="array" ref="N197">INDEX('MEV revenue split'!$B$3:$D$487,MATCH(DATEVALUE(TEXT($A197,"MM/DD/YY")),'MEV revenue split'!$A$3:$A$487,0),'MEV Distributed'!N$3)</f>
        <v>384295.45980000001</v>
      </c>
      <c r="O197" s="30" cm="1">
        <f t="array" ref="O197">INDEX('MEV revenue split'!$B$3:$D$487,MATCH(DATEVALUE(TEXT($A197,"MM/DD/YY")),'MEV revenue split'!$A$3:$A$487,0),'MEV Distributed'!O$3)</f>
        <v>254281.35293180001</v>
      </c>
      <c r="P197" s="38" cm="1">
        <f t="array" ref="P197">INDEX('MEV revenue split'!$B$3:$D$487,MATCH(DATEVALUE(TEXT($A197,"MM/DD/YY")),'MEV revenue split'!$A$3:$A$487,0),'MEV Distributed'!P$3)</f>
        <v>85836.516877240007</v>
      </c>
      <c r="Q197" s="54"/>
      <c r="R197" s="36">
        <f>K197+L197+P197</f>
        <v>223251.40731616944</v>
      </c>
      <c r="S197" s="34"/>
      <c r="T197" s="35">
        <f>K197/R197</f>
        <v>0.6024658633536627</v>
      </c>
      <c r="U197" s="35">
        <f t="shared" ref="U197:U233" si="22">L197/R197</f>
        <v>1.305048250444861E-2</v>
      </c>
      <c r="V197" s="35">
        <f t="shared" ref="V197:V233" si="23">P197/R197</f>
        <v>0.38448365414188868</v>
      </c>
      <c r="W197" s="35">
        <v>0</v>
      </c>
    </row>
    <row r="198" spans="1:23" x14ac:dyDescent="0.2">
      <c r="A198" s="1">
        <v>44852</v>
      </c>
      <c r="B198" s="17">
        <v>1333.44</v>
      </c>
      <c r="C198" s="58"/>
      <c r="D198" cm="1">
        <f t="array" ref="D198">INDEX('raw - dune'!$B$2:$L$239,MATCH(DATEVALUE(TEXT(A198,"MM/DD/YY")),'raw - dune'!$A$2:$A$239,0),D$3)</f>
        <v>578.85404023009198</v>
      </c>
      <c r="E198" cm="1">
        <f t="array" ref="E198">INDEX('raw - dune'!$B$2:$L$239,MATCH(DATEVALUE(TEXT($A198,"MM/DD/YY")),'raw - dune'!$A$2:$A$239,0),E$3)</f>
        <v>144.554747009945</v>
      </c>
      <c r="F198" s="12" cm="1">
        <f t="array" ref="F198">INDEX('raw - dune'!$B$2:$L$239,MATCH(DATEVALUE(TEXT($A198,"MM/DD/YY")),'raw - dune'!$A$2:$A$239,0),F$3)</f>
        <v>436.388025038943</v>
      </c>
      <c r="H198" s="30">
        <f t="shared" si="18"/>
        <v>771867.13140441384</v>
      </c>
      <c r="I198" s="30">
        <f t="shared" si="19"/>
        <v>192755.08185294108</v>
      </c>
      <c r="J198" s="30">
        <f t="shared" si="20"/>
        <v>581897.2481079282</v>
      </c>
      <c r="K198" s="37">
        <f t="shared" si="21"/>
        <v>189969.88329648564</v>
      </c>
      <c r="L198" s="37">
        <f>I198+J198-H198</f>
        <v>2785.1985564554343</v>
      </c>
      <c r="M198" s="34"/>
      <c r="N198" s="30" cm="1">
        <f t="array" ref="N198">INDEX('MEV revenue split'!$B$3:$D$487,MATCH(DATEVALUE(TEXT($A198,"MM/DD/YY")),'MEV revenue split'!$A$3:$A$487,0),'MEV Distributed'!N$3)</f>
        <v>495193.37</v>
      </c>
      <c r="O198" s="30" cm="1">
        <f t="array" ref="O198">INDEX('MEV revenue split'!$B$3:$D$487,MATCH(DATEVALUE(TEXT($A198,"MM/DD/YY")),'MEV revenue split'!$A$3:$A$487,0),'MEV Distributed'!O$3)</f>
        <v>343475.43114250299</v>
      </c>
      <c r="P198" s="38" cm="1">
        <f t="array" ref="P198">INDEX('MEV revenue split'!$B$3:$D$487,MATCH(DATEVALUE(TEXT($A198,"MM/DD/YY")),'MEV revenue split'!$A$3:$A$487,0),'MEV Distributed'!P$3)</f>
        <v>106883.83376805</v>
      </c>
      <c r="Q198" s="54"/>
      <c r="R198" s="36">
        <f>K198+L198+P198</f>
        <v>299638.91562099109</v>
      </c>
      <c r="S198" s="34"/>
      <c r="T198" s="35">
        <f>K198/R198</f>
        <v>0.63399603119901748</v>
      </c>
      <c r="U198" s="35">
        <f t="shared" si="22"/>
        <v>9.2951830061299232E-3</v>
      </c>
      <c r="V198" s="35">
        <f t="shared" si="23"/>
        <v>0.35670878579485249</v>
      </c>
      <c r="W198" s="35">
        <v>0</v>
      </c>
    </row>
    <row r="199" spans="1:23" x14ac:dyDescent="0.2">
      <c r="A199" s="1">
        <v>44851</v>
      </c>
      <c r="B199" s="17">
        <v>1306.94</v>
      </c>
      <c r="C199" s="58"/>
      <c r="D199" cm="1">
        <f t="array" ref="D199">INDEX('raw - dune'!$B$2:$L$239,MATCH(DATEVALUE(TEXT(A199,"MM/DD/YY")),'raw - dune'!$A$2:$A$239,0),D$3)</f>
        <v>630.74424192877802</v>
      </c>
      <c r="E199" cm="1">
        <f t="array" ref="E199">INDEX('raw - dune'!$B$2:$L$239,MATCH(DATEVALUE(TEXT($A199,"MM/DD/YY")),'raw - dune'!$A$2:$A$239,0),E$3)</f>
        <v>165.96406629467401</v>
      </c>
      <c r="F199" s="12" cm="1">
        <f t="array" ref="F199">INDEX('raw - dune'!$B$2:$L$239,MATCH(DATEVALUE(TEXT($A199,"MM/DD/YY")),'raw - dune'!$A$2:$A$239,0),F$3)</f>
        <v>466.51348081410902</v>
      </c>
      <c r="H199" s="30">
        <f t="shared" si="18"/>
        <v>824344.87954639713</v>
      </c>
      <c r="I199" s="30">
        <f t="shared" si="19"/>
        <v>216905.07680316127</v>
      </c>
      <c r="J199" s="30">
        <f t="shared" si="20"/>
        <v>609705.12861519167</v>
      </c>
      <c r="K199" s="37">
        <f t="shared" si="21"/>
        <v>214639.75093120546</v>
      </c>
      <c r="L199" s="37">
        <f>I199+J199-H199</f>
        <v>2265.3258719558362</v>
      </c>
      <c r="M199" s="34"/>
      <c r="N199" s="30" cm="1">
        <f t="array" ref="N199">INDEX('MEV revenue split'!$B$3:$D$487,MATCH(DATEVALUE(TEXT($A199,"MM/DD/YY")),'MEV revenue split'!$A$3:$A$487,0),'MEV Distributed'!N$3)</f>
        <v>643150.18720000004</v>
      </c>
      <c r="O199" s="30" cm="1">
        <f t="array" ref="O199">INDEX('MEV revenue split'!$B$3:$D$487,MATCH(DATEVALUE(TEXT($A199,"MM/DD/YY")),'MEV revenue split'!$A$3:$A$487,0),'MEV Distributed'!O$3)</f>
        <v>364059.31832018401</v>
      </c>
      <c r="P199" s="38" cm="1">
        <f t="array" ref="P199">INDEX('MEV revenue split'!$B$3:$D$487,MATCH(DATEVALUE(TEXT($A199,"MM/DD/YY")),'MEV revenue split'!$A$3:$A$487,0),'MEV Distributed'!P$3)</f>
        <v>234256.47527853801</v>
      </c>
      <c r="Q199" s="54"/>
      <c r="R199" s="36">
        <f>K199+L199+P199</f>
        <v>451161.55208169931</v>
      </c>
      <c r="S199" s="34"/>
      <c r="T199" s="35">
        <f>K199/R199</f>
        <v>0.47574920766372636</v>
      </c>
      <c r="U199" s="35">
        <f t="shared" si="22"/>
        <v>5.0210969031013889E-3</v>
      </c>
      <c r="V199" s="35">
        <f t="shared" si="23"/>
        <v>0.51922969543317221</v>
      </c>
      <c r="W199" s="35">
        <v>0</v>
      </c>
    </row>
    <row r="200" spans="1:23" x14ac:dyDescent="0.2">
      <c r="A200" s="1">
        <v>44850</v>
      </c>
      <c r="B200" s="17">
        <v>1275.69</v>
      </c>
      <c r="C200" s="58"/>
      <c r="D200" cm="1">
        <f t="array" ref="D200">INDEX('raw - dune'!$B$2:$L$239,MATCH(DATEVALUE(TEXT(A200,"MM/DD/YY")),'raw - dune'!$A$2:$A$239,0),D$3)</f>
        <v>383.165362135154</v>
      </c>
      <c r="E200" cm="1">
        <f t="array" ref="E200">INDEX('raw - dune'!$B$2:$L$239,MATCH(DATEVALUE(TEXT($A200,"MM/DD/YY")),'raw - dune'!$A$2:$A$239,0),E$3)</f>
        <v>67.090261675413998</v>
      </c>
      <c r="F200" s="12" cm="1">
        <f t="array" ref="F200">INDEX('raw - dune'!$B$2:$L$239,MATCH(DATEVALUE(TEXT($A200,"MM/DD/YY")),'raw - dune'!$A$2:$A$239,0),F$3)</f>
        <v>317.326172921443</v>
      </c>
      <c r="H200" s="30">
        <f t="shared" si="18"/>
        <v>488800.22082219465</v>
      </c>
      <c r="I200" s="30">
        <f t="shared" si="19"/>
        <v>85586.375916708887</v>
      </c>
      <c r="J200" s="30">
        <f t="shared" si="20"/>
        <v>404809.82553415565</v>
      </c>
      <c r="K200" s="37">
        <f t="shared" si="21"/>
        <v>83990.395288038999</v>
      </c>
      <c r="L200" s="37">
        <f>I200+J200-H200</f>
        <v>1595.9806286699022</v>
      </c>
      <c r="M200" s="34"/>
      <c r="N200" s="30" cm="1">
        <f t="array" ref="N200">INDEX('MEV revenue split'!$B$3:$D$487,MATCH(DATEVALUE(TEXT($A200,"MM/DD/YY")),'MEV revenue split'!$A$3:$A$487,0),'MEV Distributed'!N$3)</f>
        <v>337119.81570000004</v>
      </c>
      <c r="O200" s="30" cm="1">
        <f t="array" ref="O200">INDEX('MEV revenue split'!$B$3:$D$487,MATCH(DATEVALUE(TEXT($A200,"MM/DD/YY")),'MEV revenue split'!$A$3:$A$487,0),'MEV Distributed'!O$3)</f>
        <v>221943.38753000001</v>
      </c>
      <c r="P200" s="38" cm="1">
        <f t="array" ref="P200">INDEX('MEV revenue split'!$B$3:$D$487,MATCH(DATEVALUE(TEXT($A200,"MM/DD/YY")),'MEV revenue split'!$A$3:$A$487,0),'MEV Distributed'!P$3)</f>
        <v>92615.930370699993</v>
      </c>
      <c r="Q200" s="54"/>
      <c r="R200" s="36">
        <f>K200+L200+P200</f>
        <v>178202.30628740889</v>
      </c>
      <c r="S200" s="34"/>
      <c r="T200" s="35">
        <f>K200/R200</f>
        <v>0.47132047299420077</v>
      </c>
      <c r="U200" s="35">
        <f t="shared" si="22"/>
        <v>8.9560043409082878E-3</v>
      </c>
      <c r="V200" s="35">
        <f t="shared" si="23"/>
        <v>0.51972352266489097</v>
      </c>
      <c r="W200" s="35">
        <v>0</v>
      </c>
    </row>
    <row r="201" spans="1:23" x14ac:dyDescent="0.2">
      <c r="A201" s="1">
        <v>44849</v>
      </c>
      <c r="B201" s="17">
        <v>1297.6300000000001</v>
      </c>
      <c r="C201" s="58"/>
      <c r="D201" cm="1">
        <f t="array" ref="D201">INDEX('raw - dune'!$B$2:$L$239,MATCH(DATEVALUE(TEXT(A201,"MM/DD/YY")),'raw - dune'!$A$2:$A$239,0),D$3)</f>
        <v>381.70489688389699</v>
      </c>
      <c r="E201" cm="1">
        <f t="array" ref="E201">INDEX('raw - dune'!$B$2:$L$239,MATCH(DATEVALUE(TEXT($A201,"MM/DD/YY")),'raw - dune'!$A$2:$A$239,0),E$3)</f>
        <v>102.079334497332</v>
      </c>
      <c r="F201" s="12" cm="1">
        <f t="array" ref="F201">INDEX('raw - dune'!$B$2:$L$239,MATCH(DATEVALUE(TEXT($A201,"MM/DD/YY")),'raw - dune'!$A$2:$A$239,0),F$3)</f>
        <v>279.48477135687699</v>
      </c>
      <c r="H201" s="30">
        <f t="shared" si="18"/>
        <v>495311.72534345131</v>
      </c>
      <c r="I201" s="30">
        <f t="shared" si="19"/>
        <v>132461.20682377293</v>
      </c>
      <c r="J201" s="30">
        <f t="shared" si="20"/>
        <v>362667.8238558243</v>
      </c>
      <c r="K201" s="37">
        <f t="shared" si="21"/>
        <v>132643.90148762701</v>
      </c>
      <c r="L201" s="37">
        <f>I201+J201-H201</f>
        <v>-182.69466385408305</v>
      </c>
      <c r="M201" s="34"/>
      <c r="N201" s="30" cm="1">
        <f t="array" ref="N201">INDEX('MEV revenue split'!$B$3:$D$487,MATCH(DATEVALUE(TEXT($A201,"MM/DD/YY")),'MEV revenue split'!$A$3:$A$487,0),'MEV Distributed'!N$3)</f>
        <v>381506.56300000002</v>
      </c>
      <c r="O201" s="30" cm="1">
        <f t="array" ref="O201">INDEX('MEV revenue split'!$B$3:$D$487,MATCH(DATEVALUE(TEXT($A201,"MM/DD/YY")),'MEV revenue split'!$A$3:$A$487,0),'MEV Distributed'!O$3)</f>
        <v>260459.70735667998</v>
      </c>
      <c r="P201" s="38" cm="1">
        <f t="array" ref="P201">INDEX('MEV revenue split'!$B$3:$D$487,MATCH(DATEVALUE(TEXT($A201,"MM/DD/YY")),'MEV revenue split'!$A$3:$A$487,0),'MEV Distributed'!P$3)</f>
        <v>76263.967243960011</v>
      </c>
      <c r="Q201" s="54"/>
      <c r="R201" s="36">
        <f>K201+L201+P201</f>
        <v>208725.17406773294</v>
      </c>
      <c r="S201" s="34"/>
      <c r="T201" s="35">
        <f>K201/R201</f>
        <v>0.63549546469456064</v>
      </c>
      <c r="U201" s="35">
        <f t="shared" si="22"/>
        <v>-8.7528811352097474E-4</v>
      </c>
      <c r="V201" s="35">
        <f t="shared" si="23"/>
        <v>0.3653798234189603</v>
      </c>
      <c r="W201" s="35">
        <v>0</v>
      </c>
    </row>
    <row r="202" spans="1:23" x14ac:dyDescent="0.2">
      <c r="A202" s="1">
        <v>44848</v>
      </c>
      <c r="B202" s="17">
        <v>1288.1600000000001</v>
      </c>
      <c r="C202" s="58"/>
      <c r="D202" cm="1">
        <f t="array" ref="D202">INDEX('raw - dune'!$B$2:$L$239,MATCH(DATEVALUE(TEXT(A202,"MM/DD/YY")),'raw - dune'!$A$2:$A$239,0),D$3)</f>
        <v>521.82703085033199</v>
      </c>
      <c r="E202" cm="1">
        <f t="array" ref="E202">INDEX('raw - dune'!$B$2:$L$239,MATCH(DATEVALUE(TEXT($A202,"MM/DD/YY")),'raw - dune'!$A$2:$A$239,0),E$3)</f>
        <v>182.95060554351599</v>
      </c>
      <c r="F202" s="12" cm="1">
        <f t="array" ref="F202">INDEX('raw - dune'!$B$2:$L$239,MATCH(DATEVALUE(TEXT($A202,"MM/DD/YY")),'raw - dune'!$A$2:$A$239,0),F$3)</f>
        <v>339.75350377225499</v>
      </c>
      <c r="H202" s="30">
        <f t="shared" si="18"/>
        <v>672196.70806016366</v>
      </c>
      <c r="I202" s="30">
        <f t="shared" si="19"/>
        <v>235669.65203693559</v>
      </c>
      <c r="J202" s="30">
        <f t="shared" si="20"/>
        <v>437656.873419268</v>
      </c>
      <c r="K202" s="37">
        <f t="shared" si="21"/>
        <v>234539.83464089566</v>
      </c>
      <c r="L202" s="37">
        <f>I202+J202-H202</f>
        <v>1129.8173960399581</v>
      </c>
      <c r="M202" s="34"/>
      <c r="N202" s="30" cm="1">
        <f t="array" ref="N202">INDEX('MEV revenue split'!$B$3:$D$487,MATCH(DATEVALUE(TEXT($A202,"MM/DD/YY")),'MEV revenue split'!$A$3:$A$487,0),'MEV Distributed'!N$3)</f>
        <v>450881.71850000002</v>
      </c>
      <c r="O202" s="30" cm="1">
        <f t="array" ref="O202">INDEX('MEV revenue split'!$B$3:$D$487,MATCH(DATEVALUE(TEXT($A202,"MM/DD/YY")),'MEV revenue split'!$A$3:$A$487,0),'MEV Distributed'!O$3)</f>
        <v>278188.25074630004</v>
      </c>
      <c r="P202" s="38" cm="1">
        <f t="array" ref="P202">INDEX('MEV revenue split'!$B$3:$D$487,MATCH(DATEVALUE(TEXT($A202,"MM/DD/YY")),'MEV revenue split'!$A$3:$A$487,0),'MEV Distributed'!P$3)</f>
        <v>127883.56903678</v>
      </c>
      <c r="Q202" s="54"/>
      <c r="R202" s="36">
        <f>K202+L202+P202</f>
        <v>363553.2210737156</v>
      </c>
      <c r="S202" s="34"/>
      <c r="T202" s="35">
        <f>K202/R202</f>
        <v>0.64513204957504522</v>
      </c>
      <c r="U202" s="35">
        <f t="shared" si="22"/>
        <v>3.1077083919189689E-3</v>
      </c>
      <c r="V202" s="35">
        <f t="shared" si="23"/>
        <v>0.35176024203303585</v>
      </c>
      <c r="W202" s="35">
        <v>0</v>
      </c>
    </row>
    <row r="203" spans="1:23" x14ac:dyDescent="0.2">
      <c r="A203" s="1">
        <v>44847</v>
      </c>
      <c r="B203" s="17">
        <v>1294.27</v>
      </c>
      <c r="C203" s="58"/>
      <c r="D203" cm="1">
        <f t="array" ref="D203">INDEX('raw - dune'!$B$2:$L$239,MATCH(DATEVALUE(TEXT(A203,"MM/DD/YY")),'raw - dune'!$A$2:$A$239,0),D$3)</f>
        <v>696.08195621384903</v>
      </c>
      <c r="E203" cm="1">
        <f t="array" ref="E203">INDEX('raw - dune'!$B$2:$L$239,MATCH(DATEVALUE(TEXT($A203,"MM/DD/YY")),'raw - dune'!$A$2:$A$239,0),E$3)</f>
        <v>299.06247504291599</v>
      </c>
      <c r="F203" s="12" cm="1">
        <f t="array" ref="F203">INDEX('raw - dune'!$B$2:$L$239,MATCH(DATEVALUE(TEXT($A203,"MM/DD/YY")),'raw - dune'!$A$2:$A$239,0),F$3)</f>
        <v>397.91715446822201</v>
      </c>
      <c r="H203" s="30">
        <f t="shared" si="18"/>
        <v>900917.99346889835</v>
      </c>
      <c r="I203" s="30">
        <f t="shared" si="19"/>
        <v>387067.58957379486</v>
      </c>
      <c r="J203" s="30">
        <f t="shared" si="20"/>
        <v>515012.23551358568</v>
      </c>
      <c r="K203" s="37">
        <f t="shared" si="21"/>
        <v>385905.75795531267</v>
      </c>
      <c r="L203" s="37">
        <f>I203+J203-H203</f>
        <v>1161.831618482247</v>
      </c>
      <c r="M203" s="34"/>
      <c r="N203" s="30" cm="1">
        <f t="array" ref="N203">INDEX('MEV revenue split'!$B$3:$D$487,MATCH(DATEVALUE(TEXT($A203,"MM/DD/YY")),'MEV revenue split'!$A$3:$A$487,0),'MEV Distributed'!N$3)</f>
        <v>581875.64149999991</v>
      </c>
      <c r="O203" s="30" cm="1">
        <f t="array" ref="O203">INDEX('MEV revenue split'!$B$3:$D$487,MATCH(DATEVALUE(TEXT($A203,"MM/DD/YY")),'MEV revenue split'!$A$3:$A$487,0),'MEV Distributed'!O$3)</f>
        <v>333720.43832999998</v>
      </c>
      <c r="P203" s="38" cm="1">
        <f t="array" ref="P203">INDEX('MEV revenue split'!$B$3:$D$487,MATCH(DATEVALUE(TEXT($A203,"MM/DD/YY")),'MEV revenue split'!$A$3:$A$487,0),'MEV Distributed'!P$3)</f>
        <v>222877.45146299998</v>
      </c>
      <c r="Q203" s="54"/>
      <c r="R203" s="36">
        <f>K203+L203+P203</f>
        <v>609945.04103679489</v>
      </c>
      <c r="S203" s="34"/>
      <c r="T203" s="35">
        <f>K203/R203</f>
        <v>0.63268939329245721</v>
      </c>
      <c r="U203" s="35">
        <f t="shared" si="22"/>
        <v>1.9048136148583912E-3</v>
      </c>
      <c r="V203" s="35">
        <f t="shared" si="23"/>
        <v>0.36540579309268439</v>
      </c>
      <c r="W203" s="35">
        <v>0</v>
      </c>
    </row>
    <row r="204" spans="1:23" x14ac:dyDescent="0.2">
      <c r="A204" s="1">
        <v>44846</v>
      </c>
      <c r="B204" s="17">
        <v>1279.8800000000001</v>
      </c>
      <c r="C204" s="58"/>
      <c r="D204" cm="1">
        <f t="array" ref="D204">INDEX('raw - dune'!$B$2:$L$239,MATCH(DATEVALUE(TEXT(A204,"MM/DD/YY")),'raw - dune'!$A$2:$A$239,0),D$3)</f>
        <v>352.37786130905698</v>
      </c>
      <c r="E204" cm="1">
        <f t="array" ref="E204">INDEX('raw - dune'!$B$2:$L$239,MATCH(DATEVALUE(TEXT($A204,"MM/DD/YY")),'raw - dune'!$A$2:$A$239,0),E$3)</f>
        <v>45.277614280606002</v>
      </c>
      <c r="F204" s="12" cm="1">
        <f t="array" ref="F204">INDEX('raw - dune'!$B$2:$L$239,MATCH(DATEVALUE(TEXT($A204,"MM/DD/YY")),'raw - dune'!$A$2:$A$239,0),F$3)</f>
        <v>307.89635969293403</v>
      </c>
      <c r="H204" s="30">
        <f t="shared" si="18"/>
        <v>451001.37713223591</v>
      </c>
      <c r="I204" s="30">
        <f t="shared" si="19"/>
        <v>57949.912965462012</v>
      </c>
      <c r="J204" s="30">
        <f t="shared" si="20"/>
        <v>394070.39284379245</v>
      </c>
      <c r="K204" s="37">
        <f t="shared" si="21"/>
        <v>56930.984288443462</v>
      </c>
      <c r="L204" s="37">
        <f>I204+J204-H204</f>
        <v>1018.9286770185572</v>
      </c>
      <c r="M204" s="34"/>
      <c r="N204" s="30" cm="1">
        <f t="array" ref="N204">INDEX('MEV revenue split'!$B$3:$D$487,MATCH(DATEVALUE(TEXT($A204,"MM/DD/YY")),'MEV revenue split'!$A$3:$A$487,0),'MEV Distributed'!N$3)</f>
        <v>267542.17009000003</v>
      </c>
      <c r="O204" s="30" cm="1">
        <f t="array" ref="O204">INDEX('MEV revenue split'!$B$3:$D$487,MATCH(DATEVALUE(TEXT($A204,"MM/DD/YY")),'MEV revenue split'!$A$3:$A$487,0),'MEV Distributed'!O$3)</f>
        <v>166049.09882439999</v>
      </c>
      <c r="P204" s="38" cm="1">
        <f t="array" ref="P204">INDEX('MEV revenue split'!$B$3:$D$487,MATCH(DATEVALUE(TEXT($A204,"MM/DD/YY")),'MEV revenue split'!$A$3:$A$487,0),'MEV Distributed'!P$3)</f>
        <v>57440.566469199999</v>
      </c>
      <c r="Q204" s="54"/>
      <c r="R204" s="36">
        <f>K204+L204+P204</f>
        <v>115390.47943466202</v>
      </c>
      <c r="S204" s="34"/>
      <c r="T204" s="35">
        <f>K204/R204</f>
        <v>0.49337678955289987</v>
      </c>
      <c r="U204" s="35">
        <f t="shared" si="22"/>
        <v>8.8302664310837622E-3</v>
      </c>
      <c r="V204" s="35">
        <f t="shared" si="23"/>
        <v>0.49779294401601637</v>
      </c>
      <c r="W204" s="35">
        <v>0</v>
      </c>
    </row>
    <row r="205" spans="1:23" x14ac:dyDescent="0.2">
      <c r="A205" s="1">
        <v>44845</v>
      </c>
      <c r="B205" s="17">
        <v>1291.08</v>
      </c>
      <c r="C205" s="58"/>
      <c r="D205" cm="1">
        <f t="array" ref="D205">INDEX('raw - dune'!$B$2:$L$239,MATCH(DATEVALUE(TEXT(A205,"MM/DD/YY")),'raw - dune'!$A$2:$A$239,0),D$3)</f>
        <v>405.03583414723198</v>
      </c>
      <c r="E205" cm="1">
        <f t="array" ref="E205">INDEX('raw - dune'!$B$2:$L$239,MATCH(DATEVALUE(TEXT($A205,"MM/DD/YY")),'raw - dune'!$A$2:$A$239,0),E$3)</f>
        <v>109.779270353372</v>
      </c>
      <c r="F205" s="12" cm="1">
        <f t="array" ref="F205">INDEX('raw - dune'!$B$2:$L$239,MATCH(DATEVALUE(TEXT($A205,"MM/DD/YY")),'raw - dune'!$A$2:$A$239,0),F$3)</f>
        <v>297.19520667080201</v>
      </c>
      <c r="H205" s="30">
        <f t="shared" si="18"/>
        <v>522933.66475080821</v>
      </c>
      <c r="I205" s="30">
        <f t="shared" si="19"/>
        <v>141733.8203678315</v>
      </c>
      <c r="J205" s="30">
        <f t="shared" si="20"/>
        <v>383702.78742853901</v>
      </c>
      <c r="K205" s="37">
        <f t="shared" si="21"/>
        <v>139230.8773222692</v>
      </c>
      <c r="L205" s="37">
        <f>I205+J205-H205</f>
        <v>2502.9430455623078</v>
      </c>
      <c r="M205" s="34"/>
      <c r="N205" s="30" cm="1">
        <f t="array" ref="N205">INDEX('MEV revenue split'!$B$3:$D$487,MATCH(DATEVALUE(TEXT($A205,"MM/DD/YY")),'MEV revenue split'!$A$3:$A$487,0),'MEV Distributed'!N$3)</f>
        <v>440938.94870000001</v>
      </c>
      <c r="O205" s="30" cm="1">
        <f t="array" ref="O205">INDEX('MEV revenue split'!$B$3:$D$487,MATCH(DATEVALUE(TEXT($A205,"MM/DD/YY")),'MEV revenue split'!$A$3:$A$487,0),'MEV Distributed'!O$3)</f>
        <v>225092.36599409999</v>
      </c>
      <c r="P205" s="38" cm="1">
        <f t="array" ref="P205">INDEX('MEV revenue split'!$B$3:$D$487,MATCH(DATEVALUE(TEXT($A205,"MM/DD/YY")),'MEV revenue split'!$A$3:$A$487,0),'MEV Distributed'!P$3)</f>
        <v>171501.23532500002</v>
      </c>
      <c r="Q205" s="54"/>
      <c r="R205" s="36">
        <f>K205+L205+P205</f>
        <v>313235.05569283152</v>
      </c>
      <c r="S205" s="34"/>
      <c r="T205" s="35">
        <f>K205/R205</f>
        <v>0.44449328002036759</v>
      </c>
      <c r="U205" s="35">
        <f t="shared" si="22"/>
        <v>7.9906223779013259E-3</v>
      </c>
      <c r="V205" s="35">
        <f t="shared" si="23"/>
        <v>0.54751609760173114</v>
      </c>
      <c r="W205" s="35">
        <v>0</v>
      </c>
    </row>
    <row r="206" spans="1:23" x14ac:dyDescent="0.2">
      <c r="A206" s="1">
        <v>44844</v>
      </c>
      <c r="B206" s="17">
        <v>1322.27</v>
      </c>
      <c r="C206" s="58"/>
      <c r="D206" cm="1">
        <f t="array" ref="D206">INDEX('raw - dune'!$B$2:$L$239,MATCH(DATEVALUE(TEXT(A206,"MM/DD/YY")),'raw - dune'!$A$2:$A$239,0),D$3)</f>
        <v>404.317893335463</v>
      </c>
      <c r="E206" cm="1">
        <f t="array" ref="E206">INDEX('raw - dune'!$B$2:$L$239,MATCH(DATEVALUE(TEXT($A206,"MM/DD/YY")),'raw - dune'!$A$2:$A$239,0),E$3)</f>
        <v>65.158737065110202</v>
      </c>
      <c r="F206" s="12" cm="1">
        <f t="array" ref="F206">INDEX('raw - dune'!$B$2:$L$239,MATCH(DATEVALUE(TEXT($A206,"MM/DD/YY")),'raw - dune'!$A$2:$A$239,0),F$3)</f>
        <v>341.64320559245101</v>
      </c>
      <c r="H206" s="30">
        <f t="shared" si="18"/>
        <v>534617.42082068266</v>
      </c>
      <c r="I206" s="30">
        <f t="shared" si="19"/>
        <v>86157.443259083258</v>
      </c>
      <c r="J206" s="30">
        <f t="shared" si="20"/>
        <v>451744.5614587302</v>
      </c>
      <c r="K206" s="37">
        <f t="shared" si="21"/>
        <v>82872.859361952462</v>
      </c>
      <c r="L206" s="37">
        <f>I206+J206-H206</f>
        <v>3284.5838971307967</v>
      </c>
      <c r="M206" s="34"/>
      <c r="N206" s="30" cm="1">
        <f t="array" ref="N206">INDEX('MEV revenue split'!$B$3:$D$487,MATCH(DATEVALUE(TEXT($A206,"MM/DD/YY")),'MEV revenue split'!$A$3:$A$487,0),'MEV Distributed'!N$3)</f>
        <v>337980.24</v>
      </c>
      <c r="O206" s="30" cm="1">
        <f t="array" ref="O206">INDEX('MEV revenue split'!$B$3:$D$487,MATCH(DATEVALUE(TEXT($A206,"MM/DD/YY")),'MEV revenue split'!$A$3:$A$487,0),'MEV Distributed'!O$3)</f>
        <v>213405.89279062999</v>
      </c>
      <c r="P206" s="38" cm="1">
        <f t="array" ref="P206">INDEX('MEV revenue split'!$B$3:$D$487,MATCH(DATEVALUE(TEXT($A206,"MM/DD/YY")),'MEV revenue split'!$A$3:$A$487,0),'MEV Distributed'!P$3)</f>
        <v>79879.393385800009</v>
      </c>
      <c r="Q206" s="54"/>
      <c r="R206" s="36">
        <f>K206+L206+P206</f>
        <v>166036.83664488327</v>
      </c>
      <c r="S206" s="34"/>
      <c r="T206" s="35">
        <f>K206/R206</f>
        <v>0.49912333333114212</v>
      </c>
      <c r="U206" s="35">
        <f t="shared" si="22"/>
        <v>1.9782260150835132E-2</v>
      </c>
      <c r="V206" s="35">
        <f t="shared" si="23"/>
        <v>0.48109440651802277</v>
      </c>
      <c r="W206" s="35">
        <v>0</v>
      </c>
    </row>
    <row r="207" spans="1:23" x14ac:dyDescent="0.2">
      <c r="A207" s="1">
        <v>44843</v>
      </c>
      <c r="B207" s="17">
        <v>1315.86</v>
      </c>
      <c r="C207" s="58"/>
      <c r="D207" cm="1">
        <f t="array" ref="D207">INDEX('raw - dune'!$B$2:$L$239,MATCH(DATEVALUE(TEXT(A207,"MM/DD/YY")),'raw - dune'!$A$2:$A$239,0),D$3)</f>
        <v>305.69968328299802</v>
      </c>
      <c r="E207" cm="1">
        <f t="array" ref="E207">INDEX('raw - dune'!$B$2:$L$239,MATCH(DATEVALUE(TEXT($A207,"MM/DD/YY")),'raw - dune'!$A$2:$A$239,0),E$3)</f>
        <v>64.632744304285694</v>
      </c>
      <c r="F207" s="12" cm="1">
        <f t="array" ref="F207">INDEX('raw - dune'!$B$2:$L$239,MATCH(DATEVALUE(TEXT($A207,"MM/DD/YY")),'raw - dune'!$A$2:$A$239,0),F$3)</f>
        <v>241.25069297844101</v>
      </c>
      <c r="H207" s="30">
        <f t="shared" si="18"/>
        <v>402257.98524476576</v>
      </c>
      <c r="I207" s="30">
        <f t="shared" si="19"/>
        <v>85047.642920237369</v>
      </c>
      <c r="J207" s="30">
        <f t="shared" si="20"/>
        <v>317452.13686261134</v>
      </c>
      <c r="K207" s="37">
        <f t="shared" si="21"/>
        <v>84805.848382154421</v>
      </c>
      <c r="L207" s="37">
        <f>I207+J207-H207</f>
        <v>241.79453808296239</v>
      </c>
      <c r="M207" s="34"/>
      <c r="N207" s="30" cm="1">
        <f t="array" ref="N207">INDEX('MEV revenue split'!$B$3:$D$487,MATCH(DATEVALUE(TEXT($A207,"MM/DD/YY")),'MEV revenue split'!$A$3:$A$487,0),'MEV Distributed'!N$3)</f>
        <v>278317.16810000001</v>
      </c>
      <c r="O207" s="30" cm="1">
        <f t="array" ref="O207">INDEX('MEV revenue split'!$B$3:$D$487,MATCH(DATEVALUE(TEXT($A207,"MM/DD/YY")),'MEV revenue split'!$A$3:$A$487,0),'MEV Distributed'!O$3)</f>
        <v>167225.71268</v>
      </c>
      <c r="P207" s="38" cm="1">
        <f t="array" ref="P207">INDEX('MEV revenue split'!$B$3:$D$487,MATCH(DATEVALUE(TEXT($A207,"MM/DD/YY")),'MEV revenue split'!$A$3:$A$487,0),'MEV Distributed'!P$3)</f>
        <v>66248.455459999997</v>
      </c>
      <c r="Q207" s="54"/>
      <c r="R207" s="36">
        <f>K207+L207+P207</f>
        <v>151296.09838023738</v>
      </c>
      <c r="S207" s="34"/>
      <c r="T207" s="35">
        <f>K207/R207</f>
        <v>0.56052898448855137</v>
      </c>
      <c r="U207" s="35">
        <f t="shared" si="22"/>
        <v>1.5981544842966428E-3</v>
      </c>
      <c r="V207" s="35">
        <f t="shared" si="23"/>
        <v>0.437872861027152</v>
      </c>
      <c r="W207" s="35">
        <v>0</v>
      </c>
    </row>
    <row r="208" spans="1:23" x14ac:dyDescent="0.2">
      <c r="A208" s="1">
        <v>44842</v>
      </c>
      <c r="B208" s="17">
        <v>1324.89</v>
      </c>
      <c r="C208" s="58"/>
      <c r="D208" cm="1">
        <f t="array" ref="D208">INDEX('raw - dune'!$B$2:$L$239,MATCH(DATEVALUE(TEXT(A208,"MM/DD/YY")),'raw - dune'!$A$2:$A$239,0),D$3)</f>
        <v>255.810456352053</v>
      </c>
      <c r="E208" cm="1">
        <f t="array" ref="E208">INDEX('raw - dune'!$B$2:$L$239,MATCH(DATEVALUE(TEXT($A208,"MM/DD/YY")),'raw - dune'!$A$2:$A$239,0),E$3)</f>
        <v>29.171081676225899</v>
      </c>
      <c r="F208" s="12" cm="1">
        <f t="array" ref="F208">INDEX('raw - dune'!$B$2:$L$239,MATCH(DATEVALUE(TEXT($A208,"MM/DD/YY")),'raw - dune'!$A$2:$A$239,0),F$3)</f>
        <v>227.540056837089</v>
      </c>
      <c r="H208" s="30">
        <f t="shared" si="18"/>
        <v>338920.71551627154</v>
      </c>
      <c r="I208" s="30">
        <f t="shared" si="19"/>
        <v>38648.474402014937</v>
      </c>
      <c r="J208" s="30">
        <f t="shared" si="20"/>
        <v>301465.54590289085</v>
      </c>
      <c r="K208" s="37">
        <f t="shared" si="21"/>
        <v>37455.169613380684</v>
      </c>
      <c r="L208" s="37">
        <f>I208+J208-H208</f>
        <v>1193.3047886342392</v>
      </c>
      <c r="M208" s="34"/>
      <c r="N208" s="30" cm="1">
        <f t="array" ref="N208">INDEX('MEV revenue split'!$B$3:$D$487,MATCH(DATEVALUE(TEXT($A208,"MM/DD/YY")),'MEV revenue split'!$A$3:$A$487,0),'MEV Distributed'!N$3)</f>
        <v>196896.34544999999</v>
      </c>
      <c r="O208" s="30" cm="1">
        <f t="array" ref="O208">INDEX('MEV revenue split'!$B$3:$D$487,MATCH(DATEVALUE(TEXT($A208,"MM/DD/YY")),'MEV revenue split'!$A$3:$A$487,0),'MEV Distributed'!O$3)</f>
        <v>106628.16230753</v>
      </c>
      <c r="P208" s="38" cm="1">
        <f t="array" ref="P208">INDEX('MEV revenue split'!$B$3:$D$487,MATCH(DATEVALUE(TEXT($A208,"MM/DD/YY")),'MEV revenue split'!$A$3:$A$487,0),'MEV Distributed'!P$3)</f>
        <v>45445.941572901997</v>
      </c>
      <c r="Q208" s="54"/>
      <c r="R208" s="36">
        <f>K208+L208+P208</f>
        <v>84094.415974916919</v>
      </c>
      <c r="S208" s="34"/>
      <c r="T208" s="35">
        <f>K208/R208</f>
        <v>0.44539425334201194</v>
      </c>
      <c r="U208" s="35">
        <f t="shared" si="22"/>
        <v>1.4190059765563621E-2</v>
      </c>
      <c r="V208" s="35">
        <f t="shared" si="23"/>
        <v>0.54041568689242447</v>
      </c>
      <c r="W208" s="35">
        <v>0</v>
      </c>
    </row>
    <row r="209" spans="1:23" x14ac:dyDescent="0.2">
      <c r="A209" s="1">
        <v>44841</v>
      </c>
      <c r="B209" s="17">
        <v>1351.43</v>
      </c>
      <c r="C209" s="58"/>
      <c r="D209" cm="1">
        <f t="array" ref="D209">INDEX('raw - dune'!$B$2:$L$239,MATCH(DATEVALUE(TEXT(A209,"MM/DD/YY")),'raw - dune'!$A$2:$A$239,0),D$3)</f>
        <v>458.12554476340802</v>
      </c>
      <c r="E209" cm="1">
        <f t="array" ref="E209">INDEX('raw - dune'!$B$2:$L$239,MATCH(DATEVALUE(TEXT($A209,"MM/DD/YY")),'raw - dune'!$A$2:$A$239,0),E$3)</f>
        <v>76.093460950152206</v>
      </c>
      <c r="F209" s="12" cm="1">
        <f t="array" ref="F209">INDEX('raw - dune'!$B$2:$L$239,MATCH(DATEVALUE(TEXT($A209,"MM/DD/YY")),'raw - dune'!$A$2:$A$239,0),F$3)</f>
        <v>382.02337720407797</v>
      </c>
      <c r="H209" s="30">
        <f t="shared" si="18"/>
        <v>619124.60495961248</v>
      </c>
      <c r="I209" s="30">
        <f t="shared" si="19"/>
        <v>102834.9859318642</v>
      </c>
      <c r="J209" s="30">
        <f t="shared" si="20"/>
        <v>516277.8526549071</v>
      </c>
      <c r="K209" s="37">
        <f t="shared" si="21"/>
        <v>102846.75230470538</v>
      </c>
      <c r="L209" s="37">
        <f>I209+J209-H209</f>
        <v>-11.766372841200791</v>
      </c>
      <c r="M209" s="34"/>
      <c r="N209" s="30" cm="1">
        <f t="array" ref="N209">INDEX('MEV revenue split'!$B$3:$D$487,MATCH(DATEVALUE(TEXT($A209,"MM/DD/YY")),'MEV revenue split'!$A$3:$A$487,0),'MEV Distributed'!N$3)</f>
        <v>313219.13339999999</v>
      </c>
      <c r="O209" s="30" cm="1">
        <f t="array" ref="O209">INDEX('MEV revenue split'!$B$3:$D$487,MATCH(DATEVALUE(TEXT($A209,"MM/DD/YY")),'MEV revenue split'!$A$3:$A$487,0),'MEV Distributed'!O$3)</f>
        <v>192824.96669820001</v>
      </c>
      <c r="P209" s="38" cm="1">
        <f t="array" ref="P209">INDEX('MEV revenue split'!$B$3:$D$487,MATCH(DATEVALUE(TEXT($A209,"MM/DD/YY")),'MEV revenue split'!$A$3:$A$487,0),'MEV Distributed'!P$3)</f>
        <v>75847.7611416</v>
      </c>
      <c r="Q209" s="54"/>
      <c r="R209" s="36">
        <f>K209+L209+P209</f>
        <v>178682.74707346418</v>
      </c>
      <c r="S209" s="34"/>
      <c r="T209" s="35">
        <f>K209/R209</f>
        <v>0.57558300389472217</v>
      </c>
      <c r="U209" s="35">
        <f t="shared" si="22"/>
        <v>-6.5850637702380568E-5</v>
      </c>
      <c r="V209" s="35">
        <f t="shared" si="23"/>
        <v>0.42448284674298026</v>
      </c>
      <c r="W209" s="35">
        <v>0</v>
      </c>
    </row>
    <row r="210" spans="1:23" x14ac:dyDescent="0.2">
      <c r="A210" s="1">
        <v>44840</v>
      </c>
      <c r="B210" s="17">
        <v>1352.59</v>
      </c>
      <c r="C210" s="58"/>
      <c r="D210" cm="1">
        <f t="array" ref="D210">INDEX('raw - dune'!$B$2:$L$239,MATCH(DATEVALUE(TEXT(A210,"MM/DD/YY")),'raw - dune'!$A$2:$A$239,0),D$3)</f>
        <v>447.73485308826702</v>
      </c>
      <c r="E210" cm="1">
        <f t="array" ref="E210">INDEX('raw - dune'!$B$2:$L$239,MATCH(DATEVALUE(TEXT($A210,"MM/DD/YY")),'raw - dune'!$A$2:$A$239,0),E$3)</f>
        <v>147.903538768174</v>
      </c>
      <c r="F210" s="12" cm="1">
        <f t="array" ref="F210">INDEX('raw - dune'!$B$2:$L$239,MATCH(DATEVALUE(TEXT($A210,"MM/DD/YY")),'raw - dune'!$A$2:$A$239,0),F$3)</f>
        <v>301.67755498242599</v>
      </c>
      <c r="H210" s="30">
        <f t="shared" si="18"/>
        <v>605601.68493865908</v>
      </c>
      <c r="I210" s="30">
        <f t="shared" si="19"/>
        <v>200052.84750244446</v>
      </c>
      <c r="J210" s="30">
        <f t="shared" si="20"/>
        <v>408046.04409367952</v>
      </c>
      <c r="K210" s="37">
        <f t="shared" si="21"/>
        <v>197555.64084497956</v>
      </c>
      <c r="L210" s="37">
        <f>I210+J210-H210</f>
        <v>2497.2066574649652</v>
      </c>
      <c r="M210" s="34"/>
      <c r="N210" s="30" cm="1">
        <f t="array" ref="N210">INDEX('MEV revenue split'!$B$3:$D$487,MATCH(DATEVALUE(TEXT($A210,"MM/DD/YY")),'MEV revenue split'!$A$3:$A$487,0),'MEV Distributed'!N$3)</f>
        <v>1549162.5563999999</v>
      </c>
      <c r="O210" s="30" cm="1">
        <f t="array" ref="O210">INDEX('MEV revenue split'!$B$3:$D$487,MATCH(DATEVALUE(TEXT($A210,"MM/DD/YY")),'MEV revenue split'!$A$3:$A$487,0),'MEV Distributed'!O$3)</f>
        <v>233263.85125509999</v>
      </c>
      <c r="P210" s="38" cm="1">
        <f t="array" ref="P210">INDEX('MEV revenue split'!$B$3:$D$487,MATCH(DATEVALUE(TEXT($A210,"MM/DD/YY")),'MEV revenue split'!$A$3:$A$487,0),'MEV Distributed'!P$3)</f>
        <v>1271659.0377006</v>
      </c>
      <c r="Q210" s="54"/>
      <c r="R210" s="36">
        <f>K210+L210+P210</f>
        <v>1471711.8852030444</v>
      </c>
      <c r="S210" s="34"/>
      <c r="T210" s="35">
        <f>K210/R210</f>
        <v>0.13423526903006824</v>
      </c>
      <c r="U210" s="35">
        <f t="shared" si="22"/>
        <v>1.6968040297645885E-3</v>
      </c>
      <c r="V210" s="35">
        <f t="shared" si="23"/>
        <v>0.86406792694016721</v>
      </c>
      <c r="W210" s="35">
        <v>0</v>
      </c>
    </row>
    <row r="211" spans="1:23" x14ac:dyDescent="0.2">
      <c r="A211" s="1">
        <v>44839</v>
      </c>
      <c r="B211" s="17">
        <v>1363.24</v>
      </c>
      <c r="C211" s="58"/>
      <c r="D211" cm="1">
        <f t="array" ref="D211">INDEX('raw - dune'!$B$2:$L$239,MATCH(DATEVALUE(TEXT(A211,"MM/DD/YY")),'raw - dune'!$A$2:$A$239,0),D$3)</f>
        <v>457.44920354935698</v>
      </c>
      <c r="E211" cm="1">
        <f t="array" ref="E211">INDEX('raw - dune'!$B$2:$L$239,MATCH(DATEVALUE(TEXT($A211,"MM/DD/YY")),'raw - dune'!$A$2:$A$239,0),E$3)</f>
        <v>60.491140252425403</v>
      </c>
      <c r="F211" s="12" cm="1">
        <f t="array" ref="F211">INDEX('raw - dune'!$B$2:$L$239,MATCH(DATEVALUE(TEXT($A211,"MM/DD/YY")),'raw - dune'!$A$2:$A$239,0),F$3)</f>
        <v>398.56725153604901</v>
      </c>
      <c r="H211" s="30">
        <f t="shared" si="18"/>
        <v>623613.05224662542</v>
      </c>
      <c r="I211" s="30">
        <f t="shared" si="19"/>
        <v>82463.942037716406</v>
      </c>
      <c r="J211" s="30">
        <f t="shared" si="20"/>
        <v>543342.81998400344</v>
      </c>
      <c r="K211" s="37">
        <f t="shared" si="21"/>
        <v>80270.232262621983</v>
      </c>
      <c r="L211" s="37">
        <f>I211+J211-H211</f>
        <v>2193.7097750944085</v>
      </c>
      <c r="M211" s="34"/>
      <c r="N211" s="30" cm="1">
        <f t="array" ref="N211">INDEX('MEV revenue split'!$B$3:$D$487,MATCH(DATEVALUE(TEXT($A211,"MM/DD/YY")),'MEV revenue split'!$A$3:$A$487,0),'MEV Distributed'!N$3)</f>
        <v>373701.0661</v>
      </c>
      <c r="O211" s="30" cm="1">
        <f t="array" ref="O211">INDEX('MEV revenue split'!$B$3:$D$487,MATCH(DATEVALUE(TEXT($A211,"MM/DD/YY")),'MEV revenue split'!$A$3:$A$487,0),'MEV Distributed'!O$3)</f>
        <v>231367.70775589999</v>
      </c>
      <c r="P211" s="38" cm="1">
        <f t="array" ref="P211">INDEX('MEV revenue split'!$B$3:$D$487,MATCH(DATEVALUE(TEXT($A211,"MM/DD/YY")),'MEV revenue split'!$A$3:$A$487,0),'MEV Distributed'!P$3)</f>
        <v>99183.893040200011</v>
      </c>
      <c r="Q211" s="54"/>
      <c r="R211" s="36">
        <f>K211+L211+P211</f>
        <v>181647.83507791639</v>
      </c>
      <c r="S211" s="34"/>
      <c r="T211" s="35">
        <f>K211/R211</f>
        <v>0.44190029695752064</v>
      </c>
      <c r="U211" s="35">
        <f t="shared" si="22"/>
        <v>1.2076718526006293E-2</v>
      </c>
      <c r="V211" s="35">
        <f t="shared" si="23"/>
        <v>0.54602298451647313</v>
      </c>
      <c r="W211" s="35">
        <v>0</v>
      </c>
    </row>
    <row r="212" spans="1:23" x14ac:dyDescent="0.2">
      <c r="A212" s="1">
        <v>44838</v>
      </c>
      <c r="B212" s="17">
        <v>1323.5</v>
      </c>
      <c r="C212" s="58"/>
      <c r="D212" cm="1">
        <f t="array" ref="D212">INDEX('raw - dune'!$B$2:$L$239,MATCH(DATEVALUE(TEXT(A212,"MM/DD/YY")),'raw - dune'!$A$2:$A$239,0),D$3)</f>
        <v>448.16137411470601</v>
      </c>
      <c r="E212" cm="1">
        <f t="array" ref="E212">INDEX('raw - dune'!$B$2:$L$239,MATCH(DATEVALUE(TEXT($A212,"MM/DD/YY")),'raw - dune'!$A$2:$A$239,0),E$3)</f>
        <v>123.859830320713</v>
      </c>
      <c r="F212" s="12" cm="1">
        <f t="array" ref="F212">INDEX('raw - dune'!$B$2:$L$239,MATCH(DATEVALUE(TEXT($A212,"MM/DD/YY")),'raw - dune'!$A$2:$A$239,0),F$3)</f>
        <v>324.46588347635202</v>
      </c>
      <c r="H212" s="30">
        <f t="shared" si="18"/>
        <v>593141.57864081336</v>
      </c>
      <c r="I212" s="30">
        <f t="shared" si="19"/>
        <v>163928.48542946365</v>
      </c>
      <c r="J212" s="30">
        <f t="shared" si="20"/>
        <v>429430.59678095189</v>
      </c>
      <c r="K212" s="37">
        <f t="shared" si="21"/>
        <v>163710.98185986147</v>
      </c>
      <c r="L212" s="37">
        <f>I212+J212-H212</f>
        <v>217.5035696021514</v>
      </c>
      <c r="M212" s="34"/>
      <c r="N212" s="30" cm="1">
        <f t="array" ref="N212">INDEX('MEV revenue split'!$B$3:$D$487,MATCH(DATEVALUE(TEXT($A212,"MM/DD/YY")),'MEV revenue split'!$A$3:$A$487,0),'MEV Distributed'!N$3)</f>
        <v>468771.84719999996</v>
      </c>
      <c r="O212" s="30" cm="1">
        <f t="array" ref="O212">INDEX('MEV revenue split'!$B$3:$D$487,MATCH(DATEVALUE(TEXT($A212,"MM/DD/YY")),'MEV revenue split'!$A$3:$A$487,0),'MEV Distributed'!O$3)</f>
        <v>265959.47127372999</v>
      </c>
      <c r="P212" s="38" cm="1">
        <f t="array" ref="P212">INDEX('MEV revenue split'!$B$3:$D$487,MATCH(DATEVALUE(TEXT($A212,"MM/DD/YY")),'MEV revenue split'!$A$3:$A$487,0),'MEV Distributed'!P$3)</f>
        <v>158092.77450253</v>
      </c>
      <c r="Q212" s="54"/>
      <c r="R212" s="36">
        <f>K212+L212+P212</f>
        <v>322021.25993199361</v>
      </c>
      <c r="S212" s="34"/>
      <c r="T212" s="35">
        <f>K212/R212</f>
        <v>0.50838563234748824</v>
      </c>
      <c r="U212" s="35">
        <f t="shared" si="22"/>
        <v>6.7543232905828985E-4</v>
      </c>
      <c r="V212" s="35">
        <f t="shared" si="23"/>
        <v>0.4909389353234534</v>
      </c>
      <c r="W212" s="35">
        <v>0</v>
      </c>
    </row>
    <row r="213" spans="1:23" x14ac:dyDescent="0.2">
      <c r="A213" s="1">
        <v>44837</v>
      </c>
      <c r="B213" s="17">
        <v>1277.9000000000001</v>
      </c>
      <c r="C213" s="58"/>
      <c r="D213" cm="1">
        <f t="array" ref="D213">INDEX('raw - dune'!$B$2:$L$239,MATCH(DATEVALUE(TEXT(A213,"MM/DD/YY")),'raw - dune'!$A$2:$A$239,0),D$3)</f>
        <v>386.65916855726499</v>
      </c>
      <c r="E213" cm="1">
        <f t="array" ref="E213">INDEX('raw - dune'!$B$2:$L$239,MATCH(DATEVALUE(TEXT($A213,"MM/DD/YY")),'raw - dune'!$A$2:$A$239,0),E$3)</f>
        <v>103.897388937324</v>
      </c>
      <c r="F213" s="12" cm="1">
        <f t="array" ref="F213">INDEX('raw - dune'!$B$2:$L$239,MATCH(DATEVALUE(TEXT($A213,"MM/DD/YY")),'raw - dune'!$A$2:$A$239,0),F$3)</f>
        <v>282.35448468303099</v>
      </c>
      <c r="H213" s="30">
        <f t="shared" si="18"/>
        <v>494111.751499329</v>
      </c>
      <c r="I213" s="30">
        <f t="shared" si="19"/>
        <v>132770.47332300636</v>
      </c>
      <c r="J213" s="30">
        <f t="shared" si="20"/>
        <v>360820.79597644531</v>
      </c>
      <c r="K213" s="37">
        <f t="shared" si="21"/>
        <v>133290.95552288368</v>
      </c>
      <c r="L213" s="37">
        <f>I213+J213-H213</f>
        <v>-520.48219987732591</v>
      </c>
      <c r="M213" s="34"/>
      <c r="N213" s="30" cm="1">
        <f t="array" ref="N213">INDEX('MEV revenue split'!$B$3:$D$487,MATCH(DATEVALUE(TEXT($A213,"MM/DD/YY")),'MEV revenue split'!$A$3:$A$487,0),'MEV Distributed'!N$3)</f>
        <v>352469.1936</v>
      </c>
      <c r="O213" s="30" cm="1">
        <f t="array" ref="O213">INDEX('MEV revenue split'!$B$3:$D$487,MATCH(DATEVALUE(TEXT($A213,"MM/DD/YY")),'MEV revenue split'!$A$3:$A$487,0),'MEV Distributed'!O$3)</f>
        <v>284203.96568999998</v>
      </c>
      <c r="P213" s="38" cm="1">
        <f t="array" ref="P213">INDEX('MEV revenue split'!$B$3:$D$487,MATCH(DATEVALUE(TEXT($A213,"MM/DD/YY")),'MEV revenue split'!$A$3:$A$487,0),'MEV Distributed'!P$3)</f>
        <v>111128.558388</v>
      </c>
      <c r="Q213" s="54"/>
      <c r="R213" s="36">
        <f>K213+L213+P213</f>
        <v>243899.03171100636</v>
      </c>
      <c r="S213" s="34"/>
      <c r="T213" s="35">
        <f>K213/R213</f>
        <v>0.54650055224827154</v>
      </c>
      <c r="U213" s="35">
        <f t="shared" si="22"/>
        <v>-2.1340068315401938E-3</v>
      </c>
      <c r="V213" s="35">
        <f t="shared" si="23"/>
        <v>0.45563345458326859</v>
      </c>
      <c r="W213" s="35">
        <v>0</v>
      </c>
    </row>
    <row r="214" spans="1:23" x14ac:dyDescent="0.2">
      <c r="A214" s="1">
        <v>44836</v>
      </c>
      <c r="B214" s="17">
        <v>1311.26</v>
      </c>
      <c r="C214" s="58"/>
      <c r="D214" cm="1">
        <f t="array" ref="D214">INDEX('raw - dune'!$B$2:$L$239,MATCH(DATEVALUE(TEXT(A214,"MM/DD/YY")),'raw - dune'!$A$2:$A$239,0),D$3)</f>
        <v>369.77516250448798</v>
      </c>
      <c r="E214" cm="1">
        <f t="array" ref="E214">INDEX('raw - dune'!$B$2:$L$239,MATCH(DATEVALUE(TEXT($A214,"MM/DD/YY")),'raw - dune'!$A$2:$A$239,0),E$3)</f>
        <v>104.593243720906</v>
      </c>
      <c r="F214" s="12" cm="1">
        <f t="array" ref="F214">INDEX('raw - dune'!$B$2:$L$239,MATCH(DATEVALUE(TEXT($A214,"MM/DD/YY")),'raw - dune'!$A$2:$A$239,0),F$3)</f>
        <v>259.15866971055402</v>
      </c>
      <c r="H214" s="30">
        <f t="shared" si="18"/>
        <v>484871.37958563492</v>
      </c>
      <c r="I214" s="30">
        <f t="shared" si="19"/>
        <v>137148.9367614752</v>
      </c>
      <c r="J214" s="30">
        <f t="shared" si="20"/>
        <v>339824.39724466106</v>
      </c>
      <c r="K214" s="37">
        <f t="shared" si="21"/>
        <v>145046.98234097386</v>
      </c>
      <c r="L214" s="37">
        <f>I214+J214-H214</f>
        <v>-7898.0455794986337</v>
      </c>
      <c r="M214" s="34"/>
      <c r="N214" s="30" cm="1">
        <f t="array" ref="N214">INDEX('MEV revenue split'!$B$3:$D$487,MATCH(DATEVALUE(TEXT($A214,"MM/DD/YY")),'MEV revenue split'!$A$3:$A$487,0),'MEV Distributed'!N$3)</f>
        <v>341138.32691</v>
      </c>
      <c r="O214" s="30" cm="1">
        <f t="array" ref="O214">INDEX('MEV revenue split'!$B$3:$D$487,MATCH(DATEVALUE(TEXT($A214,"MM/DD/YY")),'MEV revenue split'!$A$3:$A$487,0),'MEV Distributed'!O$3)</f>
        <v>218447.8806264</v>
      </c>
      <c r="P214" s="38" cm="1">
        <f t="array" ref="P214">INDEX('MEV revenue split'!$B$3:$D$487,MATCH(DATEVALUE(TEXT($A214,"MM/DD/YY")),'MEV revenue split'!$A$3:$A$487,0),'MEV Distributed'!P$3)</f>
        <v>78203.381542100004</v>
      </c>
      <c r="Q214" s="54"/>
      <c r="R214" s="36">
        <f>K214+L214+P214</f>
        <v>215352.31830357522</v>
      </c>
      <c r="S214" s="34"/>
      <c r="T214" s="35">
        <f>K214/R214</f>
        <v>0.67353341484118967</v>
      </c>
      <c r="U214" s="35">
        <f t="shared" si="22"/>
        <v>-3.6674996776050552E-2</v>
      </c>
      <c r="V214" s="35">
        <f t="shared" si="23"/>
        <v>0.3631415819348609</v>
      </c>
      <c r="W214" s="35">
        <v>0</v>
      </c>
    </row>
    <row r="215" spans="1:23" x14ac:dyDescent="0.2">
      <c r="A215" s="1">
        <v>44835</v>
      </c>
      <c r="B215" s="17">
        <v>1329.15</v>
      </c>
      <c r="C215" s="58"/>
      <c r="D215" cm="1">
        <f t="array" ref="D215">INDEX('raw - dune'!$B$2:$L$239,MATCH(DATEVALUE(TEXT(A215,"MM/DD/YY")),'raw - dune'!$A$2:$A$239,0),D$3)</f>
        <v>328.96864443530399</v>
      </c>
      <c r="E215" cm="1">
        <f t="array" ref="E215">INDEX('raw - dune'!$B$2:$L$239,MATCH(DATEVALUE(TEXT($A215,"MM/DD/YY")),'raw - dune'!$A$2:$A$239,0),E$3)</f>
        <v>79.427409251193396</v>
      </c>
      <c r="F215" s="12" cm="1">
        <f t="array" ref="F215">INDEX('raw - dune'!$B$2:$L$239,MATCH(DATEVALUE(TEXT($A215,"MM/DD/YY")),'raw - dune'!$A$2:$A$239,0),F$3)</f>
        <v>246.688402981888</v>
      </c>
      <c r="H215" s="30">
        <f t="shared" si="18"/>
        <v>437248.67375118431</v>
      </c>
      <c r="I215" s="30">
        <f t="shared" si="19"/>
        <v>105570.94100622371</v>
      </c>
      <c r="J215" s="30">
        <f t="shared" si="20"/>
        <v>327885.89082337648</v>
      </c>
      <c r="K215" s="37">
        <f t="shared" si="21"/>
        <v>109362.78292780783</v>
      </c>
      <c r="L215" s="37">
        <f>I215+J215-H215</f>
        <v>-3791.8419215840986</v>
      </c>
      <c r="M215" s="34"/>
      <c r="N215" s="30" cm="1">
        <f t="array" ref="N215">INDEX('MEV revenue split'!$B$3:$D$487,MATCH(DATEVALUE(TEXT($A215,"MM/DD/YY")),'MEV revenue split'!$A$3:$A$487,0),'MEV Distributed'!N$3)</f>
        <v>269754.70809999999</v>
      </c>
      <c r="O215" s="30" cm="1">
        <f t="array" ref="O215">INDEX('MEV revenue split'!$B$3:$D$487,MATCH(DATEVALUE(TEXT($A215,"MM/DD/YY")),'MEV revenue split'!$A$3:$A$487,0),'MEV Distributed'!O$3)</f>
        <v>137948.3463876</v>
      </c>
      <c r="P215" s="38" cm="1">
        <f t="array" ref="P215">INDEX('MEV revenue split'!$B$3:$D$487,MATCH(DATEVALUE(TEXT($A215,"MM/DD/YY")),'MEV revenue split'!$A$3:$A$487,0),'MEV Distributed'!P$3)</f>
        <v>87187.984732199999</v>
      </c>
      <c r="Q215" s="54"/>
      <c r="R215" s="36">
        <f>K215+L215+P215</f>
        <v>192758.92573842371</v>
      </c>
      <c r="S215" s="34"/>
      <c r="T215" s="35">
        <f>K215/R215</f>
        <v>0.56735522108176972</v>
      </c>
      <c r="U215" s="35">
        <f t="shared" si="22"/>
        <v>-1.9671420698461849E-2</v>
      </c>
      <c r="V215" s="35">
        <f t="shared" si="23"/>
        <v>0.45231619961669217</v>
      </c>
      <c r="W215" s="35">
        <v>0</v>
      </c>
    </row>
    <row r="216" spans="1:23" x14ac:dyDescent="0.2">
      <c r="A216" s="1">
        <v>44834</v>
      </c>
      <c r="B216" s="17">
        <v>1335.74</v>
      </c>
      <c r="C216" s="58"/>
      <c r="D216" cm="1">
        <f t="array" ref="D216">INDEX('raw - dune'!$B$2:$L$239,MATCH(DATEVALUE(TEXT(A216,"MM/DD/YY")),'raw - dune'!$A$2:$A$239,0),D$3)</f>
        <v>493.14546999738798</v>
      </c>
      <c r="E216" cm="1">
        <f t="array" ref="E216">INDEX('raw - dune'!$B$2:$L$239,MATCH(DATEVALUE(TEXT($A216,"MM/DD/YY")),'raw - dune'!$A$2:$A$239,0),E$3)</f>
        <v>159.84010475069601</v>
      </c>
      <c r="F216" s="12" cm="1">
        <f t="array" ref="F216">INDEX('raw - dune'!$B$2:$L$239,MATCH(DATEVALUE(TEXT($A216,"MM/DD/YY")),'raw - dune'!$A$2:$A$239,0),F$3)</f>
        <v>328.441179265046</v>
      </c>
      <c r="H216" s="30">
        <f t="shared" si="18"/>
        <v>658714.13009431097</v>
      </c>
      <c r="I216" s="30">
        <f t="shared" si="19"/>
        <v>213504.8215196947</v>
      </c>
      <c r="J216" s="30">
        <f t="shared" si="20"/>
        <v>438712.02079149254</v>
      </c>
      <c r="K216" s="37">
        <f t="shared" si="21"/>
        <v>220002.10930281843</v>
      </c>
      <c r="L216" s="37">
        <f>I216+J216-H216</f>
        <v>-6497.2877831237856</v>
      </c>
      <c r="M216" s="34"/>
      <c r="N216" s="30" cm="1">
        <f t="array" ref="N216">INDEX('MEV revenue split'!$B$3:$D$487,MATCH(DATEVALUE(TEXT($A216,"MM/DD/YY")),'MEV revenue split'!$A$3:$A$487,0),'MEV Distributed'!N$3)</f>
        <v>312646.76659999997</v>
      </c>
      <c r="O216" s="30" cm="1">
        <f t="array" ref="O216">INDEX('MEV revenue split'!$B$3:$D$487,MATCH(DATEVALUE(TEXT($A216,"MM/DD/YY")),'MEV revenue split'!$A$3:$A$487,0),'MEV Distributed'!O$3)</f>
        <v>169649.8267489</v>
      </c>
      <c r="P216" s="38" cm="1">
        <f t="array" ref="P216">INDEX('MEV revenue split'!$B$3:$D$487,MATCH(DATEVALUE(TEXT($A216,"MM/DD/YY")),'MEV revenue split'!$A$3:$A$487,0),'MEV Distributed'!P$3)</f>
        <v>98732.638442119991</v>
      </c>
      <c r="Q216" s="54"/>
      <c r="R216" s="36">
        <f>K216+L216+P216</f>
        <v>312237.45996181463</v>
      </c>
      <c r="S216" s="34"/>
      <c r="T216" s="35">
        <f>K216/R216</f>
        <v>0.70459870295423166</v>
      </c>
      <c r="U216" s="35">
        <f t="shared" si="22"/>
        <v>-2.0808802966557495E-2</v>
      </c>
      <c r="V216" s="35">
        <f t="shared" si="23"/>
        <v>0.31621010001232586</v>
      </c>
      <c r="W216" s="35">
        <v>0</v>
      </c>
    </row>
    <row r="217" spans="1:23" x14ac:dyDescent="0.2">
      <c r="A217" s="1">
        <v>44833</v>
      </c>
      <c r="B217" s="17">
        <v>1340.02</v>
      </c>
      <c r="C217" s="58"/>
      <c r="D217" cm="1">
        <f t="array" ref="D217">INDEX('raw - dune'!$B$2:$L$239,MATCH(DATEVALUE(TEXT(A217,"MM/DD/YY")),'raw - dune'!$A$2:$A$239,0),D$3)</f>
        <v>503.74877466874199</v>
      </c>
      <c r="E217" cm="1">
        <f t="array" ref="E217">INDEX('raw - dune'!$B$2:$L$239,MATCH(DATEVALUE(TEXT($A217,"MM/DD/YY")),'raw - dune'!$A$2:$A$239,0),E$3)</f>
        <v>181.77923187574001</v>
      </c>
      <c r="F217" s="12" cm="1">
        <f t="array" ref="F217">INDEX('raw - dune'!$B$2:$L$239,MATCH(DATEVALUE(TEXT($A217,"MM/DD/YY")),'raw - dune'!$A$2:$A$239,0),F$3)</f>
        <v>317.94280053849099</v>
      </c>
      <c r="H217" s="30">
        <f t="shared" si="18"/>
        <v>675033.43303160765</v>
      </c>
      <c r="I217" s="30">
        <f t="shared" si="19"/>
        <v>243587.80629812912</v>
      </c>
      <c r="J217" s="30">
        <f t="shared" si="20"/>
        <v>426049.71157758869</v>
      </c>
      <c r="K217" s="37">
        <f t="shared" si="21"/>
        <v>248983.72145401896</v>
      </c>
      <c r="L217" s="37">
        <f>I217+J217-H217</f>
        <v>-5395.9151558898157</v>
      </c>
      <c r="M217" s="34"/>
      <c r="N217" s="30" cm="1">
        <f t="array" ref="N217">INDEX('MEV revenue split'!$B$3:$D$487,MATCH(DATEVALUE(TEXT($A217,"MM/DD/YY")),'MEV revenue split'!$A$3:$A$487,0),'MEV Distributed'!N$3)</f>
        <v>490229.82250000001</v>
      </c>
      <c r="O217" s="30" cm="1">
        <f t="array" ref="O217">INDEX('MEV revenue split'!$B$3:$D$487,MATCH(DATEVALUE(TEXT($A217,"MM/DD/YY")),'MEV revenue split'!$A$3:$A$487,0),'MEV Distributed'!O$3)</f>
        <v>288452.13838999998</v>
      </c>
      <c r="P217" s="38" cm="1">
        <f t="array" ref="P217">INDEX('MEV revenue split'!$B$3:$D$487,MATCH(DATEVALUE(TEXT($A217,"MM/DD/YY")),'MEV revenue split'!$A$3:$A$487,0),'MEV Distributed'!P$3)</f>
        <v>156944.68414</v>
      </c>
      <c r="Q217" s="54"/>
      <c r="R217" s="36">
        <f>K217+L217+P217</f>
        <v>400532.49043812917</v>
      </c>
      <c r="S217" s="34"/>
      <c r="T217" s="35">
        <f>K217/R217</f>
        <v>0.62163177119954471</v>
      </c>
      <c r="U217" s="35">
        <f t="shared" si="22"/>
        <v>-1.3471853806385103E-2</v>
      </c>
      <c r="V217" s="35">
        <f t="shared" si="23"/>
        <v>0.39184008260684028</v>
      </c>
      <c r="W217" s="35">
        <v>0</v>
      </c>
    </row>
    <row r="218" spans="1:23" x14ac:dyDescent="0.2">
      <c r="A218" s="1">
        <v>44832</v>
      </c>
      <c r="B218" s="17">
        <v>1331.15</v>
      </c>
      <c r="C218" s="58"/>
      <c r="D218" cm="1">
        <f t="array" ref="D218">INDEX('raw - dune'!$B$2:$L$239,MATCH(DATEVALUE(TEXT(A218,"MM/DD/YY")),'raw - dune'!$A$2:$A$239,0),D$3)</f>
        <v>649.10772661909596</v>
      </c>
      <c r="E218" cm="1">
        <f t="array" ref="E218">INDEX('raw - dune'!$B$2:$L$239,MATCH(DATEVALUE(TEXT($A218,"MM/DD/YY")),'raw - dune'!$A$2:$A$239,0),E$3)</f>
        <v>246.57077443675999</v>
      </c>
      <c r="F218" s="12" cm="1">
        <f t="array" ref="F218">INDEX('raw - dune'!$B$2:$L$239,MATCH(DATEVALUE(TEXT($A218,"MM/DD/YY")),'raw - dune'!$A$2:$A$239,0),F$3)</f>
        <v>394.99199068386798</v>
      </c>
      <c r="H218" s="30">
        <f t="shared" si="18"/>
        <v>864059.75028900965</v>
      </c>
      <c r="I218" s="30">
        <f t="shared" si="19"/>
        <v>328222.68639149307</v>
      </c>
      <c r="J218" s="30">
        <f t="shared" si="20"/>
        <v>525793.58839883085</v>
      </c>
      <c r="K218" s="37">
        <f t="shared" si="21"/>
        <v>338266.1618901788</v>
      </c>
      <c r="L218" s="37">
        <f>I218+J218-H218</f>
        <v>-10043.47549868573</v>
      </c>
      <c r="M218" s="34"/>
      <c r="N218" s="30" cm="1">
        <f t="array" ref="N218">INDEX('MEV revenue split'!$B$3:$D$487,MATCH(DATEVALUE(TEXT($A218,"MM/DD/YY")),'MEV revenue split'!$A$3:$A$487,0),'MEV Distributed'!N$3)</f>
        <v>481464.55559999996</v>
      </c>
      <c r="O218" s="30" cm="1">
        <f t="array" ref="O218">INDEX('MEV revenue split'!$B$3:$D$487,MATCH(DATEVALUE(TEXT($A218,"MM/DD/YY")),'MEV revenue split'!$A$3:$A$487,0),'MEV Distributed'!O$3)</f>
        <v>317501.14013970003</v>
      </c>
      <c r="P218" s="38" cm="1">
        <f t="array" ref="P218">INDEX('MEV revenue split'!$B$3:$D$487,MATCH(DATEVALUE(TEXT($A218,"MM/DD/YY")),'MEV revenue split'!$A$3:$A$487,0),'MEV Distributed'!P$3)</f>
        <v>119504.276639</v>
      </c>
      <c r="Q218" s="54"/>
      <c r="R218" s="36">
        <f>K218+L218+P218</f>
        <v>447726.96303049306</v>
      </c>
      <c r="S218" s="34"/>
      <c r="T218" s="35">
        <f>K218/R218</f>
        <v>0.75551885372411831</v>
      </c>
      <c r="U218" s="35">
        <f t="shared" si="22"/>
        <v>-2.2432143533874471E-2</v>
      </c>
      <c r="V218" s="35">
        <f t="shared" si="23"/>
        <v>0.2669132898097562</v>
      </c>
      <c r="W218" s="35">
        <v>0</v>
      </c>
    </row>
    <row r="219" spans="1:23" x14ac:dyDescent="0.2">
      <c r="A219" s="1">
        <v>44831</v>
      </c>
      <c r="B219" s="17">
        <v>1335.12</v>
      </c>
      <c r="C219" s="58"/>
      <c r="D219" cm="1">
        <f t="array" ref="D219">INDEX('raw - dune'!$B$2:$L$239,MATCH(DATEVALUE(TEXT(A219,"MM/DD/YY")),'raw - dune'!$A$2:$A$239,0),D$3)</f>
        <v>504.136728264677</v>
      </c>
      <c r="E219" cm="1">
        <f t="array" ref="E219">INDEX('raw - dune'!$B$2:$L$239,MATCH(DATEVALUE(TEXT($A219,"MM/DD/YY")),'raw - dune'!$A$2:$A$239,0),E$3)</f>
        <v>172.822995344351</v>
      </c>
      <c r="F219" s="12" cm="1">
        <f t="array" ref="F219">INDEX('raw - dune'!$B$2:$L$239,MATCH(DATEVALUE(TEXT($A219,"MM/DD/YY")),'raw - dune'!$A$2:$A$239,0),F$3)</f>
        <v>327.12345253217899</v>
      </c>
      <c r="H219" s="30">
        <f t="shared" si="18"/>
        <v>673083.02864073555</v>
      </c>
      <c r="I219" s="30">
        <f t="shared" si="19"/>
        <v>230739.4375441499</v>
      </c>
      <c r="J219" s="30">
        <f t="shared" si="20"/>
        <v>436749.06394476275</v>
      </c>
      <c r="K219" s="37">
        <f t="shared" si="21"/>
        <v>236333.9646959728</v>
      </c>
      <c r="L219" s="37">
        <f>I219+J219-H219</f>
        <v>-5594.5271518229274</v>
      </c>
      <c r="M219" s="34"/>
      <c r="N219" s="30" cm="1">
        <f t="array" ref="N219">INDEX('MEV revenue split'!$B$3:$D$487,MATCH(DATEVALUE(TEXT($A219,"MM/DD/YY")),'MEV revenue split'!$A$3:$A$487,0),'MEV Distributed'!N$3)</f>
        <v>1844523.7042</v>
      </c>
      <c r="O219" s="30" cm="1">
        <f t="array" ref="O219">INDEX('MEV revenue split'!$B$3:$D$487,MATCH(DATEVALUE(TEXT($A219,"MM/DD/YY")),'MEV revenue split'!$A$3:$A$487,0),'MEV Distributed'!O$3)</f>
        <v>312075.84539999999</v>
      </c>
      <c r="P219" s="38" cm="1">
        <f t="array" ref="P219">INDEX('MEV revenue split'!$B$3:$D$487,MATCH(DATEVALUE(TEXT($A219,"MM/DD/YY")),'MEV revenue split'!$A$3:$A$487,0),'MEV Distributed'!P$3)</f>
        <v>1487616.8592500002</v>
      </c>
      <c r="Q219" s="54"/>
      <c r="R219" s="36">
        <f>K219+L219+P219</f>
        <v>1718356.29679415</v>
      </c>
      <c r="S219" s="34"/>
      <c r="T219" s="35">
        <f>K219/R219</f>
        <v>0.13753490189251733</v>
      </c>
      <c r="U219" s="35">
        <f t="shared" si="22"/>
        <v>-3.2557433881787801E-3</v>
      </c>
      <c r="V219" s="35">
        <f t="shared" si="23"/>
        <v>0.86572084149566153</v>
      </c>
      <c r="W219" s="35">
        <v>0</v>
      </c>
    </row>
    <row r="220" spans="1:23" x14ac:dyDescent="0.2">
      <c r="A220" s="1">
        <v>44830</v>
      </c>
      <c r="B220" s="17">
        <v>1294.08</v>
      </c>
      <c r="C220" s="58"/>
      <c r="D220" cm="1">
        <f t="array" ref="D220">INDEX('raw - dune'!$B$2:$L$239,MATCH(DATEVALUE(TEXT(A220,"MM/DD/YY")),'raw - dune'!$A$2:$A$239,0),D$3)</f>
        <v>380.66777864923603</v>
      </c>
      <c r="E220" cm="1">
        <f t="array" ref="E220">INDEX('raw - dune'!$B$2:$L$239,MATCH(DATEVALUE(TEXT($A220,"MM/DD/YY")),'raw - dune'!$A$2:$A$239,0),E$3)</f>
        <v>61.578912302076802</v>
      </c>
      <c r="F220" s="12" cm="1">
        <f t="array" ref="F220">INDEX('raw - dune'!$B$2:$L$239,MATCH(DATEVALUE(TEXT($A220,"MM/DD/YY")),'raw - dune'!$A$2:$A$239,0),F$3)</f>
        <v>317.23829748750398</v>
      </c>
      <c r="H220" s="30">
        <f t="shared" si="18"/>
        <v>492614.55899440334</v>
      </c>
      <c r="I220" s="30">
        <f t="shared" si="19"/>
        <v>79688.038831871541</v>
      </c>
      <c r="J220" s="30">
        <f t="shared" si="20"/>
        <v>410531.73601262912</v>
      </c>
      <c r="K220" s="37">
        <f t="shared" si="21"/>
        <v>82082.822981774225</v>
      </c>
      <c r="L220" s="37">
        <f>I220+J220-H220</f>
        <v>-2394.7841499026981</v>
      </c>
      <c r="M220" s="34"/>
      <c r="N220" s="30" cm="1">
        <f t="array" ref="N220">INDEX('MEV revenue split'!$B$3:$D$487,MATCH(DATEVALUE(TEXT($A220,"MM/DD/YY")),'MEV revenue split'!$A$3:$A$487,0),'MEV Distributed'!N$3)</f>
        <v>284249.25540000002</v>
      </c>
      <c r="O220" s="30" cm="1">
        <f t="array" ref="O220">INDEX('MEV revenue split'!$B$3:$D$487,MATCH(DATEVALUE(TEXT($A220,"MM/DD/YY")),'MEV revenue split'!$A$3:$A$487,0),'MEV Distributed'!O$3)</f>
        <v>166962.91818109999</v>
      </c>
      <c r="P220" s="38" cm="1">
        <f t="array" ref="P220">INDEX('MEV revenue split'!$B$3:$D$487,MATCH(DATEVALUE(TEXT($A220,"MM/DD/YY")),'MEV revenue split'!$A$3:$A$487,0),'MEV Distributed'!P$3)</f>
        <v>72801.501782199994</v>
      </c>
      <c r="Q220" s="54"/>
      <c r="R220" s="36">
        <f>K220+L220+P220</f>
        <v>152489.54061407153</v>
      </c>
      <c r="S220" s="34"/>
      <c r="T220" s="35">
        <f>K220/R220</f>
        <v>0.53828493843727754</v>
      </c>
      <c r="U220" s="35">
        <f t="shared" si="22"/>
        <v>-1.5704579738773969E-2</v>
      </c>
      <c r="V220" s="35">
        <f t="shared" si="23"/>
        <v>0.47741964130149639</v>
      </c>
      <c r="W220" s="35">
        <v>0</v>
      </c>
    </row>
    <row r="221" spans="1:23" x14ac:dyDescent="0.2">
      <c r="A221" s="1">
        <v>44829</v>
      </c>
      <c r="B221" s="17">
        <v>1318.1</v>
      </c>
      <c r="C221" s="58"/>
      <c r="D221" cm="1">
        <f t="array" ref="D221">INDEX('raw - dune'!$B$2:$L$239,MATCH(DATEVALUE(TEXT(A221,"MM/DD/YY")),'raw - dune'!$A$2:$A$239,0),D$3)</f>
        <v>300.40973222782799</v>
      </c>
      <c r="E221" cm="1">
        <f t="array" ref="E221">INDEX('raw - dune'!$B$2:$L$239,MATCH(DATEVALUE(TEXT($A221,"MM/DD/YY")),'raw - dune'!$A$2:$A$239,0),E$3)</f>
        <v>52.163771514134297</v>
      </c>
      <c r="F221" s="12" cm="1">
        <f t="array" ref="F221">INDEX('raw - dune'!$B$2:$L$239,MATCH(DATEVALUE(TEXT($A221,"MM/DD/YY")),'raw - dune'!$A$2:$A$239,0),F$3)</f>
        <v>248.83929928931801</v>
      </c>
      <c r="H221" s="30">
        <f t="shared" si="18"/>
        <v>395970.06804950006</v>
      </c>
      <c r="I221" s="30">
        <f t="shared" si="19"/>
        <v>68757.067232780406</v>
      </c>
      <c r="J221" s="30">
        <f t="shared" si="20"/>
        <v>327995.08039325004</v>
      </c>
      <c r="K221" s="37">
        <f t="shared" si="21"/>
        <v>67974.987656250014</v>
      </c>
      <c r="L221" s="37">
        <f>I221+J221-H221</f>
        <v>782.07957653037738</v>
      </c>
      <c r="M221" s="34"/>
      <c r="N221" s="30" cm="1">
        <f t="array" ref="N221">INDEX('MEV revenue split'!$B$3:$D$487,MATCH(DATEVALUE(TEXT($A221,"MM/DD/YY")),'MEV revenue split'!$A$3:$A$487,0),'MEV Distributed'!N$3)</f>
        <v>244188.2635</v>
      </c>
      <c r="O221" s="30" cm="1">
        <f t="array" ref="O221">INDEX('MEV revenue split'!$B$3:$D$487,MATCH(DATEVALUE(TEXT($A221,"MM/DD/YY")),'MEV revenue split'!$A$3:$A$487,0),'MEV Distributed'!O$3)</f>
        <v>137775.68257090001</v>
      </c>
      <c r="P221" s="38" cm="1">
        <f t="array" ref="P221">INDEX('MEV revenue split'!$B$3:$D$487,MATCH(DATEVALUE(TEXT($A221,"MM/DD/YY")),'MEV revenue split'!$A$3:$A$487,0),'MEV Distributed'!P$3)</f>
        <v>61953.253276279996</v>
      </c>
      <c r="Q221" s="54"/>
      <c r="R221" s="36">
        <f>K221+L221+P221</f>
        <v>130710.32050906039</v>
      </c>
      <c r="S221" s="34"/>
      <c r="T221" s="35">
        <f>K221/R221</f>
        <v>0.5200430034255652</v>
      </c>
      <c r="U221" s="35">
        <f t="shared" si="22"/>
        <v>5.9833039463487994E-3</v>
      </c>
      <c r="V221" s="35">
        <f t="shared" si="23"/>
        <v>0.47397369262808603</v>
      </c>
      <c r="W221" s="35">
        <v>0</v>
      </c>
    </row>
    <row r="222" spans="1:23" x14ac:dyDescent="0.2">
      <c r="A222" s="1">
        <v>44828</v>
      </c>
      <c r="B222" s="17">
        <v>1329.56</v>
      </c>
      <c r="C222" s="58"/>
      <c r="D222" cm="1">
        <f t="array" ref="D222">INDEX('raw - dune'!$B$2:$L$239,MATCH(DATEVALUE(TEXT(A222,"MM/DD/YY")),'raw - dune'!$A$2:$A$239,0),D$3)</f>
        <v>314.85509560041299</v>
      </c>
      <c r="E222" cm="1">
        <f t="array" ref="E222">INDEX('raw - dune'!$B$2:$L$239,MATCH(DATEVALUE(TEXT($A222,"MM/DD/YY")),'raw - dune'!$A$2:$A$239,0),E$3)</f>
        <v>118.298699283045</v>
      </c>
      <c r="F222" s="12" cm="1">
        <f t="array" ref="F222">INDEX('raw - dune'!$B$2:$L$239,MATCH(DATEVALUE(TEXT($A222,"MM/DD/YY")),'raw - dune'!$A$2:$A$239,0),F$3)</f>
        <v>196.876842764011</v>
      </c>
      <c r="H222" s="30">
        <f t="shared" si="18"/>
        <v>418618.74090648507</v>
      </c>
      <c r="I222" s="30">
        <f t="shared" si="19"/>
        <v>157285.2186187653</v>
      </c>
      <c r="J222" s="30">
        <f t="shared" si="20"/>
        <v>261759.57506531847</v>
      </c>
      <c r="K222" s="37">
        <f t="shared" si="21"/>
        <v>156859.1658411666</v>
      </c>
      <c r="L222" s="37">
        <f>I222+J222-H222</f>
        <v>426.05277759867022</v>
      </c>
      <c r="M222" s="34"/>
      <c r="N222" s="30" cm="1">
        <f t="array" ref="N222">INDEX('MEV revenue split'!$B$3:$D$487,MATCH(DATEVALUE(TEXT($A222,"MM/DD/YY")),'MEV revenue split'!$A$3:$A$487,0),'MEV Distributed'!N$3)</f>
        <v>262514.70861000003</v>
      </c>
      <c r="O222" s="30" cm="1">
        <f t="array" ref="O222">INDEX('MEV revenue split'!$B$3:$D$487,MATCH(DATEVALUE(TEXT($A222,"MM/DD/YY")),'MEV revenue split'!$A$3:$A$487,0),'MEV Distributed'!O$3)</f>
        <v>151686.94426760002</v>
      </c>
      <c r="P222" s="38" cm="1">
        <f t="array" ref="P222">INDEX('MEV revenue split'!$B$3:$D$487,MATCH(DATEVALUE(TEXT($A222,"MM/DD/YY")),'MEV revenue split'!$A$3:$A$487,0),'MEV Distributed'!P$3)</f>
        <v>66292.195279300009</v>
      </c>
      <c r="Q222" s="54"/>
      <c r="R222" s="36">
        <f>K222+L222+P222</f>
        <v>223577.41389806528</v>
      </c>
      <c r="S222" s="34"/>
      <c r="T222" s="35">
        <f>K222/R222</f>
        <v>0.70158771007469811</v>
      </c>
      <c r="U222" s="35">
        <f t="shared" si="22"/>
        <v>1.905616359767533E-3</v>
      </c>
      <c r="V222" s="35">
        <f t="shared" si="23"/>
        <v>0.2965066735655344</v>
      </c>
      <c r="W222" s="35">
        <v>0</v>
      </c>
    </row>
    <row r="223" spans="1:23" x14ac:dyDescent="0.2">
      <c r="A223" s="1">
        <v>44827</v>
      </c>
      <c r="B223" s="17">
        <v>1330.79</v>
      </c>
      <c r="C223" s="58"/>
      <c r="D223" cm="1">
        <f t="array" ref="D223">INDEX('raw - dune'!$B$2:$L$239,MATCH(DATEVALUE(TEXT(A223,"MM/DD/YY")),'raw - dune'!$A$2:$A$239,0),D$3)</f>
        <v>351.42159106400999</v>
      </c>
      <c r="E223" cm="1">
        <f t="array" ref="E223">INDEX('raw - dune'!$B$2:$L$239,MATCH(DATEVALUE(TEXT($A223,"MM/DD/YY")),'raw - dune'!$A$2:$A$239,0),E$3)</f>
        <v>80.681183335984002</v>
      </c>
      <c r="F223" s="12" cm="1">
        <f t="array" ref="F223">INDEX('raw - dune'!$B$2:$L$239,MATCH(DATEVALUE(TEXT($A223,"MM/DD/YY")),'raw - dune'!$A$2:$A$239,0),F$3)</f>
        <v>270.454021045557</v>
      </c>
      <c r="H223" s="30">
        <f t="shared" si="18"/>
        <v>467668.33917207381</v>
      </c>
      <c r="I223" s="30">
        <f t="shared" si="19"/>
        <v>107369.71197169415</v>
      </c>
      <c r="J223" s="30">
        <f t="shared" si="20"/>
        <v>359917.50666721677</v>
      </c>
      <c r="K223" s="37">
        <f t="shared" si="21"/>
        <v>107750.83250485704</v>
      </c>
      <c r="L223" s="37">
        <f>I223+J223-H223</f>
        <v>-381.12053316290257</v>
      </c>
      <c r="M223" s="34"/>
      <c r="N223" s="30" cm="1">
        <f t="array" ref="N223">INDEX('MEV revenue split'!$B$3:$D$487,MATCH(DATEVALUE(TEXT($A223,"MM/DD/YY")),'MEV revenue split'!$A$3:$A$487,0),'MEV Distributed'!N$3)</f>
        <v>257041.61050000001</v>
      </c>
      <c r="O223" s="30" cm="1">
        <f t="array" ref="O223">INDEX('MEV revenue split'!$B$3:$D$487,MATCH(DATEVALUE(TEXT($A223,"MM/DD/YY")),'MEV revenue split'!$A$3:$A$487,0),'MEV Distributed'!O$3)</f>
        <v>139052.72299301001</v>
      </c>
      <c r="P223" s="38" cm="1">
        <f t="array" ref="P223">INDEX('MEV revenue split'!$B$3:$D$487,MATCH(DATEVALUE(TEXT($A223,"MM/DD/YY")),'MEV revenue split'!$A$3:$A$487,0),'MEV Distributed'!P$3)</f>
        <v>73346.591968599998</v>
      </c>
      <c r="Q223" s="54"/>
      <c r="R223" s="36">
        <f>K223+L223+P223</f>
        <v>180716.30394029414</v>
      </c>
      <c r="S223" s="34"/>
      <c r="T223" s="35">
        <f>K223/R223</f>
        <v>0.59624300716362733</v>
      </c>
      <c r="U223" s="35">
        <f t="shared" si="22"/>
        <v>-2.1089438243979295E-3</v>
      </c>
      <c r="V223" s="35">
        <f t="shared" si="23"/>
        <v>0.40586593666077064</v>
      </c>
      <c r="W223" s="35">
        <v>0</v>
      </c>
    </row>
    <row r="224" spans="1:23" x14ac:dyDescent="0.2">
      <c r="A224" s="1">
        <v>44826</v>
      </c>
      <c r="B224" s="17">
        <v>1252.77</v>
      </c>
      <c r="C224" s="58"/>
      <c r="D224" cm="1">
        <f t="array" ref="D224">INDEX('raw - dune'!$B$2:$L$239,MATCH(DATEVALUE(TEXT(A224,"MM/DD/YY")),'raw - dune'!$A$2:$A$239,0),D$3)</f>
        <v>341.18965427712999</v>
      </c>
      <c r="E224" cm="1">
        <f t="array" ref="E224">INDEX('raw - dune'!$B$2:$L$239,MATCH(DATEVALUE(TEXT($A224,"MM/DD/YY")),'raw - dune'!$A$2:$A$239,0),E$3)</f>
        <v>103.70287616815401</v>
      </c>
      <c r="F224" s="12" cm="1">
        <f t="array" ref="F224">INDEX('raw - dune'!$B$2:$L$239,MATCH(DATEVALUE(TEXT($A224,"MM/DD/YY")),'raw - dune'!$A$2:$A$239,0),F$3)</f>
        <v>234.80585409203201</v>
      </c>
      <c r="H224" s="30">
        <f t="shared" si="18"/>
        <v>427432.16318876011</v>
      </c>
      <c r="I224" s="30">
        <f t="shared" si="19"/>
        <v>129915.8521771783</v>
      </c>
      <c r="J224" s="30">
        <f t="shared" si="20"/>
        <v>294157.72983087495</v>
      </c>
      <c r="K224" s="37">
        <f t="shared" si="21"/>
        <v>133274.43335788517</v>
      </c>
      <c r="L224" s="37">
        <f>I224+J224-H224</f>
        <v>-3358.581180706853</v>
      </c>
      <c r="M224" s="34"/>
      <c r="N224" s="30" cm="1">
        <f t="array" ref="N224">INDEX('MEV revenue split'!$B$3:$D$487,MATCH(DATEVALUE(TEXT($A224,"MM/DD/YY")),'MEV revenue split'!$A$3:$A$487,0),'MEV Distributed'!N$3)</f>
        <v>325981.04269999999</v>
      </c>
      <c r="O224" s="30" cm="1">
        <f t="array" ref="O224">INDEX('MEV revenue split'!$B$3:$D$487,MATCH(DATEVALUE(TEXT($A224,"MM/DD/YY")),'MEV revenue split'!$A$3:$A$487,0),'MEV Distributed'!O$3)</f>
        <v>174262.47480929998</v>
      </c>
      <c r="P224" s="38" cm="1">
        <f t="array" ref="P224">INDEX('MEV revenue split'!$B$3:$D$487,MATCH(DATEVALUE(TEXT($A224,"MM/DD/YY")),'MEV revenue split'!$A$3:$A$487,0),'MEV Distributed'!P$3)</f>
        <v>107696.4349014</v>
      </c>
      <c r="Q224" s="54"/>
      <c r="R224" s="36">
        <f>K224+L224+P224</f>
        <v>237612.28707857832</v>
      </c>
      <c r="S224" s="34"/>
      <c r="T224" s="35">
        <f>K224/R224</f>
        <v>0.56089032682813811</v>
      </c>
      <c r="U224" s="35">
        <f t="shared" si="22"/>
        <v>-1.4134711727244018E-2</v>
      </c>
      <c r="V224" s="35">
        <f t="shared" si="23"/>
        <v>0.4532443848991059</v>
      </c>
      <c r="W224" s="35">
        <v>0</v>
      </c>
    </row>
    <row r="225" spans="1:23" x14ac:dyDescent="0.2">
      <c r="A225" s="1">
        <v>44825</v>
      </c>
      <c r="B225" s="17">
        <v>1324.19</v>
      </c>
      <c r="C225" s="58"/>
      <c r="D225" cm="1">
        <f t="array" ref="D225">INDEX('raw - dune'!$B$2:$L$239,MATCH(DATEVALUE(TEXT(A225,"MM/DD/YY")),'raw - dune'!$A$2:$A$239,0),D$3)</f>
        <v>452.336204189368</v>
      </c>
      <c r="E225" cm="1">
        <f t="array" ref="E225">INDEX('raw - dune'!$B$2:$L$239,MATCH(DATEVALUE(TEXT($A225,"MM/DD/YY")),'raw - dune'!$A$2:$A$239,0),E$3)</f>
        <v>103.727517551169</v>
      </c>
      <c r="F225" s="12" cm="1">
        <f t="array" ref="F225">INDEX('raw - dune'!$B$2:$L$239,MATCH(DATEVALUE(TEXT($A225,"MM/DD/YY")),'raw - dune'!$A$2:$A$239,0),F$3)</f>
        <v>347.93107711754499</v>
      </c>
      <c r="H225" s="30">
        <f t="shared" si="18"/>
        <v>598979.07822551928</v>
      </c>
      <c r="I225" s="30">
        <f t="shared" si="19"/>
        <v>137354.9414660825</v>
      </c>
      <c r="J225" s="30">
        <f t="shared" si="20"/>
        <v>460726.85300828191</v>
      </c>
      <c r="K225" s="37">
        <f t="shared" si="21"/>
        <v>138252.22521723737</v>
      </c>
      <c r="L225" s="37">
        <f>I225+J225-H225</f>
        <v>-897.28375115490053</v>
      </c>
      <c r="M225" s="34"/>
      <c r="N225" s="30" cm="1">
        <f t="array" ref="N225">INDEX('MEV revenue split'!$B$3:$D$487,MATCH(DATEVALUE(TEXT($A225,"MM/DD/YY")),'MEV revenue split'!$A$3:$A$487,0),'MEV Distributed'!N$3)</f>
        <v>471087.66759999999</v>
      </c>
      <c r="O225" s="30" cm="1">
        <f t="array" ref="O225">INDEX('MEV revenue split'!$B$3:$D$487,MATCH(DATEVALUE(TEXT($A225,"MM/DD/YY")),'MEV revenue split'!$A$3:$A$487,0),'MEV Distributed'!O$3)</f>
        <v>257666.11543999999</v>
      </c>
      <c r="P225" s="38" cm="1">
        <f t="array" ref="P225">INDEX('MEV revenue split'!$B$3:$D$487,MATCH(DATEVALUE(TEXT($A225,"MM/DD/YY")),'MEV revenue split'!$A$3:$A$487,0),'MEV Distributed'!P$3)</f>
        <v>230243.64850000001</v>
      </c>
      <c r="Q225" s="54"/>
      <c r="R225" s="36">
        <f>K225+L225+P225</f>
        <v>367598.58996608248</v>
      </c>
      <c r="S225" s="34"/>
      <c r="T225" s="35">
        <f>K225/R225</f>
        <v>0.3760956352688774</v>
      </c>
      <c r="U225" s="35">
        <f t="shared" si="22"/>
        <v>-2.4409336043364339E-3</v>
      </c>
      <c r="V225" s="35">
        <f t="shared" si="23"/>
        <v>0.62634529833545904</v>
      </c>
      <c r="W225" s="35">
        <v>0</v>
      </c>
    </row>
    <row r="226" spans="1:23" x14ac:dyDescent="0.2">
      <c r="A226" s="1">
        <v>44824</v>
      </c>
      <c r="B226" s="17">
        <v>1379.92</v>
      </c>
      <c r="C226" s="58"/>
      <c r="D226" cm="1">
        <f t="array" ref="D226">INDEX('raw - dune'!$B$2:$L$239,MATCH(DATEVALUE(TEXT(A226,"MM/DD/YY")),'raw - dune'!$A$2:$A$239,0),D$3)</f>
        <v>309.04225164893802</v>
      </c>
      <c r="E226" cm="1">
        <f t="array" ref="E226">INDEX('raw - dune'!$B$2:$L$239,MATCH(DATEVALUE(TEXT($A226,"MM/DD/YY")),'raw - dune'!$A$2:$A$239,0),E$3)</f>
        <v>83.117459661547301</v>
      </c>
      <c r="F226" s="12" cm="1">
        <f t="array" ref="F226">INDEX('raw - dune'!$B$2:$L$239,MATCH(DATEVALUE(TEXT($A226,"MM/DD/YY")),'raw - dune'!$A$2:$A$239,0),F$3)</f>
        <v>222.539266557904</v>
      </c>
      <c r="H226" s="30">
        <f t="shared" si="18"/>
        <v>426453.58389540255</v>
      </c>
      <c r="I226" s="30">
        <f t="shared" si="19"/>
        <v>114695.44493616236</v>
      </c>
      <c r="J226" s="30">
        <f t="shared" si="20"/>
        <v>307086.38470858289</v>
      </c>
      <c r="K226" s="37">
        <f t="shared" si="21"/>
        <v>119367.19918681966</v>
      </c>
      <c r="L226" s="37">
        <f>I226+J226-H226</f>
        <v>-4671.7542506573373</v>
      </c>
      <c r="M226" s="34"/>
      <c r="N226" s="30" cm="1">
        <f t="array" ref="N226">INDEX('MEV revenue split'!$B$3:$D$487,MATCH(DATEVALUE(TEXT($A226,"MM/DD/YY")),'MEV revenue split'!$A$3:$A$487,0),'MEV Distributed'!N$3)</f>
        <v>338403.96620000002</v>
      </c>
      <c r="O226" s="30" cm="1">
        <f t="array" ref="O226">INDEX('MEV revenue split'!$B$3:$D$487,MATCH(DATEVALUE(TEXT($A226,"MM/DD/YY")),'MEV revenue split'!$A$3:$A$487,0),'MEV Distributed'!O$3)</f>
        <v>176184.48585679999</v>
      </c>
      <c r="P226" s="38" cm="1">
        <f t="array" ref="P226">INDEX('MEV revenue split'!$B$3:$D$487,MATCH(DATEVALUE(TEXT($A226,"MM/DD/YY")),'MEV revenue split'!$A$3:$A$487,0),'MEV Distributed'!P$3)</f>
        <v>117732.9657993</v>
      </c>
      <c r="Q226" s="54"/>
      <c r="R226" s="36">
        <f>K226+L226+P226</f>
        <v>232428.41073546233</v>
      </c>
      <c r="S226" s="34"/>
      <c r="T226" s="35">
        <f>K226/R226</f>
        <v>0.51356544068391485</v>
      </c>
      <c r="U226" s="35">
        <f t="shared" si="22"/>
        <v>-2.009975560162686E-2</v>
      </c>
      <c r="V226" s="35">
        <f t="shared" si="23"/>
        <v>0.50653431491771206</v>
      </c>
      <c r="W226" s="35">
        <v>0</v>
      </c>
    </row>
    <row r="227" spans="1:23" x14ac:dyDescent="0.2">
      <c r="A227" s="1">
        <v>44823</v>
      </c>
      <c r="B227" s="17">
        <v>1335.85</v>
      </c>
      <c r="C227" s="58"/>
      <c r="D227" cm="1">
        <f t="array" ref="D227">INDEX('raw - dune'!$B$2:$L$239,MATCH(DATEVALUE(TEXT(A227,"MM/DD/YY")),'raw - dune'!$A$2:$A$239,0),D$3)</f>
        <v>256.18925121117201</v>
      </c>
      <c r="E227" cm="1">
        <f t="array" ref="E227">INDEX('raw - dune'!$B$2:$L$239,MATCH(DATEVALUE(TEXT($A227,"MM/DD/YY")),'raw - dune'!$A$2:$A$239,0),E$3)</f>
        <v>69.580518189650405</v>
      </c>
      <c r="F227" s="12" cm="1">
        <f t="array" ref="F227">INDEX('raw - dune'!$B$2:$L$239,MATCH(DATEVALUE(TEXT($A227,"MM/DD/YY")),'raw - dune'!$A$2:$A$239,0),F$3)</f>
        <v>182.60776300820299</v>
      </c>
      <c r="H227" s="30">
        <f t="shared" si="18"/>
        <v>342230.41123044409</v>
      </c>
      <c r="I227" s="30">
        <f t="shared" si="19"/>
        <v>92949.135223644495</v>
      </c>
      <c r="J227" s="30">
        <f t="shared" si="20"/>
        <v>243936.58021450797</v>
      </c>
      <c r="K227" s="37">
        <f t="shared" si="21"/>
        <v>98293.831015936128</v>
      </c>
      <c r="L227" s="37">
        <f>I227+J227-H227</f>
        <v>-5344.6957922916627</v>
      </c>
      <c r="M227" s="34"/>
      <c r="N227" s="30" cm="1">
        <f t="array" ref="N227">INDEX('MEV revenue split'!$B$3:$D$487,MATCH(DATEVALUE(TEXT($A227,"MM/DD/YY")),'MEV revenue split'!$A$3:$A$487,0),'MEV Distributed'!N$3)</f>
        <v>382867.54243999999</v>
      </c>
      <c r="O227" s="30" cm="1">
        <f t="array" ref="O227">INDEX('MEV revenue split'!$B$3:$D$487,MATCH(DATEVALUE(TEXT($A227,"MM/DD/YY")),'MEV revenue split'!$A$3:$A$487,0),'MEV Distributed'!O$3)</f>
        <v>162867.89317</v>
      </c>
      <c r="P227" s="38" cm="1">
        <f t="array" ref="P227">INDEX('MEV revenue split'!$B$3:$D$487,MATCH(DATEVALUE(TEXT($A227,"MM/DD/YY")),'MEV revenue split'!$A$3:$A$487,0),'MEV Distributed'!P$3)</f>
        <v>190298.64450600001</v>
      </c>
      <c r="Q227" s="54"/>
      <c r="R227" s="36">
        <f>K227+L227+P227</f>
        <v>283247.77972964448</v>
      </c>
      <c r="S227" s="34"/>
      <c r="T227" s="35">
        <f>K227/R227</f>
        <v>0.34702418889128112</v>
      </c>
      <c r="U227" s="35">
        <f t="shared" si="22"/>
        <v>-1.886932987574727E-2</v>
      </c>
      <c r="V227" s="35">
        <f t="shared" si="23"/>
        <v>0.67184514098446613</v>
      </c>
      <c r="W227" s="35">
        <v>0</v>
      </c>
    </row>
    <row r="228" spans="1:23" x14ac:dyDescent="0.2">
      <c r="A228" s="1">
        <v>44822</v>
      </c>
      <c r="B228" s="17">
        <v>1471.2</v>
      </c>
      <c r="C228" s="58"/>
      <c r="D228" cm="1">
        <f t="array" ref="D228">INDEX('raw - dune'!$B$2:$L$239,MATCH(DATEVALUE(TEXT(A228,"MM/DD/YY")),'raw - dune'!$A$2:$A$239,0),D$3)</f>
        <v>259.898728381512</v>
      </c>
      <c r="E228" cm="1">
        <f t="array" ref="E228">INDEX('raw - dune'!$B$2:$L$239,MATCH(DATEVALUE(TEXT($A228,"MM/DD/YY")),'raw - dune'!$A$2:$A$239,0),E$3)</f>
        <v>74.794438150298404</v>
      </c>
      <c r="F228" s="12" cm="1">
        <f t="array" ref="F228">INDEX('raw - dune'!$B$2:$L$239,MATCH(DATEVALUE(TEXT($A228,"MM/DD/YY")),'raw - dune'!$A$2:$A$239,0),F$3)</f>
        <v>176.14724900040801</v>
      </c>
      <c r="H228" s="30">
        <f t="shared" si="18"/>
        <v>382363.00919488049</v>
      </c>
      <c r="I228" s="30">
        <f t="shared" si="19"/>
        <v>110037.57740671902</v>
      </c>
      <c r="J228" s="30">
        <f t="shared" si="20"/>
        <v>259147.83272940028</v>
      </c>
      <c r="K228" s="37">
        <f t="shared" si="21"/>
        <v>123215.17646548021</v>
      </c>
      <c r="L228" s="37">
        <f>I228+J228-H228</f>
        <v>-13177.599058761203</v>
      </c>
      <c r="M228" s="34"/>
      <c r="N228" s="30" cm="1">
        <f t="array" ref="N228">INDEX('MEV revenue split'!$B$3:$D$487,MATCH(DATEVALUE(TEXT($A228,"MM/DD/YY")),'MEV revenue split'!$A$3:$A$487,0),'MEV Distributed'!N$3)</f>
        <v>521530.12007</v>
      </c>
      <c r="O228" s="30" cm="1">
        <f t="array" ref="O228">INDEX('MEV revenue split'!$B$3:$D$487,MATCH(DATEVALUE(TEXT($A228,"MM/DD/YY")),'MEV revenue split'!$A$3:$A$487,0),'MEV Distributed'!O$3)</f>
        <v>222600.07915999999</v>
      </c>
      <c r="P228" s="38" cm="1">
        <f t="array" ref="P228">INDEX('MEV revenue split'!$B$3:$D$487,MATCH(DATEVALUE(TEXT($A228,"MM/DD/YY")),'MEV revenue split'!$A$3:$A$487,0),'MEV Distributed'!P$3)</f>
        <v>315840.14632599999</v>
      </c>
      <c r="Q228" s="54"/>
      <c r="R228" s="36">
        <f>K228+L228+P228</f>
        <v>425877.72373271897</v>
      </c>
      <c r="S228" s="34"/>
      <c r="T228" s="35">
        <f>K228/R228</f>
        <v>0.28932054812711949</v>
      </c>
      <c r="U228" s="35">
        <f t="shared" si="22"/>
        <v>-3.0942212575155656E-2</v>
      </c>
      <c r="V228" s="35">
        <f t="shared" si="23"/>
        <v>0.74162166444803623</v>
      </c>
      <c r="W228" s="35">
        <v>0</v>
      </c>
    </row>
    <row r="229" spans="1:23" x14ac:dyDescent="0.2">
      <c r="A229" s="1">
        <v>44821</v>
      </c>
      <c r="B229" s="17">
        <v>1432.22</v>
      </c>
      <c r="C229" s="58"/>
      <c r="D229" cm="1">
        <f t="array" ref="D229">INDEX('raw - dune'!$B$2:$L$239,MATCH(DATEVALUE(TEXT(A229,"MM/DD/YY")),'raw - dune'!$A$2:$A$239,0),D$3)</f>
        <v>191.131253272739</v>
      </c>
      <c r="E229" cm="1">
        <f t="array" ref="E229">INDEX('raw - dune'!$B$2:$L$239,MATCH(DATEVALUE(TEXT($A229,"MM/DD/YY")),'raw - dune'!$A$2:$A$239,0),E$3)</f>
        <v>34.237686229667197</v>
      </c>
      <c r="F229" s="12" cm="1">
        <f t="array" ref="F229">INDEX('raw - dune'!$B$2:$L$239,MATCH(DATEVALUE(TEXT($A229,"MM/DD/YY")),'raw - dune'!$A$2:$A$239,0),F$3)</f>
        <v>146.53142141670199</v>
      </c>
      <c r="H229" s="30">
        <f t="shared" si="18"/>
        <v>273742.00356228225</v>
      </c>
      <c r="I229" s="30">
        <f t="shared" si="19"/>
        <v>49035.898971853952</v>
      </c>
      <c r="J229" s="30">
        <f t="shared" si="20"/>
        <v>209865.23238142891</v>
      </c>
      <c r="K229" s="37">
        <f t="shared" si="21"/>
        <v>63876.771180853335</v>
      </c>
      <c r="L229" s="37">
        <f>I229+J229-H229</f>
        <v>-14840.872208999383</v>
      </c>
      <c r="M229" s="34"/>
      <c r="N229" s="30" cm="1">
        <f t="array" ref="N229">INDEX('MEV revenue split'!$B$3:$D$487,MATCH(DATEVALUE(TEXT($A229,"MM/DD/YY")),'MEV revenue split'!$A$3:$A$487,0),'MEV Distributed'!N$3)</f>
        <v>263112.15502000001</v>
      </c>
      <c r="O229" s="30" cm="1">
        <f t="array" ref="O229">INDEX('MEV revenue split'!$B$3:$D$487,MATCH(DATEVALUE(TEXT($A229,"MM/DD/YY")),'MEV revenue split'!$A$3:$A$487,0),'MEV Distributed'!O$3)</f>
        <v>115321.28232299999</v>
      </c>
      <c r="P229" s="38" cm="1">
        <f t="array" ref="P229">INDEX('MEV revenue split'!$B$3:$D$487,MATCH(DATEVALUE(TEXT($A229,"MM/DD/YY")),'MEV revenue split'!$A$3:$A$487,0),'MEV Distributed'!P$3)</f>
        <v>109051.117082</v>
      </c>
      <c r="Q229" s="54"/>
      <c r="R229" s="36">
        <f>K229+L229+P229</f>
        <v>158087.01605385396</v>
      </c>
      <c r="S229" s="34"/>
      <c r="T229" s="35">
        <f>K229/R229</f>
        <v>0.40406083165674439</v>
      </c>
      <c r="U229" s="35">
        <f t="shared" si="22"/>
        <v>-9.3877869160005442E-2</v>
      </c>
      <c r="V229" s="35">
        <f t="shared" si="23"/>
        <v>0.68981703750326095</v>
      </c>
      <c r="W229" s="35">
        <v>0</v>
      </c>
    </row>
    <row r="230" spans="1:23" x14ac:dyDescent="0.2">
      <c r="A230" s="1">
        <v>44820</v>
      </c>
      <c r="B230" s="17">
        <v>1472</v>
      </c>
      <c r="C230" s="58"/>
      <c r="D230" cm="1">
        <f t="array" ref="D230">INDEX('raw - dune'!$B$2:$L$239,MATCH(DATEVALUE(TEXT(A230,"MM/DD/YY")),'raw - dune'!$A$2:$A$239,0),D$3)</f>
        <v>206.82343121597799</v>
      </c>
      <c r="E230" cm="1">
        <f t="array" ref="E230">INDEX('raw - dune'!$B$2:$L$239,MATCH(DATEVALUE(TEXT($A230,"MM/DD/YY")),'raw - dune'!$A$2:$A$239,0),E$3)</f>
        <v>42.4843113364647</v>
      </c>
      <c r="F230" s="12" cm="1">
        <f t="array" ref="F230">INDEX('raw - dune'!$B$2:$L$239,MATCH(DATEVALUE(TEXT($A230,"MM/DD/YY")),'raw - dune'!$A$2:$A$239,0),F$3)</f>
        <v>156.823337149688</v>
      </c>
      <c r="H230" s="30">
        <f t="shared" si="18"/>
        <v>304444.09074991959</v>
      </c>
      <c r="I230" s="30">
        <f t="shared" si="19"/>
        <v>62536.906287276041</v>
      </c>
      <c r="J230" s="30">
        <f t="shared" si="20"/>
        <v>230843.95228434075</v>
      </c>
      <c r="K230" s="37">
        <f t="shared" si="21"/>
        <v>73600.138465578842</v>
      </c>
      <c r="L230" s="37">
        <f>I230+J230-H230</f>
        <v>-11063.232178302773</v>
      </c>
      <c r="M230" s="34"/>
      <c r="N230" s="30" cm="1">
        <f t="array" ref="N230">INDEX('MEV revenue split'!$B$3:$D$487,MATCH(DATEVALUE(TEXT($A230,"MM/DD/YY")),'MEV revenue split'!$A$3:$A$487,0),'MEV Distributed'!N$3)</f>
        <v>297717.35967999999</v>
      </c>
      <c r="O230" s="30" cm="1">
        <f t="array" ref="O230">INDEX('MEV revenue split'!$B$3:$D$487,MATCH(DATEVALUE(TEXT($A230,"MM/DD/YY")),'MEV revenue split'!$A$3:$A$487,0),'MEV Distributed'!O$3)</f>
        <v>125975.462273</v>
      </c>
      <c r="P230" s="38" cm="1">
        <f t="array" ref="P230">INDEX('MEV revenue split'!$B$3:$D$487,MATCH(DATEVALUE(TEXT($A230,"MM/DD/YY")),'MEV revenue split'!$A$3:$A$487,0),'MEV Distributed'!P$3)</f>
        <v>135079.16062900002</v>
      </c>
      <c r="Q230" s="54"/>
      <c r="R230" s="36">
        <f>K230+L230+P230</f>
        <v>197616.06691627609</v>
      </c>
      <c r="S230" s="34"/>
      <c r="T230" s="35">
        <f>K230/R230</f>
        <v>0.37244005314993434</v>
      </c>
      <c r="U230" s="35">
        <f t="shared" si="22"/>
        <v>-5.5983465064052343E-2</v>
      </c>
      <c r="V230" s="35">
        <f t="shared" si="23"/>
        <v>0.68354341191411805</v>
      </c>
      <c r="W230" s="35">
        <v>0</v>
      </c>
    </row>
    <row r="231" spans="1:23" x14ac:dyDescent="0.2">
      <c r="A231" s="1">
        <v>44819</v>
      </c>
      <c r="B231" s="17">
        <v>1635.37</v>
      </c>
      <c r="C231" s="58"/>
      <c r="D231" cm="1">
        <f t="array" ref="D231">INDEX('raw - dune'!$B$2:$L$239,MATCH(DATEVALUE(TEXT(A231,"MM/DD/YY")),'raw - dune'!$A$2:$A$239,0),D$3)</f>
        <v>196.23194167567101</v>
      </c>
      <c r="E231" cm="1">
        <f t="array" ref="E231">INDEX('raw - dune'!$B$2:$L$239,MATCH(DATEVALUE(TEXT($A231,"MM/DD/YY")),'raw - dune'!$A$2:$A$239,0),E$3)</f>
        <v>70.883850230959794</v>
      </c>
      <c r="F231" s="12" cm="1">
        <f t="array" ref="F231">INDEX('raw - dune'!$B$2:$L$239,MATCH(DATEVALUE(TEXT($A231,"MM/DD/YY")),'raw - dune'!$A$2:$A$239,0),F$3)</f>
        <v>99.8105141957477</v>
      </c>
      <c r="H231" s="30">
        <f t="shared" si="18"/>
        <v>320911.8304581421</v>
      </c>
      <c r="I231" s="30">
        <f t="shared" si="19"/>
        <v>115921.32215220471</v>
      </c>
      <c r="J231" s="30">
        <f t="shared" si="20"/>
        <v>163227.12060029991</v>
      </c>
      <c r="K231" s="37">
        <f t="shared" si="21"/>
        <v>157684.70985784219</v>
      </c>
      <c r="L231" s="37">
        <f>I231+J231-H231</f>
        <v>-41763.387705637491</v>
      </c>
      <c r="M231" s="34"/>
      <c r="N231" s="30" cm="1">
        <f t="array" ref="N231">INDEX('MEV revenue split'!$B$3:$D$487,MATCH(DATEVALUE(TEXT($A231,"MM/DD/YY")),'MEV revenue split'!$A$3:$A$487,0),'MEV Distributed'!N$3)</f>
        <v>488611.19828000001</v>
      </c>
      <c r="O231" s="30" cm="1">
        <f t="array" ref="O231">INDEX('MEV revenue split'!$B$3:$D$487,MATCH(DATEVALUE(TEXT($A231,"MM/DD/YY")),'MEV revenue split'!$A$3:$A$487,0),'MEV Distributed'!O$3)</f>
        <v>247316.78678999998</v>
      </c>
      <c r="P231" s="38" cm="1">
        <f t="array" ref="P231">INDEX('MEV revenue split'!$B$3:$D$487,MATCH(DATEVALUE(TEXT($A231,"MM/DD/YY")),'MEV revenue split'!$A$3:$A$487,0),'MEV Distributed'!P$3)</f>
        <v>210688.90257090001</v>
      </c>
      <c r="Q231" s="54"/>
      <c r="R231" s="36">
        <f>K231+L231+P231</f>
        <v>326610.22472310474</v>
      </c>
      <c r="S231" s="34"/>
      <c r="T231" s="35">
        <f>K231/R231</f>
        <v>0.48279171294017181</v>
      </c>
      <c r="U231" s="35">
        <f t="shared" si="22"/>
        <v>-0.12786919864815582</v>
      </c>
      <c r="V231" s="35">
        <f t="shared" si="23"/>
        <v>0.64507748570798396</v>
      </c>
      <c r="W231" s="35">
        <v>0</v>
      </c>
    </row>
    <row r="232" spans="1:23" x14ac:dyDescent="0.2">
      <c r="B232" s="17"/>
      <c r="C232" s="58"/>
      <c r="T232" s="35"/>
      <c r="U232" s="35"/>
      <c r="V232" s="35"/>
      <c r="W232" s="35"/>
    </row>
    <row r="233" spans="1:23" x14ac:dyDescent="0.2">
      <c r="B233" s="17"/>
      <c r="C233" s="58"/>
      <c r="J233" s="30" t="s">
        <v>178</v>
      </c>
      <c r="K233" s="39">
        <f t="shared" ref="K233:L233" si="24">SUM(K1:K231)</f>
        <v>86794109.140246093</v>
      </c>
      <c r="L233" s="39">
        <f t="shared" si="24"/>
        <v>8571186.2404933795</v>
      </c>
      <c r="M233" s="54"/>
      <c r="N233" s="39"/>
      <c r="O233" s="39"/>
      <c r="P233" s="39">
        <f>SUM(P1:P231)</f>
        <v>58482733.880657263</v>
      </c>
      <c r="Q233" s="54"/>
      <c r="R233" s="39">
        <f>SUM(R1:R231)</f>
        <v>153848026.26139656</v>
      </c>
      <c r="S233" s="54"/>
      <c r="T233" s="35">
        <f>K233/R233</f>
        <v>0.56415484325276921</v>
      </c>
      <c r="U233" s="35">
        <f t="shared" si="22"/>
        <v>5.5712032508824297E-2</v>
      </c>
      <c r="V233" s="35">
        <f t="shared" si="23"/>
        <v>0.38013314373817036</v>
      </c>
      <c r="W233" s="35">
        <v>0</v>
      </c>
    </row>
    <row r="234" spans="1:23" x14ac:dyDescent="0.2">
      <c r="B234" s="17"/>
      <c r="C234" s="58"/>
    </row>
    <row r="235" spans="1:23" x14ac:dyDescent="0.2">
      <c r="B235" s="17"/>
      <c r="C235" s="58"/>
    </row>
    <row r="236" spans="1:23" x14ac:dyDescent="0.2">
      <c r="B236" s="17"/>
      <c r="C236" s="58"/>
    </row>
    <row r="237" spans="1:23" x14ac:dyDescent="0.2">
      <c r="B237" s="17"/>
      <c r="C237" s="58"/>
    </row>
    <row r="238" spans="1:23" x14ac:dyDescent="0.2">
      <c r="B238" s="17"/>
      <c r="C238" s="58"/>
    </row>
    <row r="239" spans="1:23" x14ac:dyDescent="0.2">
      <c r="B239" s="17"/>
      <c r="C239" s="58"/>
    </row>
    <row r="240" spans="1:23" x14ac:dyDescent="0.2">
      <c r="B240" s="17"/>
      <c r="C240" s="58"/>
    </row>
    <row r="241" spans="2:3" x14ac:dyDescent="0.2">
      <c r="B241" s="17"/>
      <c r="C241" s="58"/>
    </row>
  </sheetData>
  <mergeCells count="4">
    <mergeCell ref="D1:F1"/>
    <mergeCell ref="N1:P1"/>
    <mergeCell ref="H1:L1"/>
    <mergeCell ref="Y16:AD24"/>
  </mergeCells>
  <conditionalFormatting sqref="T4:W233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{CCA7B931-E9D9-7349-A162-26D2500099C3}</x14:id>
        </ext>
      </extLst>
    </cfRule>
  </conditionalFormatting>
  <pageMargins left="0.7" right="0.7" top="0.75" bottom="0.75" header="0.3" footer="0.3"/>
  <pageSetup orientation="portrait" horizontalDpi="0" verticalDpi="0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CA7B931-E9D9-7349-A162-26D2500099C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T4:W233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0AAD2-7C00-E041-A914-7925BBA8AD76}">
  <dimension ref="A1:K495"/>
  <sheetViews>
    <sheetView zoomScale="75" workbookViewId="0">
      <selection activeCell="O7" sqref="O7"/>
    </sheetView>
  </sheetViews>
  <sheetFormatPr baseColWidth="10" defaultRowHeight="16" x14ac:dyDescent="0.2"/>
  <cols>
    <col min="1" max="1" width="10.83203125" style="12"/>
    <col min="2" max="3" width="14.83203125" customWidth="1"/>
    <col min="4" max="4" width="14.83203125" style="12" customWidth="1"/>
    <col min="5" max="5" width="16.1640625" style="9" bestFit="1" customWidth="1"/>
    <col min="6" max="6" width="15" style="9" bestFit="1" customWidth="1"/>
    <col min="7" max="7" width="17.6640625" style="13" customWidth="1"/>
  </cols>
  <sheetData>
    <row r="1" spans="1:7" x14ac:dyDescent="0.2">
      <c r="A1" s="10"/>
      <c r="B1" s="6" t="s">
        <v>130</v>
      </c>
      <c r="C1" s="6"/>
      <c r="D1" s="10"/>
      <c r="E1" s="9" t="s">
        <v>131</v>
      </c>
    </row>
    <row r="2" spans="1:7" x14ac:dyDescent="0.2">
      <c r="A2" s="10" t="s">
        <v>129</v>
      </c>
      <c r="B2" s="6" t="s">
        <v>126</v>
      </c>
      <c r="C2" s="6" t="s">
        <v>127</v>
      </c>
      <c r="D2" s="10" t="s">
        <v>128</v>
      </c>
      <c r="E2" s="14" t="s">
        <v>132</v>
      </c>
      <c r="F2" s="14" t="s">
        <v>123</v>
      </c>
      <c r="G2" s="15" t="s">
        <v>133</v>
      </c>
    </row>
    <row r="3" spans="1:7" x14ac:dyDescent="0.2">
      <c r="A3" s="11">
        <v>44562</v>
      </c>
      <c r="B3" s="9">
        <f>SUM('raw - eigenphi'!B3,'raw - eigenphi'!E3,'raw - eigenphi'!J3)</f>
        <v>1251564.2729</v>
      </c>
      <c r="C3" s="9">
        <f>SUM('raw - eigenphi'!C3,'raw - eigenphi'!F3,'raw - eigenphi'!K3)</f>
        <v>756240.70990000002</v>
      </c>
      <c r="D3" s="13">
        <f>SUM('raw - eigenphi'!D3,'raw - eigenphi'!G3,'raw - eigenphi'!L3)</f>
        <v>495323.56289</v>
      </c>
      <c r="E3" s="9">
        <f>'raw - eigenphi'!B3</f>
        <v>722829.41139999998</v>
      </c>
      <c r="F3" s="9">
        <f>'raw - eigenphi'!F3</f>
        <v>0</v>
      </c>
      <c r="G3" s="13">
        <f>'raw - eigenphi'!J3</f>
        <v>528734.8615</v>
      </c>
    </row>
    <row r="4" spans="1:7" x14ac:dyDescent="0.2">
      <c r="A4" s="11">
        <f>A3+1</f>
        <v>44563</v>
      </c>
      <c r="B4" s="9">
        <f>SUM('raw - eigenphi'!B4,'raw - eigenphi'!E4,'raw - eigenphi'!J4)</f>
        <v>1156408.2312</v>
      </c>
      <c r="C4" s="9">
        <f>SUM('raw - eigenphi'!C4,'raw - eigenphi'!F4,'raw - eigenphi'!K4)</f>
        <v>916880.70440000005</v>
      </c>
      <c r="D4" s="13">
        <f>SUM('raw - eigenphi'!D4,'raw - eigenphi'!G4,'raw - eigenphi'!L4)</f>
        <v>239527.52679999999</v>
      </c>
      <c r="E4" s="9">
        <f>E3+'raw - eigenphi'!B4</f>
        <v>1190041.7409000001</v>
      </c>
      <c r="F4" s="9">
        <f>F3+'raw - eigenphi'!F4</f>
        <v>0</v>
      </c>
      <c r="G4" s="13">
        <f>'raw - eigenphi'!J4+G3</f>
        <v>1217930.7631999999</v>
      </c>
    </row>
    <row r="5" spans="1:7" x14ac:dyDescent="0.2">
      <c r="A5" s="11">
        <f t="shared" ref="A5:A68" si="0">A4+1</f>
        <v>44564</v>
      </c>
      <c r="B5" s="9">
        <f>SUM('raw - eigenphi'!B5,'raw - eigenphi'!E5,'raw - eigenphi'!J5)</f>
        <v>1227111.1871</v>
      </c>
      <c r="C5" s="9">
        <f>SUM('raw - eigenphi'!C5,'raw - eigenphi'!F5,'raw - eigenphi'!K5)</f>
        <v>943495.6566000001</v>
      </c>
      <c r="D5" s="13">
        <f>SUM('raw - eigenphi'!D5,'raw - eigenphi'!G5,'raw - eigenphi'!L5)</f>
        <v>283615.53049999999</v>
      </c>
      <c r="E5" s="9">
        <f>E4+'raw - eigenphi'!B5</f>
        <v>1630643.9306000001</v>
      </c>
      <c r="F5" s="9">
        <f>F4+'raw - eigenphi'!F5</f>
        <v>0</v>
      </c>
      <c r="G5" s="13">
        <f>'raw - eigenphi'!J5+G4</f>
        <v>2004439.7605999999</v>
      </c>
    </row>
    <row r="6" spans="1:7" x14ac:dyDescent="0.2">
      <c r="A6" s="11">
        <f t="shared" si="0"/>
        <v>44565</v>
      </c>
      <c r="B6" s="9">
        <f>SUM('raw - eigenphi'!B6,'raw - eigenphi'!E6,'raw - eigenphi'!J6)</f>
        <v>1345503.4408</v>
      </c>
      <c r="C6" s="9">
        <f>SUM('raw - eigenphi'!C6,'raw - eigenphi'!F6,'raw - eigenphi'!K6)</f>
        <v>968388.43709999998</v>
      </c>
      <c r="D6" s="13">
        <f>SUM('raw - eigenphi'!D6,'raw - eigenphi'!G6,'raw - eigenphi'!L6)</f>
        <v>377115.00374999997</v>
      </c>
      <c r="E6" s="9">
        <f>E5+'raw - eigenphi'!B6</f>
        <v>2272472.1779</v>
      </c>
      <c r="F6" s="9">
        <f>F5+'raw - eigenphi'!F6</f>
        <v>0</v>
      </c>
      <c r="G6" s="13">
        <f>'raw - eigenphi'!J6+G5</f>
        <v>2708114.9540999997</v>
      </c>
    </row>
    <row r="7" spans="1:7" x14ac:dyDescent="0.2">
      <c r="A7" s="11">
        <f t="shared" si="0"/>
        <v>44566</v>
      </c>
      <c r="B7" s="9">
        <f>SUM('raw - eigenphi'!B7,'raw - eigenphi'!E7,'raw - eigenphi'!J7)</f>
        <v>2039542.1263000001</v>
      </c>
      <c r="C7" s="9">
        <f>SUM('raw - eigenphi'!C7,'raw - eigenphi'!F7,'raw - eigenphi'!K7)</f>
        <v>1588820.3199</v>
      </c>
      <c r="D7" s="13">
        <f>SUM('raw - eigenphi'!D7,'raw - eigenphi'!G7,'raw - eigenphi'!L7)</f>
        <v>450721.80589999998</v>
      </c>
      <c r="E7" s="9">
        <f>E6+'raw - eigenphi'!B7</f>
        <v>3138019.4391999999</v>
      </c>
      <c r="F7" s="9">
        <f>F6+'raw - eigenphi'!F7</f>
        <v>0</v>
      </c>
      <c r="G7" s="13">
        <f>'raw - eigenphi'!J7+G6</f>
        <v>3882109.8191</v>
      </c>
    </row>
    <row r="8" spans="1:7" x14ac:dyDescent="0.2">
      <c r="A8" s="11">
        <f t="shared" si="0"/>
        <v>44567</v>
      </c>
      <c r="B8" s="9">
        <f>SUM('raw - eigenphi'!B8,'raw - eigenphi'!E8,'raw - eigenphi'!J8)</f>
        <v>1842205.6270999999</v>
      </c>
      <c r="C8" s="9">
        <f>SUM('raw - eigenphi'!C8,'raw - eigenphi'!F8,'raw - eigenphi'!K8)</f>
        <v>1312900.0717</v>
      </c>
      <c r="D8" s="13">
        <f>SUM('raw - eigenphi'!D8,'raw - eigenphi'!G8,'raw - eigenphi'!L8)</f>
        <v>529305.55569999991</v>
      </c>
      <c r="E8" s="9">
        <f>E7+'raw - eigenphi'!B8</f>
        <v>3973855.4712999999</v>
      </c>
      <c r="F8" s="9">
        <f>F7+'raw - eigenphi'!F8</f>
        <v>0</v>
      </c>
      <c r="G8" s="13">
        <f>'raw - eigenphi'!J8+G7</f>
        <v>4888479.4140999997</v>
      </c>
    </row>
    <row r="9" spans="1:7" x14ac:dyDescent="0.2">
      <c r="A9" s="11">
        <f t="shared" si="0"/>
        <v>44568</v>
      </c>
      <c r="B9" s="9">
        <f>SUM('raw - eigenphi'!B9,'raw - eigenphi'!E9,'raw - eigenphi'!J9)</f>
        <v>2172260.0777000003</v>
      </c>
      <c r="C9" s="9">
        <f>SUM('raw - eigenphi'!C9,'raw - eigenphi'!F9,'raw - eigenphi'!K9)</f>
        <v>1457210.4024</v>
      </c>
      <c r="D9" s="13">
        <f>SUM('raw - eigenphi'!D9,'raw - eigenphi'!G9,'raw - eigenphi'!L9)</f>
        <v>715049.67500000005</v>
      </c>
      <c r="E9" s="9">
        <f>E8+'raw - eigenphi'!B9</f>
        <v>4923204.8020000001</v>
      </c>
      <c r="F9" s="9">
        <f>F8+'raw - eigenphi'!F9</f>
        <v>0</v>
      </c>
      <c r="G9" s="13">
        <f>'raw - eigenphi'!J9+G8</f>
        <v>6111390.1611000001</v>
      </c>
    </row>
    <row r="10" spans="1:7" x14ac:dyDescent="0.2">
      <c r="A10" s="11">
        <f t="shared" si="0"/>
        <v>44569</v>
      </c>
      <c r="B10" s="9">
        <f>SUM('raw - eigenphi'!B10,'raw - eigenphi'!E10,'raw - eigenphi'!J10)</f>
        <v>1311957.5872999998</v>
      </c>
      <c r="C10" s="9">
        <f>SUM('raw - eigenphi'!C10,'raw - eigenphi'!F10,'raw - eigenphi'!K10)</f>
        <v>995306.56770000001</v>
      </c>
      <c r="D10" s="13">
        <f>SUM('raw - eigenphi'!D10,'raw - eigenphi'!G10,'raw - eigenphi'!L10)</f>
        <v>316651.01958000002</v>
      </c>
      <c r="E10" s="9">
        <f>E9+'raw - eigenphi'!B10</f>
        <v>5454074.2506999997</v>
      </c>
      <c r="F10" s="9">
        <f>F9+'raw - eigenphi'!F10</f>
        <v>0</v>
      </c>
      <c r="G10" s="13">
        <f>'raw - eigenphi'!J10+G9</f>
        <v>6892478.2997000003</v>
      </c>
    </row>
    <row r="11" spans="1:7" x14ac:dyDescent="0.2">
      <c r="A11" s="11">
        <f t="shared" si="0"/>
        <v>44570</v>
      </c>
      <c r="B11" s="9">
        <f>SUM('raw - eigenphi'!B11,'raw - eigenphi'!E11,'raw - eigenphi'!J11)</f>
        <v>997324.95310000004</v>
      </c>
      <c r="C11" s="9">
        <f>SUM('raw - eigenphi'!C11,'raw - eigenphi'!F11,'raw - eigenphi'!K11)</f>
        <v>774970.15460000001</v>
      </c>
      <c r="D11" s="13">
        <f>SUM('raw - eigenphi'!D11,'raw - eigenphi'!G11,'raw - eigenphi'!L11)</f>
        <v>222354.79852999997</v>
      </c>
      <c r="E11" s="9">
        <f>E10+'raw - eigenphi'!B11</f>
        <v>5818438.2774999999</v>
      </c>
      <c r="F11" s="9">
        <f>F10+'raw - eigenphi'!F11</f>
        <v>0</v>
      </c>
      <c r="G11" s="13">
        <f>'raw - eigenphi'!J11+G10</f>
        <v>7525439.2260000007</v>
      </c>
    </row>
    <row r="12" spans="1:7" x14ac:dyDescent="0.2">
      <c r="A12" s="11">
        <f t="shared" si="0"/>
        <v>44571</v>
      </c>
      <c r="B12" s="9">
        <f>SUM('raw - eigenphi'!B12,'raw - eigenphi'!E12,'raw - eigenphi'!J12)</f>
        <v>3062399.568</v>
      </c>
      <c r="C12" s="9">
        <f>SUM('raw - eigenphi'!C12,'raw - eigenphi'!F12,'raw - eigenphi'!K12)</f>
        <v>1808106.6958999999</v>
      </c>
      <c r="D12" s="13">
        <f>SUM('raw - eigenphi'!D12,'raw - eigenphi'!G12,'raw - eigenphi'!L12)</f>
        <v>1254292.8721</v>
      </c>
      <c r="E12" s="9">
        <f>E11+'raw - eigenphi'!B12</f>
        <v>7723415.8844999997</v>
      </c>
      <c r="F12" s="9">
        <f>F11+'raw - eigenphi'!F12</f>
        <v>0</v>
      </c>
      <c r="G12" s="13">
        <f>'raw - eigenphi'!J12+G11</f>
        <v>8682861.1870000008</v>
      </c>
    </row>
    <row r="13" spans="1:7" x14ac:dyDescent="0.2">
      <c r="A13" s="11">
        <f t="shared" si="0"/>
        <v>44572</v>
      </c>
      <c r="B13" s="9">
        <f>SUM('raw - eigenphi'!B13,'raw - eigenphi'!E13,'raw - eigenphi'!J13)</f>
        <v>1255161.4413000001</v>
      </c>
      <c r="C13" s="9">
        <f>SUM('raw - eigenphi'!C13,'raw - eigenphi'!F13,'raw - eigenphi'!K13)</f>
        <v>1051806.2198000001</v>
      </c>
      <c r="D13" s="13">
        <f>SUM('raw - eigenphi'!D13,'raw - eigenphi'!G13,'raw - eigenphi'!L13)</f>
        <v>203355.22145000001</v>
      </c>
      <c r="E13" s="9">
        <f>E12+'raw - eigenphi'!B13</f>
        <v>8214650.1091</v>
      </c>
      <c r="F13" s="9">
        <f>F12+'raw - eigenphi'!F13</f>
        <v>0</v>
      </c>
      <c r="G13" s="13">
        <f>'raw - eigenphi'!J13+G12</f>
        <v>9446788.4037000015</v>
      </c>
    </row>
    <row r="14" spans="1:7" x14ac:dyDescent="0.2">
      <c r="A14" s="11">
        <f t="shared" si="0"/>
        <v>44573</v>
      </c>
      <c r="B14" s="9">
        <f>SUM('raw - eigenphi'!B14,'raw - eigenphi'!E14,'raw - eigenphi'!J14)</f>
        <v>1628459.7259</v>
      </c>
      <c r="C14" s="9">
        <f>SUM('raw - eigenphi'!C14,'raw - eigenphi'!F14,'raw - eigenphi'!K14)</f>
        <v>1350902.4772999999</v>
      </c>
      <c r="D14" s="13">
        <f>SUM('raw - eigenphi'!D14,'raw - eigenphi'!G14,'raw - eigenphi'!L14)</f>
        <v>277557.24874000001</v>
      </c>
      <c r="E14" s="9">
        <f>E13+'raw - eigenphi'!B14</f>
        <v>8838185.5669999998</v>
      </c>
      <c r="F14" s="9">
        <f>F13+'raw - eigenphi'!F14</f>
        <v>0</v>
      </c>
      <c r="G14" s="13">
        <f>'raw - eigenphi'!J14+G13</f>
        <v>10451712.671700001</v>
      </c>
    </row>
    <row r="15" spans="1:7" x14ac:dyDescent="0.2">
      <c r="A15" s="11">
        <f t="shared" si="0"/>
        <v>44574</v>
      </c>
      <c r="B15" s="9">
        <f>SUM('raw - eigenphi'!B15,'raw - eigenphi'!E15,'raw - eigenphi'!J15)</f>
        <v>1273868.7106999999</v>
      </c>
      <c r="C15" s="9">
        <f>SUM('raw - eigenphi'!C15,'raw - eigenphi'!F15,'raw - eigenphi'!K15)</f>
        <v>1017861.3453</v>
      </c>
      <c r="D15" s="13">
        <f>SUM('raw - eigenphi'!D15,'raw - eigenphi'!G15,'raw - eigenphi'!L15)</f>
        <v>256007.36536</v>
      </c>
      <c r="E15" s="9">
        <f>E14+'raw - eigenphi'!B15</f>
        <v>9361175.7676999997</v>
      </c>
      <c r="F15" s="9">
        <f>F14+'raw - eigenphi'!F15</f>
        <v>0</v>
      </c>
      <c r="G15" s="13">
        <f>'raw - eigenphi'!J15+G14</f>
        <v>11202591.181700001</v>
      </c>
    </row>
    <row r="16" spans="1:7" x14ac:dyDescent="0.2">
      <c r="A16" s="11">
        <f t="shared" si="0"/>
        <v>44575</v>
      </c>
      <c r="B16" s="9">
        <f>SUM('raw - eigenphi'!B16,'raw - eigenphi'!E16,'raw - eigenphi'!J16)</f>
        <v>1179256.8281999999</v>
      </c>
      <c r="C16" s="9">
        <f>SUM('raw - eigenphi'!C16,'raw - eigenphi'!F16,'raw - eigenphi'!K16)</f>
        <v>984077.90240000002</v>
      </c>
      <c r="D16" s="13">
        <f>SUM('raw - eigenphi'!D16,'raw - eigenphi'!G16,'raw - eigenphi'!L16)</f>
        <v>195178.92577999999</v>
      </c>
      <c r="E16" s="9">
        <f>E15+'raw - eigenphi'!B16</f>
        <v>9841142.0173000004</v>
      </c>
      <c r="F16" s="9">
        <f>F15+'raw - eigenphi'!F16</f>
        <v>0</v>
      </c>
      <c r="G16" s="13">
        <f>'raw - eigenphi'!J16+G15</f>
        <v>11901881.760300001</v>
      </c>
    </row>
    <row r="17" spans="1:7" x14ac:dyDescent="0.2">
      <c r="A17" s="11">
        <f t="shared" si="0"/>
        <v>44576</v>
      </c>
      <c r="B17" s="9">
        <f>SUM('raw - eigenphi'!B17,'raw - eigenphi'!E17,'raw - eigenphi'!J17)</f>
        <v>855075.04300000006</v>
      </c>
      <c r="C17" s="9">
        <f>SUM('raw - eigenphi'!C17,'raw - eigenphi'!F17,'raw - eigenphi'!K17)</f>
        <v>717926.81239999994</v>
      </c>
      <c r="D17" s="13">
        <f>SUM('raw - eigenphi'!D17,'raw - eigenphi'!G17,'raw - eigenphi'!L17)</f>
        <v>137148.23070000001</v>
      </c>
      <c r="E17" s="9">
        <f>E16+'raw - eigenphi'!B17</f>
        <v>10204763.0777</v>
      </c>
      <c r="F17" s="9">
        <f>F16+'raw - eigenphi'!F17</f>
        <v>0</v>
      </c>
      <c r="G17" s="13">
        <f>'raw - eigenphi'!J17+G16</f>
        <v>12393335.742900001</v>
      </c>
    </row>
    <row r="18" spans="1:7" x14ac:dyDescent="0.2">
      <c r="A18" s="11">
        <f t="shared" si="0"/>
        <v>44577</v>
      </c>
      <c r="B18" s="9">
        <f>SUM('raw - eigenphi'!B18,'raw - eigenphi'!E18,'raw - eigenphi'!J18)</f>
        <v>876622.46699999995</v>
      </c>
      <c r="C18" s="9">
        <f>SUM('raw - eigenphi'!C18,'raw - eigenphi'!F18,'raw - eigenphi'!K18)</f>
        <v>685039.55539999995</v>
      </c>
      <c r="D18" s="13">
        <f>SUM('raw - eigenphi'!D18,'raw - eigenphi'!G18,'raw - eigenphi'!L18)</f>
        <v>191582.91155000002</v>
      </c>
      <c r="E18" s="9">
        <f>E17+'raw - eigenphi'!B18</f>
        <v>10632787.1776</v>
      </c>
      <c r="F18" s="9">
        <f>F17+'raw - eigenphi'!F18</f>
        <v>0</v>
      </c>
      <c r="G18" s="13">
        <f>'raw - eigenphi'!J18+G17</f>
        <v>12841934.110000001</v>
      </c>
    </row>
    <row r="19" spans="1:7" x14ac:dyDescent="0.2">
      <c r="A19" s="11">
        <f t="shared" si="0"/>
        <v>44578</v>
      </c>
      <c r="B19" s="9">
        <f>SUM('raw - eigenphi'!B19,'raw - eigenphi'!E19,'raw - eigenphi'!J19)</f>
        <v>1960101.0068999999</v>
      </c>
      <c r="C19" s="9">
        <f>SUM('raw - eigenphi'!C19,'raw - eigenphi'!F19,'raw - eigenphi'!K19)</f>
        <v>1166957.6222999999</v>
      </c>
      <c r="D19" s="13">
        <f>SUM('raw - eigenphi'!D19,'raw - eigenphi'!G19,'raw - eigenphi'!L19)</f>
        <v>793143.38477</v>
      </c>
      <c r="E19" s="9">
        <f>E18+'raw - eigenphi'!B19</f>
        <v>11831397.1656</v>
      </c>
      <c r="F19" s="9">
        <f>F18+'raw - eigenphi'!F19</f>
        <v>0</v>
      </c>
      <c r="G19" s="13">
        <f>'raw - eigenphi'!J19+G18</f>
        <v>13603425.128900001</v>
      </c>
    </row>
    <row r="20" spans="1:7" x14ac:dyDescent="0.2">
      <c r="A20" s="11">
        <f t="shared" si="0"/>
        <v>44579</v>
      </c>
      <c r="B20" s="9">
        <f>SUM('raw - eigenphi'!B20,'raw - eigenphi'!E20,'raw - eigenphi'!J20)</f>
        <v>1252096.9279999998</v>
      </c>
      <c r="C20" s="9">
        <f>SUM('raw - eigenphi'!C20,'raw - eigenphi'!F20,'raw - eigenphi'!K20)</f>
        <v>1044801.5048999999</v>
      </c>
      <c r="D20" s="13">
        <f>SUM('raw - eigenphi'!D20,'raw - eigenphi'!G20,'raw - eigenphi'!L20)</f>
        <v>207295.42303999999</v>
      </c>
      <c r="E20" s="9">
        <f>E19+'raw - eigenphi'!B20</f>
        <v>12484885.732899999</v>
      </c>
      <c r="F20" s="9">
        <f>F19+'raw - eigenphi'!F20</f>
        <v>0</v>
      </c>
      <c r="G20" s="13">
        <f>'raw - eigenphi'!J20+G19</f>
        <v>14202033.489600001</v>
      </c>
    </row>
    <row r="21" spans="1:7" x14ac:dyDescent="0.2">
      <c r="A21" s="11">
        <f t="shared" si="0"/>
        <v>44580</v>
      </c>
      <c r="B21" s="9">
        <f>SUM('raw - eigenphi'!B21,'raw - eigenphi'!E21,'raw - eigenphi'!J21)</f>
        <v>1151388.8029</v>
      </c>
      <c r="C21" s="9">
        <f>SUM('raw - eigenphi'!C21,'raw - eigenphi'!F21,'raw - eigenphi'!K21)</f>
        <v>874280.23289999994</v>
      </c>
      <c r="D21" s="13">
        <f>SUM('raw - eigenphi'!D21,'raw - eigenphi'!G21,'raw - eigenphi'!L21)</f>
        <v>277108.56994999998</v>
      </c>
      <c r="E21" s="9">
        <f>E20+'raw - eigenphi'!B21</f>
        <v>12990740.3938</v>
      </c>
      <c r="F21" s="9">
        <f>F20+'raw - eigenphi'!F21</f>
        <v>0</v>
      </c>
      <c r="G21" s="13">
        <f>'raw - eigenphi'!J21+G20</f>
        <v>14847567.6316</v>
      </c>
    </row>
    <row r="22" spans="1:7" x14ac:dyDescent="0.2">
      <c r="A22" s="11">
        <f t="shared" si="0"/>
        <v>44581</v>
      </c>
      <c r="B22" s="9">
        <f>SUM('raw - eigenphi'!B22,'raw - eigenphi'!E22,'raw - eigenphi'!J22)</f>
        <v>1407008.1417999999</v>
      </c>
      <c r="C22" s="9">
        <f>SUM('raw - eigenphi'!C22,'raw - eigenphi'!F22,'raw - eigenphi'!K22)</f>
        <v>1049615.8017</v>
      </c>
      <c r="D22" s="13">
        <f>SUM('raw - eigenphi'!D22,'raw - eigenphi'!G22,'raw - eigenphi'!L22)</f>
        <v>357392.34013999999</v>
      </c>
      <c r="E22" s="9">
        <f>E21+'raw - eigenphi'!B22</f>
        <v>13621295.181700001</v>
      </c>
      <c r="F22" s="9">
        <f>F21+'raw - eigenphi'!F22</f>
        <v>0</v>
      </c>
      <c r="G22" s="13">
        <f>'raw - eigenphi'!J22+G21</f>
        <v>15624020.9855</v>
      </c>
    </row>
    <row r="23" spans="1:7" x14ac:dyDescent="0.2">
      <c r="A23" s="11">
        <f t="shared" si="0"/>
        <v>44582</v>
      </c>
      <c r="B23" s="9">
        <f>SUM('raw - eigenphi'!B23,'raw - eigenphi'!E23,'raw - eigenphi'!J23)</f>
        <v>5040278.2369999997</v>
      </c>
      <c r="C23" s="9">
        <f>SUM('raw - eigenphi'!C23,'raw - eigenphi'!F23,'raw - eigenphi'!K23)</f>
        <v>2109621.8152000001</v>
      </c>
      <c r="D23" s="13">
        <f>SUM('raw - eigenphi'!D23,'raw - eigenphi'!G23,'raw - eigenphi'!L23)</f>
        <v>2930656.4224</v>
      </c>
      <c r="E23" s="9">
        <f>E22+'raw - eigenphi'!B23</f>
        <v>17356976.524700001</v>
      </c>
      <c r="F23" s="9">
        <f>F22+'raw - eigenphi'!F23</f>
        <v>0</v>
      </c>
      <c r="G23" s="13">
        <f>'raw - eigenphi'!J23+G22</f>
        <v>16928617.879500002</v>
      </c>
    </row>
    <row r="24" spans="1:7" x14ac:dyDescent="0.2">
      <c r="A24" s="11">
        <f t="shared" si="0"/>
        <v>44583</v>
      </c>
      <c r="B24" s="9">
        <f>SUM('raw - eigenphi'!B24,'raw - eigenphi'!E24,'raw - eigenphi'!J24)</f>
        <v>3345177.7819999997</v>
      </c>
      <c r="C24" s="9">
        <f>SUM('raw - eigenphi'!C24,'raw - eigenphi'!F24,'raw - eigenphi'!K24)</f>
        <v>2022979.4250999999</v>
      </c>
      <c r="D24" s="13">
        <f>SUM('raw - eigenphi'!D24,'raw - eigenphi'!G24,'raw - eigenphi'!L24)</f>
        <v>1322198.3567000001</v>
      </c>
      <c r="E24" s="9">
        <f>E23+'raw - eigenphi'!B24</f>
        <v>19260489.940700002</v>
      </c>
      <c r="F24" s="9">
        <f>F23+'raw - eigenphi'!F24</f>
        <v>0</v>
      </c>
      <c r="G24" s="13">
        <f>'raw - eigenphi'!J24+G23</f>
        <v>18370282.245500002</v>
      </c>
    </row>
    <row r="25" spans="1:7" x14ac:dyDescent="0.2">
      <c r="A25" s="11">
        <f t="shared" si="0"/>
        <v>44584</v>
      </c>
      <c r="B25" s="9">
        <f>SUM('raw - eigenphi'!B25,'raw - eigenphi'!E25,'raw - eigenphi'!J25)</f>
        <v>1012726.9719</v>
      </c>
      <c r="C25" s="9">
        <f>SUM('raw - eigenphi'!C25,'raw - eigenphi'!F25,'raw - eigenphi'!K25)</f>
        <v>757525.10349999997</v>
      </c>
      <c r="D25" s="13">
        <f>SUM('raw - eigenphi'!D25,'raw - eigenphi'!G25,'raw - eigenphi'!L25)</f>
        <v>255201.86838</v>
      </c>
      <c r="E25" s="9">
        <f>E24+'raw - eigenphi'!B25</f>
        <v>19748014.278100003</v>
      </c>
      <c r="F25" s="9">
        <f>F24+'raw - eigenphi'!F25</f>
        <v>0</v>
      </c>
      <c r="G25" s="13">
        <f>'raw - eigenphi'!J25+G24</f>
        <v>18895484.880000003</v>
      </c>
    </row>
    <row r="26" spans="1:7" x14ac:dyDescent="0.2">
      <c r="A26" s="11">
        <f t="shared" si="0"/>
        <v>44585</v>
      </c>
      <c r="B26" s="9">
        <f>SUM('raw - eigenphi'!B26,'raw - eigenphi'!E26,'raw - eigenphi'!J26)</f>
        <v>2356972.5300000003</v>
      </c>
      <c r="C26" s="9">
        <f>SUM('raw - eigenphi'!C26,'raw - eigenphi'!F26,'raw - eigenphi'!K26)</f>
        <v>1534865.5811000001</v>
      </c>
      <c r="D26" s="13">
        <f>SUM('raw - eigenphi'!D26,'raw - eigenphi'!G26,'raw - eigenphi'!L26)</f>
        <v>822106.94839999999</v>
      </c>
      <c r="E26" s="9">
        <f>E25+'raw - eigenphi'!B26</f>
        <v>20829152.964100003</v>
      </c>
      <c r="F26" s="9">
        <f>F25+'raw - eigenphi'!F26</f>
        <v>0</v>
      </c>
      <c r="G26" s="13">
        <f>'raw - eigenphi'!J26+G25</f>
        <v>20171318.724000003</v>
      </c>
    </row>
    <row r="27" spans="1:7" x14ac:dyDescent="0.2">
      <c r="A27" s="11">
        <f t="shared" si="0"/>
        <v>44586</v>
      </c>
      <c r="B27" s="9">
        <f>SUM('raw - eigenphi'!B27,'raw - eigenphi'!E27,'raw - eigenphi'!J27)</f>
        <v>1176426.2667</v>
      </c>
      <c r="C27" s="9">
        <f>SUM('raw - eigenphi'!C27,'raw - eigenphi'!F27,'raw - eigenphi'!K27)</f>
        <v>922392.77670000005</v>
      </c>
      <c r="D27" s="13">
        <f>SUM('raw - eigenphi'!D27,'raw - eigenphi'!G27,'raw - eigenphi'!L27)</f>
        <v>254033.49000000002</v>
      </c>
      <c r="E27" s="9">
        <f>E26+'raw - eigenphi'!B27</f>
        <v>21262764.795000002</v>
      </c>
      <c r="F27" s="9">
        <f>F26+'raw - eigenphi'!F27</f>
        <v>0</v>
      </c>
      <c r="G27" s="13">
        <f>'raw - eigenphi'!J27+G26</f>
        <v>20914133.159800004</v>
      </c>
    </row>
    <row r="28" spans="1:7" x14ac:dyDescent="0.2">
      <c r="A28" s="11">
        <f t="shared" si="0"/>
        <v>44587</v>
      </c>
      <c r="B28" s="9">
        <f>SUM('raw - eigenphi'!B28,'raw - eigenphi'!E28,'raw - eigenphi'!J28)</f>
        <v>1581222.3302</v>
      </c>
      <c r="C28" s="9">
        <f>SUM('raw - eigenphi'!C28,'raw - eigenphi'!F28,'raw - eigenphi'!K28)</f>
        <v>1121983.987</v>
      </c>
      <c r="D28" s="13">
        <f>SUM('raw - eigenphi'!D28,'raw - eigenphi'!G28,'raw - eigenphi'!L28)</f>
        <v>459238.3432</v>
      </c>
      <c r="E28" s="9">
        <f>E27+'raw - eigenphi'!B28</f>
        <v>21986611.888700001</v>
      </c>
      <c r="F28" s="9">
        <f>F27+'raw - eigenphi'!F28</f>
        <v>0</v>
      </c>
      <c r="G28" s="13">
        <f>'raw - eigenphi'!J28+G27</f>
        <v>21771508.396300003</v>
      </c>
    </row>
    <row r="29" spans="1:7" x14ac:dyDescent="0.2">
      <c r="A29" s="11">
        <f t="shared" si="0"/>
        <v>44588</v>
      </c>
      <c r="B29" s="9">
        <f>SUM('raw - eigenphi'!B29,'raw - eigenphi'!E29,'raw - eigenphi'!J29)</f>
        <v>1439873.3325</v>
      </c>
      <c r="C29" s="9">
        <f>SUM('raw - eigenphi'!C29,'raw - eigenphi'!F29,'raw - eigenphi'!K29)</f>
        <v>1045201.3602</v>
      </c>
      <c r="D29" s="13">
        <f>SUM('raw - eigenphi'!D29,'raw - eigenphi'!G29,'raw - eigenphi'!L29)</f>
        <v>394671.97239999997</v>
      </c>
      <c r="E29" s="9">
        <f>E28+'raw - eigenphi'!B29</f>
        <v>22619004.123800002</v>
      </c>
      <c r="F29" s="9">
        <f>F28+'raw - eigenphi'!F29</f>
        <v>0</v>
      </c>
      <c r="G29" s="13">
        <f>'raw - eigenphi'!J29+G28</f>
        <v>22578989.493700001</v>
      </c>
    </row>
    <row r="30" spans="1:7" x14ac:dyDescent="0.2">
      <c r="A30" s="11">
        <f t="shared" si="0"/>
        <v>44589</v>
      </c>
      <c r="B30" s="9">
        <f>SUM('raw - eigenphi'!B30,'raw - eigenphi'!E30,'raw - eigenphi'!J30)</f>
        <v>1199208.2318</v>
      </c>
      <c r="C30" s="9">
        <f>SUM('raw - eigenphi'!C30,'raw - eigenphi'!F30,'raw - eigenphi'!K30)</f>
        <v>723599.53399999999</v>
      </c>
      <c r="D30" s="13">
        <f>SUM('raw - eigenphi'!D30,'raw - eigenphi'!G30,'raw - eigenphi'!L30)</f>
        <v>475608.69772</v>
      </c>
      <c r="E30" s="9">
        <f>E29+'raw - eigenphi'!B30</f>
        <v>23335444.206700001</v>
      </c>
      <c r="F30" s="9">
        <f>F29+'raw - eigenphi'!F30</f>
        <v>0</v>
      </c>
      <c r="G30" s="13">
        <f>'raw - eigenphi'!J30+G29</f>
        <v>23061757.6426</v>
      </c>
    </row>
    <row r="31" spans="1:7" x14ac:dyDescent="0.2">
      <c r="A31" s="11">
        <f t="shared" si="0"/>
        <v>44590</v>
      </c>
      <c r="B31" s="9">
        <f>SUM('raw - eigenphi'!B31,'raw - eigenphi'!E31,'raw - eigenphi'!J31)</f>
        <v>1944143.1565</v>
      </c>
      <c r="C31" s="9">
        <f>SUM('raw - eigenphi'!C31,'raw - eigenphi'!F31,'raw - eigenphi'!K31)</f>
        <v>660277.94980000006</v>
      </c>
      <c r="D31" s="13">
        <f>SUM('raw - eigenphi'!D31,'raw - eigenphi'!G31,'raw - eigenphi'!L31)</f>
        <v>1283865.20658</v>
      </c>
      <c r="E31" s="9">
        <f>E30+'raw - eigenphi'!B31</f>
        <v>24836016.457699999</v>
      </c>
      <c r="F31" s="9">
        <f>F30+'raw - eigenphi'!F31</f>
        <v>0</v>
      </c>
      <c r="G31" s="13">
        <f>'raw - eigenphi'!J31+G30</f>
        <v>23505328.548099998</v>
      </c>
    </row>
    <row r="32" spans="1:7" x14ac:dyDescent="0.2">
      <c r="A32" s="11">
        <f t="shared" si="0"/>
        <v>44591</v>
      </c>
      <c r="B32" s="9">
        <f>SUM('raw - eigenphi'!B32,'raw - eigenphi'!E32,'raw - eigenphi'!J32)</f>
        <v>685097.49570000009</v>
      </c>
      <c r="C32" s="9">
        <f>SUM('raw - eigenphi'!C32,'raw - eigenphi'!F32,'raw - eigenphi'!K32)</f>
        <v>464237.79220000003</v>
      </c>
      <c r="D32" s="13">
        <f>SUM('raw - eigenphi'!D32,'raw - eigenphi'!G32,'raw - eigenphi'!L32)</f>
        <v>220859.70353</v>
      </c>
      <c r="E32" s="9">
        <f>E31+'raw - eigenphi'!B32</f>
        <v>25224314.794</v>
      </c>
      <c r="F32" s="9">
        <f>F31+'raw - eigenphi'!F32</f>
        <v>0</v>
      </c>
      <c r="G32" s="13">
        <f>'raw - eigenphi'!J32+G31</f>
        <v>23802127.7075</v>
      </c>
    </row>
    <row r="33" spans="1:11" x14ac:dyDescent="0.2">
      <c r="A33" s="11">
        <f t="shared" si="0"/>
        <v>44592</v>
      </c>
      <c r="B33" s="9">
        <f>SUM('raw - eigenphi'!B33,'raw - eigenphi'!E33,'raw - eigenphi'!J33)</f>
        <v>757426.99950000003</v>
      </c>
      <c r="C33" s="9">
        <f>SUM('raw - eigenphi'!C33,'raw - eigenphi'!F33,'raw - eigenphi'!K33)</f>
        <v>599353.91399999999</v>
      </c>
      <c r="D33" s="13">
        <f>SUM('raw - eigenphi'!D33,'raw - eigenphi'!G33,'raw - eigenphi'!L33)</f>
        <v>158073.08552999998</v>
      </c>
      <c r="E33" s="9">
        <f>E32+'raw - eigenphi'!B33</f>
        <v>25537719.773400001</v>
      </c>
      <c r="F33" s="9">
        <f>F32+'raw - eigenphi'!F33</f>
        <v>0</v>
      </c>
      <c r="G33" s="13">
        <f>'raw - eigenphi'!J33+G32</f>
        <v>24246149.727600001</v>
      </c>
    </row>
    <row r="34" spans="1:11" x14ac:dyDescent="0.2">
      <c r="A34" s="11">
        <f t="shared" si="0"/>
        <v>44593</v>
      </c>
      <c r="B34" s="9">
        <f>SUM('raw - eigenphi'!B34,'raw - eigenphi'!E34,'raw - eigenphi'!J34)</f>
        <v>924150.63919999998</v>
      </c>
      <c r="C34" s="9">
        <f>SUM('raw - eigenphi'!C34,'raw - eigenphi'!F34,'raw - eigenphi'!K34)</f>
        <v>654096.97179999994</v>
      </c>
      <c r="D34" s="13">
        <f>SUM('raw - eigenphi'!D34,'raw - eigenphi'!G34,'raw - eigenphi'!L34)</f>
        <v>270053.66729999997</v>
      </c>
      <c r="E34" s="9">
        <f>E33+'raw - eigenphi'!B34</f>
        <v>25900216.036499999</v>
      </c>
      <c r="F34" s="9">
        <f>F33+'raw - eigenphi'!F34</f>
        <v>0</v>
      </c>
      <c r="G34" s="13">
        <f>'raw - eigenphi'!J34+G33</f>
        <v>24807804.103700001</v>
      </c>
    </row>
    <row r="35" spans="1:11" x14ac:dyDescent="0.2">
      <c r="A35" s="11">
        <f t="shared" si="0"/>
        <v>44594</v>
      </c>
      <c r="B35" s="9">
        <f>SUM('raw - eigenphi'!B35,'raw - eigenphi'!E35,'raw - eigenphi'!J35)</f>
        <v>698176.95680000004</v>
      </c>
      <c r="C35" s="9">
        <f>SUM('raw - eigenphi'!C35,'raw - eigenphi'!F35,'raw - eigenphi'!K35)</f>
        <v>543208.09470000002</v>
      </c>
      <c r="D35" s="13">
        <f>SUM('raw - eigenphi'!D35,'raw - eigenphi'!G35,'raw - eigenphi'!L35)</f>
        <v>154968.86209000001</v>
      </c>
      <c r="E35" s="9">
        <f>E34+'raw - eigenphi'!B35</f>
        <v>26205845.4366</v>
      </c>
      <c r="F35" s="9">
        <f>F34+'raw - eigenphi'!F35</f>
        <v>0</v>
      </c>
      <c r="G35" s="13">
        <f>'raw - eigenphi'!J35+G34</f>
        <v>25200351.660399999</v>
      </c>
    </row>
    <row r="36" spans="1:11" x14ac:dyDescent="0.2">
      <c r="A36" s="11">
        <f t="shared" si="0"/>
        <v>44595</v>
      </c>
      <c r="B36" s="9">
        <f>SUM('raw - eigenphi'!B36,'raw - eigenphi'!E36,'raw - eigenphi'!J36)</f>
        <v>884181.85259999998</v>
      </c>
      <c r="C36" s="9">
        <f>SUM('raw - eigenphi'!C36,'raw - eigenphi'!F36,'raw - eigenphi'!K36)</f>
        <v>494175.1519</v>
      </c>
      <c r="D36" s="13">
        <f>SUM('raw - eigenphi'!D36,'raw - eigenphi'!G36,'raw - eigenphi'!L36)</f>
        <v>390006.70074999996</v>
      </c>
      <c r="E36" s="9">
        <f>E35+'raw - eigenphi'!B36</f>
        <v>26746122.617399998</v>
      </c>
      <c r="F36" s="9">
        <f>F35+'raw - eigenphi'!F36</f>
        <v>0</v>
      </c>
      <c r="G36" s="13">
        <f>'raw - eigenphi'!J36+G35</f>
        <v>25544256.332199998</v>
      </c>
    </row>
    <row r="37" spans="1:11" x14ac:dyDescent="0.2">
      <c r="A37" s="11">
        <f t="shared" si="0"/>
        <v>44596</v>
      </c>
      <c r="B37" s="9">
        <f>SUM('raw - eigenphi'!B37,'raw - eigenphi'!E37,'raw - eigenphi'!J37)</f>
        <v>940570.74329999997</v>
      </c>
      <c r="C37" s="9">
        <f>SUM('raw - eigenphi'!C37,'raw - eigenphi'!F37,'raw - eigenphi'!K37)</f>
        <v>660557.78989999997</v>
      </c>
      <c r="D37" s="13">
        <f>SUM('raw - eigenphi'!D37,'raw - eigenphi'!G37,'raw - eigenphi'!L37)</f>
        <v>280012.95345999999</v>
      </c>
      <c r="E37" s="9">
        <f>E36+'raw - eigenphi'!B37</f>
        <v>27143005.903399996</v>
      </c>
      <c r="F37" s="9">
        <f>F36+'raw - eigenphi'!F37</f>
        <v>0</v>
      </c>
      <c r="G37" s="13">
        <f>'raw - eigenphi'!J37+G36</f>
        <v>26087943.789499998</v>
      </c>
      <c r="K37" t="s">
        <v>179</v>
      </c>
    </row>
    <row r="38" spans="1:11" x14ac:dyDescent="0.2">
      <c r="A38" s="11">
        <f t="shared" si="0"/>
        <v>44597</v>
      </c>
      <c r="B38" s="9">
        <f>SUM('raw - eigenphi'!B38,'raw - eigenphi'!E38,'raw - eigenphi'!J38)</f>
        <v>659613.78300000005</v>
      </c>
      <c r="C38" s="9">
        <f>SUM('raw - eigenphi'!C38,'raw - eigenphi'!F38,'raw - eigenphi'!K38)</f>
        <v>516530.53819999995</v>
      </c>
      <c r="D38" s="13">
        <f>SUM('raw - eigenphi'!D38,'raw - eigenphi'!G38,'raw - eigenphi'!L38)</f>
        <v>143083.24475000001</v>
      </c>
      <c r="E38" s="9">
        <f>E37+'raw - eigenphi'!B38</f>
        <v>27338945.323899996</v>
      </c>
      <c r="F38" s="9">
        <f>F37+'raw - eigenphi'!F38</f>
        <v>0</v>
      </c>
      <c r="G38" s="13">
        <f>'raw - eigenphi'!J38+G37</f>
        <v>26551618.151999999</v>
      </c>
    </row>
    <row r="39" spans="1:11" x14ac:dyDescent="0.2">
      <c r="A39" s="11">
        <f t="shared" si="0"/>
        <v>44598</v>
      </c>
      <c r="B39" s="9">
        <f>SUM('raw - eigenphi'!B39,'raw - eigenphi'!E39,'raw - eigenphi'!J39)</f>
        <v>477675.13020000001</v>
      </c>
      <c r="C39" s="9">
        <f>SUM('raw - eigenphi'!C39,'raw - eigenphi'!F39,'raw - eigenphi'!K39)</f>
        <v>348147.85829999996</v>
      </c>
      <c r="D39" s="13">
        <f>SUM('raw - eigenphi'!D39,'raw - eigenphi'!G39,'raw - eigenphi'!L39)</f>
        <v>129527.27189</v>
      </c>
      <c r="E39" s="9">
        <f>E38+'raw - eigenphi'!B39</f>
        <v>27526999.672099996</v>
      </c>
      <c r="F39" s="9">
        <f>F38+'raw - eigenphi'!F39</f>
        <v>0</v>
      </c>
      <c r="G39" s="13">
        <f>'raw - eigenphi'!J39+G38</f>
        <v>26841238.934</v>
      </c>
    </row>
    <row r="40" spans="1:11" x14ac:dyDescent="0.2">
      <c r="A40" s="11">
        <f t="shared" si="0"/>
        <v>44599</v>
      </c>
      <c r="B40" s="9">
        <f>SUM('raw - eigenphi'!B40,'raw - eigenphi'!E40,'raw - eigenphi'!J40)</f>
        <v>840294.4291999999</v>
      </c>
      <c r="C40" s="9">
        <f>SUM('raw - eigenphi'!C40,'raw - eigenphi'!F40,'raw - eigenphi'!K40)</f>
        <v>634321.54139999999</v>
      </c>
      <c r="D40" s="13">
        <f>SUM('raw - eigenphi'!D40,'raw - eigenphi'!G40,'raw - eigenphi'!L40)</f>
        <v>205972.88772</v>
      </c>
      <c r="E40" s="9">
        <f>E39+'raw - eigenphi'!B40</f>
        <v>27808974.573599998</v>
      </c>
      <c r="F40" s="9">
        <f>F39+'raw - eigenphi'!F40</f>
        <v>0</v>
      </c>
      <c r="G40" s="13">
        <f>'raw - eigenphi'!J40+G39</f>
        <v>27399558.4617</v>
      </c>
    </row>
    <row r="41" spans="1:11" x14ac:dyDescent="0.2">
      <c r="A41" s="11">
        <f t="shared" si="0"/>
        <v>44600</v>
      </c>
      <c r="B41" s="9">
        <f>SUM('raw - eigenphi'!B41,'raw - eigenphi'!E41,'raw - eigenphi'!J41)</f>
        <v>681743.45299999998</v>
      </c>
      <c r="C41" s="9">
        <f>SUM('raw - eigenphi'!C41,'raw - eigenphi'!F41,'raw - eigenphi'!K41)</f>
        <v>526061.06660000002</v>
      </c>
      <c r="D41" s="13">
        <f>SUM('raw - eigenphi'!D41,'raw - eigenphi'!G41,'raw - eigenphi'!L41)</f>
        <v>155682.38640000002</v>
      </c>
      <c r="E41" s="9">
        <f>E40+'raw - eigenphi'!B41</f>
        <v>28101900.3873</v>
      </c>
      <c r="F41" s="9">
        <f>F40+'raw - eigenphi'!F41</f>
        <v>0</v>
      </c>
      <c r="G41" s="13">
        <f>'raw - eigenphi'!J41+G40</f>
        <v>27788376.101</v>
      </c>
    </row>
    <row r="42" spans="1:11" x14ac:dyDescent="0.2">
      <c r="A42" s="11">
        <f t="shared" si="0"/>
        <v>44601</v>
      </c>
      <c r="B42" s="9">
        <f>SUM('raw - eigenphi'!B42,'raw - eigenphi'!E42,'raw - eigenphi'!J42)</f>
        <v>735924.64620000008</v>
      </c>
      <c r="C42" s="9">
        <f>SUM('raw - eigenphi'!C42,'raw - eigenphi'!F42,'raw - eigenphi'!K42)</f>
        <v>561149.18299999996</v>
      </c>
      <c r="D42" s="13">
        <f>SUM('raw - eigenphi'!D42,'raw - eigenphi'!G42,'raw - eigenphi'!L42)</f>
        <v>174775.46325999999</v>
      </c>
      <c r="E42" s="9">
        <f>E41+'raw - eigenphi'!B42</f>
        <v>28371873.5689</v>
      </c>
      <c r="F42" s="9">
        <f>F41+'raw - eigenphi'!F42</f>
        <v>0</v>
      </c>
      <c r="G42" s="13">
        <f>'raw - eigenphi'!J42+G41</f>
        <v>28254327.5656</v>
      </c>
    </row>
    <row r="43" spans="1:11" x14ac:dyDescent="0.2">
      <c r="A43" s="11">
        <f t="shared" si="0"/>
        <v>44602</v>
      </c>
      <c r="B43" s="9">
        <f>SUM('raw - eigenphi'!B43,'raw - eigenphi'!E43,'raw - eigenphi'!J43)</f>
        <v>782060.19530000002</v>
      </c>
      <c r="C43" s="9">
        <f>SUM('raw - eigenphi'!C43,'raw - eigenphi'!F43,'raw - eigenphi'!K43)</f>
        <v>488991.17799999996</v>
      </c>
      <c r="D43" s="13">
        <f>SUM('raw - eigenphi'!D43,'raw - eigenphi'!G43,'raw - eigenphi'!L43)</f>
        <v>293069.01711000002</v>
      </c>
      <c r="E43" s="9">
        <f>E42+'raw - eigenphi'!B43</f>
        <v>28755335.9857</v>
      </c>
      <c r="F43" s="9">
        <f>F42+'raw - eigenphi'!F43</f>
        <v>0</v>
      </c>
      <c r="G43" s="13">
        <f>'raw - eigenphi'!J43+G42</f>
        <v>28652925.344099998</v>
      </c>
    </row>
    <row r="44" spans="1:11" x14ac:dyDescent="0.2">
      <c r="A44" s="11">
        <f t="shared" si="0"/>
        <v>44603</v>
      </c>
      <c r="B44" s="9">
        <f>SUM('raw - eigenphi'!B44,'raw - eigenphi'!E44,'raw - eigenphi'!J44)</f>
        <v>821850.97069999995</v>
      </c>
      <c r="C44" s="9">
        <f>SUM('raw - eigenphi'!C44,'raw - eigenphi'!F44,'raw - eigenphi'!K44)</f>
        <v>596321.25520000001</v>
      </c>
      <c r="D44" s="13">
        <f>SUM('raw - eigenphi'!D44,'raw - eigenphi'!G44,'raw - eigenphi'!L44)</f>
        <v>225529.7156</v>
      </c>
      <c r="E44" s="9">
        <f>E43+'raw - eigenphi'!B44</f>
        <v>29024321.168400001</v>
      </c>
      <c r="F44" s="9">
        <f>F43+'raw - eigenphi'!F44</f>
        <v>0</v>
      </c>
      <c r="G44" s="13">
        <f>'raw - eigenphi'!J44+G43</f>
        <v>29205791.132099997</v>
      </c>
    </row>
    <row r="45" spans="1:11" x14ac:dyDescent="0.2">
      <c r="A45" s="11">
        <f t="shared" si="0"/>
        <v>44604</v>
      </c>
      <c r="B45" s="9">
        <f>SUM('raw - eigenphi'!B45,'raw - eigenphi'!E45,'raw - eigenphi'!J45)</f>
        <v>754217.47259999998</v>
      </c>
      <c r="C45" s="9">
        <f>SUM('raw - eigenphi'!C45,'raw - eigenphi'!F45,'raw - eigenphi'!K45)</f>
        <v>509232.21259999997</v>
      </c>
      <c r="D45" s="13">
        <f>SUM('raw - eigenphi'!D45,'raw - eigenphi'!G45,'raw - eigenphi'!L45)</f>
        <v>244985.26006</v>
      </c>
      <c r="E45" s="9">
        <f>E44+'raw - eigenphi'!B45</f>
        <v>29185058.308600001</v>
      </c>
      <c r="F45" s="9">
        <f>F44+'raw - eigenphi'!F45</f>
        <v>0</v>
      </c>
      <c r="G45" s="13">
        <f>'raw - eigenphi'!J45+G44</f>
        <v>29799271.464499999</v>
      </c>
    </row>
    <row r="46" spans="1:11" x14ac:dyDescent="0.2">
      <c r="A46" s="11">
        <f t="shared" si="0"/>
        <v>44605</v>
      </c>
      <c r="B46" s="9">
        <f>SUM('raw - eigenphi'!B46,'raw - eigenphi'!E46,'raw - eigenphi'!J46)</f>
        <v>591125.31469999999</v>
      </c>
      <c r="C46" s="9">
        <f>SUM('raw - eigenphi'!C46,'raw - eigenphi'!F46,'raw - eigenphi'!K46)</f>
        <v>284780.01792000001</v>
      </c>
      <c r="D46" s="13">
        <f>SUM('raw - eigenphi'!D46,'raw - eigenphi'!G46,'raw - eigenphi'!L46)</f>
        <v>306345.29680000001</v>
      </c>
      <c r="E46" s="9">
        <f>E45+'raw - eigenphi'!B46</f>
        <v>29334793.703000002</v>
      </c>
      <c r="F46" s="9">
        <f>F45+'raw - eigenphi'!F46</f>
        <v>0</v>
      </c>
      <c r="G46" s="13">
        <f>'raw - eigenphi'!J46+G45</f>
        <v>30240661.384799998</v>
      </c>
    </row>
    <row r="47" spans="1:11" x14ac:dyDescent="0.2">
      <c r="A47" s="11">
        <f t="shared" si="0"/>
        <v>44606</v>
      </c>
      <c r="B47" s="9">
        <f>SUM('raw - eigenphi'!B47,'raw - eigenphi'!E47,'raw - eigenphi'!J47)</f>
        <v>460324.65700000001</v>
      </c>
      <c r="C47" s="9">
        <f>SUM('raw - eigenphi'!C47,'raw - eigenphi'!F47,'raw - eigenphi'!K47)</f>
        <v>343642.99339999998</v>
      </c>
      <c r="D47" s="13">
        <f>SUM('raw - eigenphi'!D47,'raw - eigenphi'!G47,'raw - eigenphi'!L47)</f>
        <v>116681.66347999999</v>
      </c>
      <c r="E47" s="9">
        <f>E46+'raw - eigenphi'!B47</f>
        <v>29535997.389000002</v>
      </c>
      <c r="F47" s="9">
        <f>F46+'raw - eigenphi'!F47</f>
        <v>0</v>
      </c>
      <c r="G47" s="13">
        <f>'raw - eigenphi'!J47+G46</f>
        <v>30499782.355799999</v>
      </c>
    </row>
    <row r="48" spans="1:11" x14ac:dyDescent="0.2">
      <c r="A48" s="11">
        <f t="shared" si="0"/>
        <v>44607</v>
      </c>
      <c r="B48" s="9">
        <f>SUM('raw - eigenphi'!B48,'raw - eigenphi'!E48,'raw - eigenphi'!J48)</f>
        <v>770422.87520000001</v>
      </c>
      <c r="C48" s="9">
        <f>SUM('raw - eigenphi'!C48,'raw - eigenphi'!F48,'raw - eigenphi'!K48)</f>
        <v>572073.83369999996</v>
      </c>
      <c r="D48" s="13">
        <f>SUM('raw - eigenphi'!D48,'raw - eigenphi'!G48,'raw - eigenphi'!L48)</f>
        <v>198349.04146000001</v>
      </c>
      <c r="E48" s="9">
        <f>E47+'raw - eigenphi'!B48</f>
        <v>29773796.874600001</v>
      </c>
      <c r="F48" s="9">
        <f>F47+'raw - eigenphi'!F48</f>
        <v>0</v>
      </c>
      <c r="G48" s="13">
        <f>'raw - eigenphi'!J48+G47</f>
        <v>31032405.7454</v>
      </c>
    </row>
    <row r="49" spans="1:7" x14ac:dyDescent="0.2">
      <c r="A49" s="11">
        <f t="shared" si="0"/>
        <v>44608</v>
      </c>
      <c r="B49" s="9">
        <f>SUM('raw - eigenphi'!B49,'raw - eigenphi'!E49,'raw - eigenphi'!J49)</f>
        <v>746999.34759999998</v>
      </c>
      <c r="C49" s="9">
        <f>SUM('raw - eigenphi'!C49,'raw - eigenphi'!F49,'raw - eigenphi'!K49)</f>
        <v>485954.32659999997</v>
      </c>
      <c r="D49" s="13">
        <f>SUM('raw - eigenphi'!D49,'raw - eigenphi'!G49,'raw - eigenphi'!L49)</f>
        <v>261045.0209</v>
      </c>
      <c r="E49" s="9">
        <f>E48+'raw - eigenphi'!B49</f>
        <v>30043504.831700001</v>
      </c>
      <c r="F49" s="9">
        <f>F48+'raw - eigenphi'!F49</f>
        <v>0</v>
      </c>
      <c r="G49" s="13">
        <f>'raw - eigenphi'!J49+G48</f>
        <v>31509697.135900002</v>
      </c>
    </row>
    <row r="50" spans="1:7" x14ac:dyDescent="0.2">
      <c r="A50" s="11">
        <f t="shared" si="0"/>
        <v>44609</v>
      </c>
      <c r="B50" s="9">
        <f>SUM('raw - eigenphi'!B50,'raw - eigenphi'!E50,'raw - eigenphi'!J50)</f>
        <v>686831.43480000005</v>
      </c>
      <c r="C50" s="9">
        <f>SUM('raw - eigenphi'!C50,'raw - eigenphi'!F50,'raw - eigenphi'!K50)</f>
        <v>475503.72860000003</v>
      </c>
      <c r="D50" s="13">
        <f>SUM('raw - eigenphi'!D50,'raw - eigenphi'!G50,'raw - eigenphi'!L50)</f>
        <v>211327.70613000001</v>
      </c>
      <c r="E50" s="9">
        <f>E49+'raw - eigenphi'!B50</f>
        <v>30301865.8431</v>
      </c>
      <c r="F50" s="9">
        <f>F49+'raw - eigenphi'!F50</f>
        <v>0</v>
      </c>
      <c r="G50" s="13">
        <f>'raw - eigenphi'!J50+G49</f>
        <v>31938167.559300002</v>
      </c>
    </row>
    <row r="51" spans="1:7" x14ac:dyDescent="0.2">
      <c r="A51" s="11">
        <f t="shared" si="0"/>
        <v>44610</v>
      </c>
      <c r="B51" s="9">
        <f>SUM('raw - eigenphi'!B51,'raw - eigenphi'!E51,'raw - eigenphi'!J51)</f>
        <v>670551.03150000004</v>
      </c>
      <c r="C51" s="9">
        <f>SUM('raw - eigenphi'!C51,'raw - eigenphi'!F51,'raw - eigenphi'!K51)</f>
        <v>522363.8088</v>
      </c>
      <c r="D51" s="13">
        <f>SUM('raw - eigenphi'!D51,'raw - eigenphi'!G51,'raw - eigenphi'!L51)</f>
        <v>148187.22271</v>
      </c>
      <c r="E51" s="9">
        <f>E50+'raw - eigenphi'!B51</f>
        <v>30557076.616099998</v>
      </c>
      <c r="F51" s="9">
        <f>F50+'raw - eigenphi'!F51</f>
        <v>0</v>
      </c>
      <c r="G51" s="13">
        <f>'raw - eigenphi'!J51+G50</f>
        <v>32353507.8178</v>
      </c>
    </row>
    <row r="52" spans="1:7" x14ac:dyDescent="0.2">
      <c r="A52" s="11">
        <f t="shared" si="0"/>
        <v>44611</v>
      </c>
      <c r="B52" s="9">
        <f>SUM('raw - eigenphi'!B52,'raw - eigenphi'!E52,'raw - eigenphi'!J52)</f>
        <v>398439.9669</v>
      </c>
      <c r="C52" s="9">
        <f>SUM('raw - eigenphi'!C52,'raw - eigenphi'!F52,'raw - eigenphi'!K52)</f>
        <v>314623.36359999998</v>
      </c>
      <c r="D52" s="13">
        <f>SUM('raw - eigenphi'!D52,'raw - eigenphi'!G52,'raw - eigenphi'!L52)</f>
        <v>83816.603369999997</v>
      </c>
      <c r="E52" s="9">
        <f>E51+'raw - eigenphi'!B52</f>
        <v>30724287.701899998</v>
      </c>
      <c r="F52" s="9">
        <f>F51+'raw - eigenphi'!F52</f>
        <v>0</v>
      </c>
      <c r="G52" s="13">
        <f>'raw - eigenphi'!J52+G51</f>
        <v>32584736.698899999</v>
      </c>
    </row>
    <row r="53" spans="1:7" x14ac:dyDescent="0.2">
      <c r="A53" s="11">
        <f t="shared" si="0"/>
        <v>44612</v>
      </c>
      <c r="B53" s="9">
        <f>SUM('raw - eigenphi'!B53,'raw - eigenphi'!E53,'raw - eigenphi'!J53)</f>
        <v>704343.06</v>
      </c>
      <c r="C53" s="9">
        <f>SUM('raw - eigenphi'!C53,'raw - eigenphi'!F53,'raw - eigenphi'!K53)</f>
        <v>427708.1287</v>
      </c>
      <c r="D53" s="13">
        <f>SUM('raw - eigenphi'!D53,'raw - eigenphi'!G53,'raw - eigenphi'!L53)</f>
        <v>276634.93122999999</v>
      </c>
      <c r="E53" s="9">
        <f>E52+'raw - eigenphi'!B53</f>
        <v>31042297.644799996</v>
      </c>
      <c r="F53" s="9">
        <f>F52+'raw - eigenphi'!F53</f>
        <v>0</v>
      </c>
      <c r="G53" s="13">
        <f>'raw - eigenphi'!J53+G52</f>
        <v>32971069.816</v>
      </c>
    </row>
    <row r="54" spans="1:7" x14ac:dyDescent="0.2">
      <c r="A54" s="11">
        <f t="shared" si="0"/>
        <v>44613</v>
      </c>
      <c r="B54" s="9">
        <f>SUM('raw - eigenphi'!B54,'raw - eigenphi'!E54,'raw - eigenphi'!J54)</f>
        <v>698065.53419999999</v>
      </c>
      <c r="C54" s="9">
        <f>SUM('raw - eigenphi'!C54,'raw - eigenphi'!F54,'raw - eigenphi'!K54)</f>
        <v>462310.38659999997</v>
      </c>
      <c r="D54" s="13">
        <f>SUM('raw - eigenphi'!D54,'raw - eigenphi'!G54,'raw - eigenphi'!L54)</f>
        <v>235755.14767000001</v>
      </c>
      <c r="E54" s="9">
        <f>E53+'raw - eigenphi'!B54</f>
        <v>31392210.840699997</v>
      </c>
      <c r="F54" s="9">
        <f>F53+'raw - eigenphi'!F54</f>
        <v>0</v>
      </c>
      <c r="G54" s="13">
        <f>'raw - eigenphi'!J54+G53</f>
        <v>33319222.154300001</v>
      </c>
    </row>
    <row r="55" spans="1:7" x14ac:dyDescent="0.2">
      <c r="A55" s="11">
        <f t="shared" si="0"/>
        <v>44614</v>
      </c>
      <c r="B55" s="9">
        <f>SUM('raw - eigenphi'!B55,'raw - eigenphi'!E55,'raw - eigenphi'!J55)</f>
        <v>627405.22239999997</v>
      </c>
      <c r="C55" s="9">
        <f>SUM('raw - eigenphi'!C55,'raw - eigenphi'!F55,'raw - eigenphi'!K55)</f>
        <v>401063.08400000003</v>
      </c>
      <c r="D55" s="13">
        <f>SUM('raw - eigenphi'!D55,'raw - eigenphi'!G55,'raw - eigenphi'!L55)</f>
        <v>226342.1384</v>
      </c>
      <c r="E55" s="9">
        <f>E54+'raw - eigenphi'!B55</f>
        <v>31711081.531399995</v>
      </c>
      <c r="F55" s="9">
        <f>F54+'raw - eigenphi'!F55</f>
        <v>0</v>
      </c>
      <c r="G55" s="13">
        <f>'raw - eigenphi'!J55+G54</f>
        <v>33627756.685999997</v>
      </c>
    </row>
    <row r="56" spans="1:7" x14ac:dyDescent="0.2">
      <c r="A56" s="11">
        <f t="shared" si="0"/>
        <v>44615</v>
      </c>
      <c r="B56" s="9">
        <f>SUM('raw - eigenphi'!B56,'raw - eigenphi'!E56,'raw - eigenphi'!J56)</f>
        <v>520277.6165</v>
      </c>
      <c r="C56" s="9">
        <f>SUM('raw - eigenphi'!C56,'raw - eigenphi'!F56,'raw - eigenphi'!K56)</f>
        <v>374037.75580000004</v>
      </c>
      <c r="D56" s="13">
        <f>SUM('raw - eigenphi'!D56,'raw - eigenphi'!G56,'raw - eigenphi'!L56)</f>
        <v>146239.86060000001</v>
      </c>
      <c r="E56" s="9">
        <f>E55+'raw - eigenphi'!B56</f>
        <v>31943044.277699996</v>
      </c>
      <c r="F56" s="9">
        <f>F55+'raw - eigenphi'!F56</f>
        <v>0</v>
      </c>
      <c r="G56" s="13">
        <f>'raw - eigenphi'!J56+G55</f>
        <v>33916071.556199998</v>
      </c>
    </row>
    <row r="57" spans="1:7" x14ac:dyDescent="0.2">
      <c r="A57" s="11">
        <f t="shared" si="0"/>
        <v>44616</v>
      </c>
      <c r="B57" s="9">
        <f>SUM('raw - eigenphi'!B57,'raw - eigenphi'!E57,'raw - eigenphi'!J57)</f>
        <v>1813545.6812</v>
      </c>
      <c r="C57" s="9">
        <f>SUM('raw - eigenphi'!C57,'raw - eigenphi'!F57,'raw - eigenphi'!K57)</f>
        <v>1029854.7054</v>
      </c>
      <c r="D57" s="13">
        <f>SUM('raw - eigenphi'!D57,'raw - eigenphi'!G57,'raw - eigenphi'!L57)</f>
        <v>783690.97580000001</v>
      </c>
      <c r="E57" s="9">
        <f>E56+'raw - eigenphi'!B57</f>
        <v>32846301.540999997</v>
      </c>
      <c r="F57" s="9">
        <f>F56+'raw - eigenphi'!F57</f>
        <v>0</v>
      </c>
      <c r="G57" s="13">
        <f>'raw - eigenphi'!J57+G56</f>
        <v>34826359.974100001</v>
      </c>
    </row>
    <row r="58" spans="1:7" x14ac:dyDescent="0.2">
      <c r="A58" s="11">
        <f t="shared" si="0"/>
        <v>44617</v>
      </c>
      <c r="B58" s="9">
        <f>SUM('raw - eigenphi'!B58,'raw - eigenphi'!E58,'raw - eigenphi'!J58)</f>
        <v>692730.98730000004</v>
      </c>
      <c r="C58" s="9">
        <f>SUM('raw - eigenphi'!C58,'raw - eigenphi'!F58,'raw - eigenphi'!K58)</f>
        <v>438402.1876</v>
      </c>
      <c r="D58" s="13">
        <f>SUM('raw - eigenphi'!D58,'raw - eigenphi'!G58,'raw - eigenphi'!L58)</f>
        <v>254328.79973000003</v>
      </c>
      <c r="E58" s="9">
        <f>E57+'raw - eigenphi'!B58</f>
        <v>33132816.982699998</v>
      </c>
      <c r="F58" s="9">
        <f>F57+'raw - eigenphi'!F58</f>
        <v>0</v>
      </c>
      <c r="G58" s="13">
        <f>'raw - eigenphi'!J58+G57</f>
        <v>35232575.519699998</v>
      </c>
    </row>
    <row r="59" spans="1:7" x14ac:dyDescent="0.2">
      <c r="A59" s="11">
        <f t="shared" si="0"/>
        <v>44618</v>
      </c>
      <c r="B59" s="9">
        <f>SUM('raw - eigenphi'!B59,'raw - eigenphi'!E59,'raw - eigenphi'!J59)</f>
        <v>523314.18969999999</v>
      </c>
      <c r="C59" s="9">
        <f>SUM('raw - eigenphi'!C59,'raw - eigenphi'!F59,'raw - eigenphi'!K59)</f>
        <v>359942.77110000001</v>
      </c>
      <c r="D59" s="13">
        <f>SUM('raw - eigenphi'!D59,'raw - eigenphi'!G59,'raw - eigenphi'!L59)</f>
        <v>163371.41856000002</v>
      </c>
      <c r="E59" s="9">
        <f>E58+'raw - eigenphi'!B59</f>
        <v>33349303.551599998</v>
      </c>
      <c r="F59" s="9">
        <f>F58+'raw - eigenphi'!F59</f>
        <v>0</v>
      </c>
      <c r="G59" s="13">
        <f>'raw - eigenphi'!J59+G58</f>
        <v>35539403.140500002</v>
      </c>
    </row>
    <row r="60" spans="1:7" x14ac:dyDescent="0.2">
      <c r="A60" s="11">
        <f t="shared" si="0"/>
        <v>44619</v>
      </c>
      <c r="B60" s="9">
        <f>SUM('raw - eigenphi'!B60,'raw - eigenphi'!E60,'raw - eigenphi'!J60)</f>
        <v>512948.61449999997</v>
      </c>
      <c r="C60" s="9">
        <f>SUM('raw - eigenphi'!C60,'raw - eigenphi'!F60,'raw - eigenphi'!K60)</f>
        <v>348340.51439999999</v>
      </c>
      <c r="D60" s="13">
        <f>SUM('raw - eigenphi'!D60,'raw - eigenphi'!G60,'raw - eigenphi'!L60)</f>
        <v>164608.10010000001</v>
      </c>
      <c r="E60" s="9">
        <f>E59+'raw - eigenphi'!B60</f>
        <v>33581185.561299995</v>
      </c>
      <c r="F60" s="9">
        <f>F59+'raw - eigenphi'!F60</f>
        <v>0</v>
      </c>
      <c r="G60" s="13">
        <f>'raw - eigenphi'!J60+G59</f>
        <v>35820469.745300002</v>
      </c>
    </row>
    <row r="61" spans="1:7" x14ac:dyDescent="0.2">
      <c r="A61" s="11">
        <f t="shared" si="0"/>
        <v>44620</v>
      </c>
      <c r="B61" s="9">
        <f>SUM('raw - eigenphi'!B61,'raw - eigenphi'!E61,'raw - eigenphi'!J61)</f>
        <v>651125.196</v>
      </c>
      <c r="C61" s="9">
        <f>SUM('raw - eigenphi'!C61,'raw - eigenphi'!F61,'raw - eigenphi'!K61)</f>
        <v>449314.02049999998</v>
      </c>
      <c r="D61" s="13">
        <f>SUM('raw - eigenphi'!D61,'raw - eigenphi'!G61,'raw - eigenphi'!L61)</f>
        <v>201811.17551999999</v>
      </c>
      <c r="E61" s="9">
        <f>E60+'raw - eigenphi'!B61</f>
        <v>33886152.931099996</v>
      </c>
      <c r="F61" s="9">
        <f>F60+'raw - eigenphi'!F61</f>
        <v>0</v>
      </c>
      <c r="G61" s="13">
        <f>'raw - eigenphi'!J61+G60</f>
        <v>36166627.571500003</v>
      </c>
    </row>
    <row r="62" spans="1:7" x14ac:dyDescent="0.2">
      <c r="A62" s="11">
        <f t="shared" si="0"/>
        <v>44621</v>
      </c>
      <c r="B62" s="9">
        <f>SUM('raw - eigenphi'!B62,'raw - eigenphi'!E62,'raw - eigenphi'!J62)</f>
        <v>704530.45499999996</v>
      </c>
      <c r="C62" s="9">
        <f>SUM('raw - eigenphi'!C62,'raw - eigenphi'!F62,'raw - eigenphi'!K62)</f>
        <v>515881.2279</v>
      </c>
      <c r="D62" s="13">
        <f>SUM('raw - eigenphi'!D62,'raw - eigenphi'!G62,'raw - eigenphi'!L62)</f>
        <v>188649.22711000001</v>
      </c>
      <c r="E62" s="9">
        <f>E61+'raw - eigenphi'!B62</f>
        <v>34163404.1439</v>
      </c>
      <c r="F62" s="9">
        <f>F61+'raw - eigenphi'!F62</f>
        <v>0</v>
      </c>
      <c r="G62" s="13">
        <f>'raw - eigenphi'!J62+G61</f>
        <v>36593906.813700005</v>
      </c>
    </row>
    <row r="63" spans="1:7" x14ac:dyDescent="0.2">
      <c r="A63" s="11">
        <f t="shared" si="0"/>
        <v>44622</v>
      </c>
      <c r="B63" s="9">
        <f>SUM('raw - eigenphi'!B63,'raw - eigenphi'!E63,'raw - eigenphi'!J63)</f>
        <v>748248.42920000001</v>
      </c>
      <c r="C63" s="9">
        <f>SUM('raw - eigenphi'!C63,'raw - eigenphi'!F63,'raw - eigenphi'!K63)</f>
        <v>429918.34889999998</v>
      </c>
      <c r="D63" s="13">
        <f>SUM('raw - eigenphi'!D63,'raw - eigenphi'!G63,'raw - eigenphi'!L63)</f>
        <v>318330.08027999999</v>
      </c>
      <c r="E63" s="9">
        <f>E62+'raw - eigenphi'!B63</f>
        <v>34573110.361400001</v>
      </c>
      <c r="F63" s="9">
        <f>F62+'raw - eigenphi'!F63</f>
        <v>0</v>
      </c>
      <c r="G63" s="13">
        <f>'raw - eigenphi'!J63+G62</f>
        <v>36932449.025400005</v>
      </c>
    </row>
    <row r="64" spans="1:7" x14ac:dyDescent="0.2">
      <c r="A64" s="11">
        <f t="shared" si="0"/>
        <v>44623</v>
      </c>
      <c r="B64" s="9">
        <f>SUM('raw - eigenphi'!B64,'raw - eigenphi'!E64,'raw - eigenphi'!J64)</f>
        <v>486435.38130000001</v>
      </c>
      <c r="C64" s="9">
        <f>SUM('raw - eigenphi'!C64,'raw - eigenphi'!F64,'raw - eigenphi'!K64)</f>
        <v>302916.20306000003</v>
      </c>
      <c r="D64" s="13">
        <f>SUM('raw - eigenphi'!D64,'raw - eigenphi'!G64,'raw - eigenphi'!L64)</f>
        <v>183519.17819999999</v>
      </c>
      <c r="E64" s="9">
        <f>E63+'raw - eigenphi'!B64</f>
        <v>34803668.7892</v>
      </c>
      <c r="F64" s="9">
        <f>F63+'raw - eigenphi'!F64</f>
        <v>0</v>
      </c>
      <c r="G64" s="13">
        <f>'raw - eigenphi'!J64+G63</f>
        <v>37188325.978900008</v>
      </c>
    </row>
    <row r="65" spans="1:7" x14ac:dyDescent="0.2">
      <c r="A65" s="11">
        <f t="shared" si="0"/>
        <v>44624</v>
      </c>
      <c r="B65" s="9">
        <f>SUM('raw - eigenphi'!B65,'raw - eigenphi'!E65,'raw - eigenphi'!J65)</f>
        <v>671846.47659999994</v>
      </c>
      <c r="C65" s="9">
        <f>SUM('raw - eigenphi'!C65,'raw - eigenphi'!F65,'raw - eigenphi'!K65)</f>
        <v>429002.20499999996</v>
      </c>
      <c r="D65" s="13">
        <f>SUM('raw - eigenphi'!D65,'raw - eigenphi'!G65,'raw - eigenphi'!L65)</f>
        <v>242844.27158</v>
      </c>
      <c r="E65" s="9">
        <f>E64+'raw - eigenphi'!B65</f>
        <v>35095526.650300004</v>
      </c>
      <c r="F65" s="9">
        <f>F64+'raw - eigenphi'!F65</f>
        <v>0</v>
      </c>
      <c r="G65" s="13">
        <f>'raw - eigenphi'!J65+G64</f>
        <v>37568314.594400011</v>
      </c>
    </row>
    <row r="66" spans="1:7" x14ac:dyDescent="0.2">
      <c r="A66" s="11">
        <f t="shared" si="0"/>
        <v>44625</v>
      </c>
      <c r="B66" s="9">
        <f>SUM('raw - eigenphi'!B66,'raw - eigenphi'!E66,'raw - eigenphi'!J66)</f>
        <v>439486.78859999997</v>
      </c>
      <c r="C66" s="9">
        <f>SUM('raw - eigenphi'!C66,'raw - eigenphi'!F66,'raw - eigenphi'!K66)</f>
        <v>270874.13149</v>
      </c>
      <c r="D66" s="13">
        <f>SUM('raw - eigenphi'!D66,'raw - eigenphi'!G66,'raw - eigenphi'!L66)</f>
        <v>168612.65711</v>
      </c>
      <c r="E66" s="9">
        <f>E65+'raw - eigenphi'!B66</f>
        <v>35308837.982200004</v>
      </c>
      <c r="F66" s="9">
        <f>F65+'raw - eigenphi'!F66</f>
        <v>0</v>
      </c>
      <c r="G66" s="13">
        <f>'raw - eigenphi'!J66+G65</f>
        <v>37794490.051100008</v>
      </c>
    </row>
    <row r="67" spans="1:7" x14ac:dyDescent="0.2">
      <c r="A67" s="11">
        <f t="shared" si="0"/>
        <v>44626</v>
      </c>
      <c r="B67" s="9">
        <f>SUM('raw - eigenphi'!B67,'raw - eigenphi'!E67,'raw - eigenphi'!J67)</f>
        <v>519921.43329999998</v>
      </c>
      <c r="C67" s="9">
        <f>SUM('raw - eigenphi'!C67,'raw - eigenphi'!F67,'raw - eigenphi'!K67)</f>
        <v>261069.75896000001</v>
      </c>
      <c r="D67" s="13">
        <f>SUM('raw - eigenphi'!D67,'raw - eigenphi'!G67,'raw - eigenphi'!L67)</f>
        <v>258851.67431999999</v>
      </c>
      <c r="E67" s="9">
        <f>E66+'raw - eigenphi'!B67</f>
        <v>35639613.437600002</v>
      </c>
      <c r="F67" s="9">
        <f>F66+'raw - eigenphi'!F67</f>
        <v>0</v>
      </c>
      <c r="G67" s="13">
        <f>'raw - eigenphi'!J67+G66</f>
        <v>37983636.029000007</v>
      </c>
    </row>
    <row r="68" spans="1:7" x14ac:dyDescent="0.2">
      <c r="A68" s="11">
        <f t="shared" si="0"/>
        <v>44627</v>
      </c>
      <c r="B68" s="9">
        <f>SUM('raw - eigenphi'!B68,'raw - eigenphi'!E68,'raw - eigenphi'!J68)</f>
        <v>606343.48670000001</v>
      </c>
      <c r="C68" s="9">
        <f>SUM('raw - eigenphi'!C68,'raw - eigenphi'!F68,'raw - eigenphi'!K68)</f>
        <v>425267.9313</v>
      </c>
      <c r="D68" s="13">
        <f>SUM('raw - eigenphi'!D68,'raw - eigenphi'!G68,'raw - eigenphi'!L68)</f>
        <v>181075.55537000002</v>
      </c>
      <c r="E68" s="9">
        <f>E67+'raw - eigenphi'!B68</f>
        <v>35899514.598999999</v>
      </c>
      <c r="F68" s="9">
        <f>F67+'raw - eigenphi'!F68</f>
        <v>0</v>
      </c>
      <c r="G68" s="13">
        <f>'raw - eigenphi'!J68+G67</f>
        <v>38330078.354300007</v>
      </c>
    </row>
    <row r="69" spans="1:7" x14ac:dyDescent="0.2">
      <c r="A69" s="11">
        <f t="shared" ref="A69:A132" si="1">A68+1</f>
        <v>44628</v>
      </c>
      <c r="B69" s="9">
        <f>SUM('raw - eigenphi'!B69,'raw - eigenphi'!E69,'raw - eigenphi'!J69)</f>
        <v>404911.97739999997</v>
      </c>
      <c r="C69" s="9">
        <f>SUM('raw - eigenphi'!C69,'raw - eigenphi'!F69,'raw - eigenphi'!K69)</f>
        <v>298995.96081000002</v>
      </c>
      <c r="D69" s="13">
        <f>SUM('raw - eigenphi'!D69,'raw - eigenphi'!G69,'raw - eigenphi'!L69)</f>
        <v>105916.01659</v>
      </c>
      <c r="E69" s="9">
        <f>E68+'raw - eigenphi'!B69</f>
        <v>36060479.305299997</v>
      </c>
      <c r="F69" s="9">
        <f>F68+'raw - eigenphi'!F69</f>
        <v>0</v>
      </c>
      <c r="G69" s="13">
        <f>'raw - eigenphi'!J69+G68</f>
        <v>38574025.625400007</v>
      </c>
    </row>
    <row r="70" spans="1:7" x14ac:dyDescent="0.2">
      <c r="A70" s="11">
        <f t="shared" si="1"/>
        <v>44629</v>
      </c>
      <c r="B70" s="9">
        <f>SUM('raw - eigenphi'!B70,'raw - eigenphi'!E70,'raw - eigenphi'!J70)</f>
        <v>499671.42139999999</v>
      </c>
      <c r="C70" s="9">
        <f>SUM('raw - eigenphi'!C70,'raw - eigenphi'!F70,'raw - eigenphi'!K70)</f>
        <v>375228.87122000003</v>
      </c>
      <c r="D70" s="13">
        <f>SUM('raw - eigenphi'!D70,'raw - eigenphi'!G70,'raw - eigenphi'!L70)</f>
        <v>124442.55025</v>
      </c>
      <c r="E70" s="9">
        <f>E69+'raw - eigenphi'!B70</f>
        <v>36241478.352299996</v>
      </c>
      <c r="F70" s="9">
        <f>F69+'raw - eigenphi'!F70</f>
        <v>0</v>
      </c>
      <c r="G70" s="13">
        <f>'raw - eigenphi'!J70+G69</f>
        <v>38892697.999800004</v>
      </c>
    </row>
    <row r="71" spans="1:7" x14ac:dyDescent="0.2">
      <c r="A71" s="11">
        <f t="shared" si="1"/>
        <v>44630</v>
      </c>
      <c r="B71" s="9">
        <f>SUM('raw - eigenphi'!B71,'raw - eigenphi'!E71,'raw - eigenphi'!J71)</f>
        <v>455832.65179999999</v>
      </c>
      <c r="C71" s="9">
        <f>SUM('raw - eigenphi'!C71,'raw - eigenphi'!F71,'raw - eigenphi'!K71)</f>
        <v>298882.82709999999</v>
      </c>
      <c r="D71" s="13">
        <f>SUM('raw - eigenphi'!D71,'raw - eigenphi'!G71,'raw - eigenphi'!L71)</f>
        <v>156949.82474000001</v>
      </c>
      <c r="E71" s="9">
        <f>E70+'raw - eigenphi'!B71</f>
        <v>36453450.263199992</v>
      </c>
      <c r="F71" s="9">
        <f>F70+'raw - eigenphi'!F71</f>
        <v>0</v>
      </c>
      <c r="G71" s="13">
        <f>'raw - eigenphi'!J71+G70</f>
        <v>39136558.740700006</v>
      </c>
    </row>
    <row r="72" spans="1:7" x14ac:dyDescent="0.2">
      <c r="A72" s="11">
        <f t="shared" si="1"/>
        <v>44631</v>
      </c>
      <c r="B72" s="9">
        <f>SUM('raw - eigenphi'!B72,'raw - eigenphi'!E72,'raw - eigenphi'!J72)</f>
        <v>432674.02299999999</v>
      </c>
      <c r="C72" s="9">
        <f>SUM('raw - eigenphi'!C72,'raw - eigenphi'!F72,'raw - eigenphi'!K72)</f>
        <v>298491.59878</v>
      </c>
      <c r="D72" s="13">
        <f>SUM('raw - eigenphi'!D72,'raw - eigenphi'!G72,'raw - eigenphi'!L72)</f>
        <v>134182.42424999998</v>
      </c>
      <c r="E72" s="9">
        <f>E71+'raw - eigenphi'!B72</f>
        <v>36628639.91619999</v>
      </c>
      <c r="F72" s="9">
        <f>F71+'raw - eigenphi'!F72</f>
        <v>0</v>
      </c>
      <c r="G72" s="13">
        <f>'raw - eigenphi'!J72+G71</f>
        <v>39394043.110700004</v>
      </c>
    </row>
    <row r="73" spans="1:7" x14ac:dyDescent="0.2">
      <c r="A73" s="11">
        <f t="shared" si="1"/>
        <v>44632</v>
      </c>
      <c r="B73" s="9">
        <f>SUM('raw - eigenphi'!B73,'raw - eigenphi'!E73,'raw - eigenphi'!J73)</f>
        <v>409231.152</v>
      </c>
      <c r="C73" s="9">
        <f>SUM('raw - eigenphi'!C73,'raw - eigenphi'!F73,'raw - eigenphi'!K73)</f>
        <v>310649.02175000001</v>
      </c>
      <c r="D73" s="13">
        <f>SUM('raw - eigenphi'!D73,'raw - eigenphi'!G73,'raw - eigenphi'!L73)</f>
        <v>98582.130239999999</v>
      </c>
      <c r="E73" s="9">
        <f>E72+'raw - eigenphi'!B73</f>
        <v>36742931.552799992</v>
      </c>
      <c r="F73" s="9">
        <f>F72+'raw - eigenphi'!F73</f>
        <v>0</v>
      </c>
      <c r="G73" s="13">
        <f>'raw - eigenphi'!J73+G72</f>
        <v>39688982.626100004</v>
      </c>
    </row>
    <row r="74" spans="1:7" x14ac:dyDescent="0.2">
      <c r="A74" s="11">
        <f t="shared" si="1"/>
        <v>44633</v>
      </c>
      <c r="B74" s="9">
        <f>SUM('raw - eigenphi'!B74,'raw - eigenphi'!E74,'raw - eigenphi'!J74)</f>
        <v>533046.93669999996</v>
      </c>
      <c r="C74" s="9">
        <f>SUM('raw - eigenphi'!C74,'raw - eigenphi'!F74,'raw - eigenphi'!K74)</f>
        <v>316048.64593</v>
      </c>
      <c r="D74" s="13">
        <f>SUM('raw - eigenphi'!D74,'raw - eigenphi'!G74,'raw - eigenphi'!L74)</f>
        <v>216998.29080999998</v>
      </c>
      <c r="E74" s="9">
        <f>E73+'raw - eigenphi'!B74</f>
        <v>36915775.390199989</v>
      </c>
      <c r="F74" s="9">
        <f>F73+'raw - eigenphi'!F74</f>
        <v>0</v>
      </c>
      <c r="G74" s="13">
        <f>'raw - eigenphi'!J74+G73</f>
        <v>40049185.725400001</v>
      </c>
    </row>
    <row r="75" spans="1:7" x14ac:dyDescent="0.2">
      <c r="A75" s="11">
        <f t="shared" si="1"/>
        <v>44634</v>
      </c>
      <c r="B75" s="9">
        <f>SUM('raw - eigenphi'!B75,'raw - eigenphi'!E75,'raw - eigenphi'!J75)</f>
        <v>380774.38459999999</v>
      </c>
      <c r="C75" s="9">
        <f>SUM('raw - eigenphi'!C75,'raw - eigenphi'!F75,'raw - eigenphi'!K75)</f>
        <v>279486.13826000004</v>
      </c>
      <c r="D75" s="13">
        <f>SUM('raw - eigenphi'!D75,'raw - eigenphi'!G75,'raw - eigenphi'!L75)</f>
        <v>101288.24634</v>
      </c>
      <c r="E75" s="9">
        <f>E74+'raw - eigenphi'!B75</f>
        <v>37072059.529599987</v>
      </c>
      <c r="F75" s="9">
        <f>F74+'raw - eigenphi'!F75</f>
        <v>0</v>
      </c>
      <c r="G75" s="13">
        <f>'raw - eigenphi'!J75+G74</f>
        <v>40273675.970600002</v>
      </c>
    </row>
    <row r="76" spans="1:7" x14ac:dyDescent="0.2">
      <c r="A76" s="11">
        <f t="shared" si="1"/>
        <v>44635</v>
      </c>
      <c r="B76" s="9">
        <f>SUM('raw - eigenphi'!B76,'raw - eigenphi'!E76,'raw - eigenphi'!J76)</f>
        <v>412664.3848</v>
      </c>
      <c r="C76" s="9">
        <f>SUM('raw - eigenphi'!C76,'raw - eigenphi'!F76,'raw - eigenphi'!K76)</f>
        <v>316110.85320000001</v>
      </c>
      <c r="D76" s="13">
        <f>SUM('raw - eigenphi'!D76,'raw - eigenphi'!G76,'raw - eigenphi'!L76)</f>
        <v>96553.531539999996</v>
      </c>
      <c r="E76" s="9">
        <f>E75+'raw - eigenphi'!B76</f>
        <v>37232945.793199986</v>
      </c>
      <c r="F76" s="9">
        <f>F75+'raw - eigenphi'!F76</f>
        <v>0</v>
      </c>
      <c r="G76" s="13">
        <f>'raw - eigenphi'!J76+G75</f>
        <v>40525454.091800004</v>
      </c>
    </row>
    <row r="77" spans="1:7" x14ac:dyDescent="0.2">
      <c r="A77" s="11">
        <f t="shared" si="1"/>
        <v>44636</v>
      </c>
      <c r="B77" s="9">
        <f>SUM('raw - eigenphi'!B77,'raw - eigenphi'!E77,'raw - eigenphi'!J77)</f>
        <v>638551.91009999998</v>
      </c>
      <c r="C77" s="9">
        <f>SUM('raw - eigenphi'!C77,'raw - eigenphi'!F77,'raw - eigenphi'!K77)</f>
        <v>392452.17259999999</v>
      </c>
      <c r="D77" s="13">
        <f>SUM('raw - eigenphi'!D77,'raw - eigenphi'!G77,'raw - eigenphi'!L77)</f>
        <v>246099.73749</v>
      </c>
      <c r="E77" s="9">
        <f>E76+'raw - eigenphi'!B77</f>
        <v>37548028.376399986</v>
      </c>
      <c r="F77" s="9">
        <f>F76+'raw - eigenphi'!F77</f>
        <v>0</v>
      </c>
      <c r="G77" s="13">
        <f>'raw - eigenphi'!J77+G76</f>
        <v>40848923.418700002</v>
      </c>
    </row>
    <row r="78" spans="1:7" x14ac:dyDescent="0.2">
      <c r="A78" s="11">
        <f t="shared" si="1"/>
        <v>44637</v>
      </c>
      <c r="B78" s="9">
        <f>SUM('raw - eigenphi'!B78,'raw - eigenphi'!E78,'raw - eigenphi'!J78)</f>
        <v>1390183.1609</v>
      </c>
      <c r="C78" s="9">
        <f>SUM('raw - eigenphi'!C78,'raw - eigenphi'!F78,'raw - eigenphi'!K78)</f>
        <v>943809.28409999993</v>
      </c>
      <c r="D78" s="13">
        <f>SUM('raw - eigenphi'!D78,'raw - eigenphi'!G78,'raw - eigenphi'!L78)</f>
        <v>446373.87679999997</v>
      </c>
      <c r="E78" s="9">
        <f>E77+'raw - eigenphi'!B78</f>
        <v>38048203.814599983</v>
      </c>
      <c r="F78" s="9">
        <f>F77+'raw - eigenphi'!F78</f>
        <v>0</v>
      </c>
      <c r="G78" s="13">
        <f>'raw - eigenphi'!J78+G77</f>
        <v>41738931.141400002</v>
      </c>
    </row>
    <row r="79" spans="1:7" x14ac:dyDescent="0.2">
      <c r="A79" s="11">
        <f t="shared" si="1"/>
        <v>44638</v>
      </c>
      <c r="B79" s="9">
        <f>SUM('raw - eigenphi'!B79,'raw - eigenphi'!E79,'raw - eigenphi'!J79)</f>
        <v>1248684.1629000001</v>
      </c>
      <c r="C79" s="9">
        <f>SUM('raw - eigenphi'!C79,'raw - eigenphi'!F79,'raw - eigenphi'!K79)</f>
        <v>939864.85690000001</v>
      </c>
      <c r="D79" s="13">
        <f>SUM('raw - eigenphi'!D79,'raw - eigenphi'!G79,'raw - eigenphi'!L79)</f>
        <v>308819.30599999998</v>
      </c>
      <c r="E79" s="9">
        <f>E78+'raw - eigenphi'!B79</f>
        <v>38393968.160299987</v>
      </c>
      <c r="F79" s="9">
        <f>F78+'raw - eigenphi'!F79</f>
        <v>0</v>
      </c>
      <c r="G79" s="13">
        <f>'raw - eigenphi'!J79+G78</f>
        <v>42641850.9586</v>
      </c>
    </row>
    <row r="80" spans="1:7" x14ac:dyDescent="0.2">
      <c r="A80" s="11">
        <f t="shared" si="1"/>
        <v>44639</v>
      </c>
      <c r="B80" s="9">
        <f>SUM('raw - eigenphi'!B80,'raw - eigenphi'!E80,'raw - eigenphi'!J80)</f>
        <v>458477.24080000003</v>
      </c>
      <c r="C80" s="9">
        <f>SUM('raw - eigenphi'!C80,'raw - eigenphi'!F80,'raw - eigenphi'!K80)</f>
        <v>316393.58197</v>
      </c>
      <c r="D80" s="13">
        <f>SUM('raw - eigenphi'!D80,'raw - eigenphi'!G80,'raw - eigenphi'!L80)</f>
        <v>142083.65883999999</v>
      </c>
      <c r="E80" s="9">
        <f>E79+'raw - eigenphi'!B80</f>
        <v>38564281.558899984</v>
      </c>
      <c r="F80" s="9">
        <f>F79+'raw - eigenphi'!F80</f>
        <v>0</v>
      </c>
      <c r="G80" s="13">
        <f>'raw - eigenphi'!J80+G79</f>
        <v>42930014.800800003</v>
      </c>
    </row>
    <row r="81" spans="1:7" x14ac:dyDescent="0.2">
      <c r="A81" s="11">
        <f t="shared" si="1"/>
        <v>44640</v>
      </c>
      <c r="B81" s="9">
        <f>SUM('raw - eigenphi'!B81,'raw - eigenphi'!E81,'raw - eigenphi'!J81)</f>
        <v>548026.08929999999</v>
      </c>
      <c r="C81" s="9">
        <f>SUM('raw - eigenphi'!C81,'raw - eigenphi'!F81,'raw - eigenphi'!K81)</f>
        <v>349910.56917000003</v>
      </c>
      <c r="D81" s="13">
        <f>SUM('raw - eigenphi'!D81,'raw - eigenphi'!G81,'raw - eigenphi'!L81)</f>
        <v>198115.52012</v>
      </c>
      <c r="E81" s="9">
        <f>E80+'raw - eigenphi'!B81</f>
        <v>38812053.713199981</v>
      </c>
      <c r="F81" s="9">
        <f>F80+'raw - eigenphi'!F81</f>
        <v>0</v>
      </c>
      <c r="G81" s="13">
        <f>'raw - eigenphi'!J81+G80</f>
        <v>43230268.735800005</v>
      </c>
    </row>
    <row r="82" spans="1:7" x14ac:dyDescent="0.2">
      <c r="A82" s="11">
        <f t="shared" si="1"/>
        <v>44641</v>
      </c>
      <c r="B82" s="9">
        <f>SUM('raw - eigenphi'!B82,'raw - eigenphi'!E82,'raw - eigenphi'!J82)</f>
        <v>444411.47320000001</v>
      </c>
      <c r="C82" s="9">
        <f>SUM('raw - eigenphi'!C82,'raw - eigenphi'!F82,'raw - eigenphi'!K82)</f>
        <v>313920.16639999999</v>
      </c>
      <c r="D82" s="13">
        <f>SUM('raw - eigenphi'!D82,'raw - eigenphi'!G82,'raw - eigenphi'!L82)</f>
        <v>130491.30678</v>
      </c>
      <c r="E82" s="9">
        <f>E81+'raw - eigenphi'!B82</f>
        <v>38998286.540799983</v>
      </c>
      <c r="F82" s="9">
        <f>F81+'raw - eigenphi'!F82</f>
        <v>0</v>
      </c>
      <c r="G82" s="13">
        <f>'raw - eigenphi'!J82+G81</f>
        <v>43488447.381400004</v>
      </c>
    </row>
    <row r="83" spans="1:7" x14ac:dyDescent="0.2">
      <c r="A83" s="11">
        <f t="shared" si="1"/>
        <v>44642</v>
      </c>
      <c r="B83" s="9">
        <f>SUM('raw - eigenphi'!B83,'raw - eigenphi'!E83,'raw - eigenphi'!J83)</f>
        <v>748850.11199999996</v>
      </c>
      <c r="C83" s="9">
        <f>SUM('raw - eigenphi'!C83,'raw - eigenphi'!F83,'raw - eigenphi'!K83)</f>
        <v>442929.20029999997</v>
      </c>
      <c r="D83" s="13">
        <f>SUM('raw - eigenphi'!D83,'raw - eigenphi'!G83,'raw - eigenphi'!L83)</f>
        <v>305920.9117</v>
      </c>
      <c r="E83" s="9">
        <f>E82+'raw - eigenphi'!B83</f>
        <v>39341717.665899985</v>
      </c>
      <c r="F83" s="9">
        <f>F82+'raw - eigenphi'!F83</f>
        <v>0</v>
      </c>
      <c r="G83" s="13">
        <f>'raw - eigenphi'!J83+G82</f>
        <v>43893866.368300006</v>
      </c>
    </row>
    <row r="84" spans="1:7" x14ac:dyDescent="0.2">
      <c r="A84" s="11">
        <f t="shared" si="1"/>
        <v>44643</v>
      </c>
      <c r="B84" s="9">
        <f>SUM('raw - eigenphi'!B84,'raw - eigenphi'!E84,'raw - eigenphi'!J84)</f>
        <v>407754.87769999995</v>
      </c>
      <c r="C84" s="9">
        <f>SUM('raw - eigenphi'!C84,'raw - eigenphi'!F84,'raw - eigenphi'!K84)</f>
        <v>274862.17567000003</v>
      </c>
      <c r="D84" s="13">
        <f>SUM('raw - eigenphi'!D84,'raw - eigenphi'!G84,'raw - eigenphi'!L84)</f>
        <v>132892.70198000001</v>
      </c>
      <c r="E84" s="9">
        <f>E83+'raw - eigenphi'!B84</f>
        <v>39521817.062899984</v>
      </c>
      <c r="F84" s="9">
        <f>F83+'raw - eigenphi'!F84</f>
        <v>0</v>
      </c>
      <c r="G84" s="13">
        <f>'raw - eigenphi'!J84+G83</f>
        <v>44121521.849000007</v>
      </c>
    </row>
    <row r="85" spans="1:7" x14ac:dyDescent="0.2">
      <c r="A85" s="11">
        <f t="shared" si="1"/>
        <v>44644</v>
      </c>
      <c r="B85" s="9">
        <f>SUM('raw - eigenphi'!B85,'raw - eigenphi'!E85,'raw - eigenphi'!J85)</f>
        <v>1439657.9723999999</v>
      </c>
      <c r="C85" s="9">
        <f>SUM('raw - eigenphi'!C85,'raw - eigenphi'!F85,'raw - eigenphi'!K85)</f>
        <v>523246.42119999998</v>
      </c>
      <c r="D85" s="13">
        <f>SUM('raw - eigenphi'!D85,'raw - eigenphi'!G85,'raw - eigenphi'!L85)</f>
        <v>916411.55142000003</v>
      </c>
      <c r="E85" s="9">
        <f>E84+'raw - eigenphi'!B85</f>
        <v>40533472.603899986</v>
      </c>
      <c r="F85" s="9">
        <f>F84+'raw - eigenphi'!F85</f>
        <v>0</v>
      </c>
      <c r="G85" s="13">
        <f>'raw - eigenphi'!J85+G84</f>
        <v>44549524.280400008</v>
      </c>
    </row>
    <row r="86" spans="1:7" x14ac:dyDescent="0.2">
      <c r="A86" s="11">
        <f t="shared" si="1"/>
        <v>44645</v>
      </c>
      <c r="B86" s="9">
        <f>SUM('raw - eigenphi'!B86,'raw - eigenphi'!E86,'raw - eigenphi'!J86)</f>
        <v>744980.14540000004</v>
      </c>
      <c r="C86" s="9">
        <f>SUM('raw - eigenphi'!C86,'raw - eigenphi'!F86,'raw - eigenphi'!K86)</f>
        <v>477578.01459999999</v>
      </c>
      <c r="D86" s="13">
        <f>SUM('raw - eigenphi'!D86,'raw - eigenphi'!G86,'raw - eigenphi'!L86)</f>
        <v>267402.13080000004</v>
      </c>
      <c r="E86" s="9">
        <f>E85+'raw - eigenphi'!B86</f>
        <v>40793661.028199986</v>
      </c>
      <c r="F86" s="9">
        <f>F85+'raw - eigenphi'!F86</f>
        <v>0</v>
      </c>
      <c r="G86" s="13">
        <f>'raw - eigenphi'!J86+G85</f>
        <v>45034316.00150001</v>
      </c>
    </row>
    <row r="87" spans="1:7" x14ac:dyDescent="0.2">
      <c r="A87" s="11">
        <f t="shared" si="1"/>
        <v>44646</v>
      </c>
      <c r="B87" s="9">
        <f>SUM('raw - eigenphi'!B87,'raw - eigenphi'!E87,'raw - eigenphi'!J87)</f>
        <v>420057.26329999999</v>
      </c>
      <c r="C87" s="9">
        <f>SUM('raw - eigenphi'!C87,'raw - eigenphi'!F87,'raw - eigenphi'!K87)</f>
        <v>294807.00566000002</v>
      </c>
      <c r="D87" s="13">
        <f>SUM('raw - eigenphi'!D87,'raw - eigenphi'!G87,'raw - eigenphi'!L87)</f>
        <v>125250.2576</v>
      </c>
      <c r="E87" s="9">
        <f>E86+'raw - eigenphi'!B87</f>
        <v>40933653.976999983</v>
      </c>
      <c r="F87" s="9">
        <f>F86+'raw - eigenphi'!F87</f>
        <v>0</v>
      </c>
      <c r="G87" s="13">
        <f>'raw - eigenphi'!J87+G86</f>
        <v>45314380.316000007</v>
      </c>
    </row>
    <row r="88" spans="1:7" x14ac:dyDescent="0.2">
      <c r="A88" s="11">
        <f t="shared" si="1"/>
        <v>44647</v>
      </c>
      <c r="B88" s="9">
        <f>SUM('raw - eigenphi'!B88,'raw - eigenphi'!E88,'raw - eigenphi'!J88)</f>
        <v>1095000.1680000001</v>
      </c>
      <c r="C88" s="9">
        <f>SUM('raw - eigenphi'!C88,'raw - eigenphi'!F88,'raw - eigenphi'!K88)</f>
        <v>445618.02160000004</v>
      </c>
      <c r="D88" s="13">
        <f>SUM('raw - eigenphi'!D88,'raw - eigenphi'!G88,'raw - eigenphi'!L88)</f>
        <v>649382.14639000001</v>
      </c>
      <c r="E88" s="9">
        <f>E87+'raw - eigenphi'!B88</f>
        <v>41621127.95479998</v>
      </c>
      <c r="F88" s="9">
        <f>F87+'raw - eigenphi'!F88</f>
        <v>0</v>
      </c>
      <c r="G88" s="13">
        <f>'raw - eigenphi'!J88+G87</f>
        <v>45721906.506200008</v>
      </c>
    </row>
    <row r="89" spans="1:7" x14ac:dyDescent="0.2">
      <c r="A89" s="11">
        <f t="shared" si="1"/>
        <v>44648</v>
      </c>
      <c r="B89" s="9">
        <f>SUM('raw - eigenphi'!B89,'raw - eigenphi'!E89,'raw - eigenphi'!J89)</f>
        <v>894898.91339999996</v>
      </c>
      <c r="C89" s="9">
        <f>SUM('raw - eigenphi'!C89,'raw - eigenphi'!F89,'raw - eigenphi'!K89)</f>
        <v>625395.88130000001</v>
      </c>
      <c r="D89" s="13">
        <f>SUM('raw - eigenphi'!D89,'raw - eigenphi'!G89,'raw - eigenphi'!L89)</f>
        <v>269503.03205000004</v>
      </c>
      <c r="E89" s="9">
        <f>E88+'raw - eigenphi'!B89</f>
        <v>41959953.963299982</v>
      </c>
      <c r="F89" s="9">
        <f>F88+'raw - eigenphi'!F89</f>
        <v>0</v>
      </c>
      <c r="G89" s="13">
        <f>'raw - eigenphi'!J89+G88</f>
        <v>46277979.411100008</v>
      </c>
    </row>
    <row r="90" spans="1:7" x14ac:dyDescent="0.2">
      <c r="A90" s="11">
        <f t="shared" si="1"/>
        <v>44649</v>
      </c>
      <c r="B90" s="9">
        <f>SUM('raw - eigenphi'!B90,'raw - eigenphi'!E90,'raw - eigenphi'!J90)</f>
        <v>773339.22600000002</v>
      </c>
      <c r="C90" s="9">
        <f>SUM('raw - eigenphi'!C90,'raw - eigenphi'!F90,'raw - eigenphi'!K90)</f>
        <v>596063.33100000001</v>
      </c>
      <c r="D90" s="13">
        <f>SUM('raw - eigenphi'!D90,'raw - eigenphi'!G90,'raw - eigenphi'!L90)</f>
        <v>177275.89499</v>
      </c>
      <c r="E90" s="9">
        <f>E89+'raw - eigenphi'!B90</f>
        <v>42182086.352899984</v>
      </c>
      <c r="F90" s="9">
        <f>F89+'raw - eigenphi'!F90</f>
        <v>0</v>
      </c>
      <c r="G90" s="13">
        <f>'raw - eigenphi'!J90+G89</f>
        <v>46829186.24750001</v>
      </c>
    </row>
    <row r="91" spans="1:7" x14ac:dyDescent="0.2">
      <c r="A91" s="11">
        <f t="shared" si="1"/>
        <v>44650</v>
      </c>
      <c r="B91" s="9">
        <f>SUM('raw - eigenphi'!B91,'raw - eigenphi'!E91,'raw - eigenphi'!J91)</f>
        <v>568591.86180000007</v>
      </c>
      <c r="C91" s="9">
        <f>SUM('raw - eigenphi'!C91,'raw - eigenphi'!F91,'raw - eigenphi'!K91)</f>
        <v>435723.71549999999</v>
      </c>
      <c r="D91" s="13">
        <f>SUM('raw - eigenphi'!D91,'raw - eigenphi'!G91,'raw - eigenphi'!L91)</f>
        <v>132868.14636000001</v>
      </c>
      <c r="E91" s="9">
        <f>E90+'raw - eigenphi'!B91</f>
        <v>42413983.697299987</v>
      </c>
      <c r="F91" s="9">
        <f>F90+'raw - eigenphi'!F91</f>
        <v>0</v>
      </c>
      <c r="G91" s="13">
        <f>'raw - eigenphi'!J91+G90</f>
        <v>47165880.764900006</v>
      </c>
    </row>
    <row r="92" spans="1:7" x14ac:dyDescent="0.2">
      <c r="A92" s="11">
        <f t="shared" si="1"/>
        <v>44651</v>
      </c>
      <c r="B92" s="9">
        <f>SUM('raw - eigenphi'!B92,'raw - eigenphi'!E92,'raw - eigenphi'!J92)</f>
        <v>744917.86679999996</v>
      </c>
      <c r="C92" s="9">
        <f>SUM('raw - eigenphi'!C92,'raw - eigenphi'!F92,'raw - eigenphi'!K92)</f>
        <v>556931.79370000004</v>
      </c>
      <c r="D92" s="13">
        <f>SUM('raw - eigenphi'!D92,'raw - eigenphi'!G92,'raw - eigenphi'!L92)</f>
        <v>187986.07311</v>
      </c>
      <c r="E92" s="9">
        <f>E91+'raw - eigenphi'!B92</f>
        <v>42681181.022999987</v>
      </c>
      <c r="F92" s="9">
        <f>F91+'raw - eigenphi'!F92</f>
        <v>0</v>
      </c>
      <c r="G92" s="13">
        <f>'raw - eigenphi'!J92+G91</f>
        <v>47643601.306000009</v>
      </c>
    </row>
    <row r="93" spans="1:7" x14ac:dyDescent="0.2">
      <c r="A93" s="11">
        <f t="shared" si="1"/>
        <v>44652</v>
      </c>
      <c r="B93" s="9">
        <f>SUM('raw - eigenphi'!B93,'raw - eigenphi'!E93,'raw - eigenphi'!J93)</f>
        <v>885975.55759999994</v>
      </c>
      <c r="C93" s="9">
        <f>SUM('raw - eigenphi'!C93,'raw - eigenphi'!F93,'raw - eigenphi'!K93)</f>
        <v>603009.33409999998</v>
      </c>
      <c r="D93" s="13">
        <f>SUM('raw - eigenphi'!D93,'raw - eigenphi'!G93,'raw - eigenphi'!L93)</f>
        <v>282966.22350000002</v>
      </c>
      <c r="E93" s="9">
        <f>E92+'raw - eigenphi'!B93</f>
        <v>43022520.175999984</v>
      </c>
      <c r="F93" s="9">
        <f>F92+'raw - eigenphi'!F93</f>
        <v>0</v>
      </c>
      <c r="G93" s="13">
        <f>'raw - eigenphi'!J93+G92</f>
        <v>48188237.710600011</v>
      </c>
    </row>
    <row r="94" spans="1:7" x14ac:dyDescent="0.2">
      <c r="A94" s="11">
        <f t="shared" si="1"/>
        <v>44653</v>
      </c>
      <c r="B94" s="9">
        <f>SUM('raw - eigenphi'!B94,'raw - eigenphi'!E94,'raw - eigenphi'!J94)</f>
        <v>936810.80070000002</v>
      </c>
      <c r="C94" s="9">
        <f>SUM('raw - eigenphi'!C94,'raw - eigenphi'!F94,'raw - eigenphi'!K94)</f>
        <v>684263.68109999993</v>
      </c>
      <c r="D94" s="13">
        <f>SUM('raw - eigenphi'!D94,'raw - eigenphi'!G94,'raw - eigenphi'!L94)</f>
        <v>252547.11962999997</v>
      </c>
      <c r="E94" s="9">
        <f>E93+'raw - eigenphi'!B94</f>
        <v>43400647.956499986</v>
      </c>
      <c r="F94" s="9">
        <f>F93+'raw - eigenphi'!F94</f>
        <v>0</v>
      </c>
      <c r="G94" s="13">
        <f>'raw - eigenphi'!J94+G93</f>
        <v>48746920.73080001</v>
      </c>
    </row>
    <row r="95" spans="1:7" x14ac:dyDescent="0.2">
      <c r="A95" s="11">
        <f t="shared" si="1"/>
        <v>44654</v>
      </c>
      <c r="B95" s="9">
        <f>SUM('raw - eigenphi'!B95,'raw - eigenphi'!E95,'raw - eigenphi'!J95)</f>
        <v>706598.35279999999</v>
      </c>
      <c r="C95" s="9">
        <f>SUM('raw - eigenphi'!C95,'raw - eigenphi'!F95,'raw - eigenphi'!K95)</f>
        <v>518974.88150000002</v>
      </c>
      <c r="D95" s="13">
        <f>SUM('raw - eigenphi'!D95,'raw - eigenphi'!G95,'raw - eigenphi'!L95)</f>
        <v>187623.47110999998</v>
      </c>
      <c r="E95" s="9">
        <f>E94+'raw - eigenphi'!B95</f>
        <v>43621169.937399983</v>
      </c>
      <c r="F95" s="9">
        <f>F94+'raw - eigenphi'!F95</f>
        <v>0</v>
      </c>
      <c r="G95" s="13">
        <f>'raw - eigenphi'!J95+G94</f>
        <v>49232997.10270001</v>
      </c>
    </row>
    <row r="96" spans="1:7" x14ac:dyDescent="0.2">
      <c r="A96" s="11">
        <f t="shared" si="1"/>
        <v>44655</v>
      </c>
      <c r="B96" s="9">
        <f>SUM('raw - eigenphi'!B96,'raw - eigenphi'!E96,'raw - eigenphi'!J96)</f>
        <v>1286104.034</v>
      </c>
      <c r="C96" s="9">
        <f>SUM('raw - eigenphi'!C96,'raw - eigenphi'!F96,'raw - eigenphi'!K96)</f>
        <v>912815.63949999993</v>
      </c>
      <c r="D96" s="13">
        <f>SUM('raw - eigenphi'!D96,'raw - eigenphi'!G96,'raw - eigenphi'!L96)</f>
        <v>373288.39429999999</v>
      </c>
      <c r="E96" s="9">
        <f>E95+'raw - eigenphi'!B96</f>
        <v>43875451.130399987</v>
      </c>
      <c r="F96" s="9">
        <f>F95+'raw - eigenphi'!F96</f>
        <v>0</v>
      </c>
      <c r="G96" s="13">
        <f>'raw - eigenphi'!J96+G95</f>
        <v>50264819.943700008</v>
      </c>
    </row>
    <row r="97" spans="1:7" x14ac:dyDescent="0.2">
      <c r="A97" s="11">
        <f t="shared" si="1"/>
        <v>44656</v>
      </c>
      <c r="B97" s="9">
        <f>SUM('raw - eigenphi'!B97,'raw - eigenphi'!E97,'raw - eigenphi'!J97)</f>
        <v>735308.32700000005</v>
      </c>
      <c r="C97" s="9">
        <f>SUM('raw - eigenphi'!C97,'raw - eigenphi'!F97,'raw - eigenphi'!K97)</f>
        <v>484834.65599999996</v>
      </c>
      <c r="D97" s="13">
        <f>SUM('raw - eigenphi'!D97,'raw - eigenphi'!G97,'raw - eigenphi'!L97)</f>
        <v>250473.671</v>
      </c>
      <c r="E97" s="9">
        <f>E96+'raw - eigenphi'!B97</f>
        <v>44164924.804699987</v>
      </c>
      <c r="F97" s="9">
        <f>F96+'raw - eigenphi'!F97</f>
        <v>0</v>
      </c>
      <c r="G97" s="13">
        <f>'raw - eigenphi'!J97+G96</f>
        <v>50710654.596400008</v>
      </c>
    </row>
    <row r="98" spans="1:7" x14ac:dyDescent="0.2">
      <c r="A98" s="11">
        <f t="shared" si="1"/>
        <v>44657</v>
      </c>
      <c r="B98" s="9">
        <f>SUM('raw - eigenphi'!B98,'raw - eigenphi'!E98,'raw - eigenphi'!J98)</f>
        <v>942072.92040000006</v>
      </c>
      <c r="C98" s="9">
        <f>SUM('raw - eigenphi'!C98,'raw - eigenphi'!F98,'raw - eigenphi'!K98)</f>
        <v>645950.55819999997</v>
      </c>
      <c r="D98" s="13">
        <f>SUM('raw - eigenphi'!D98,'raw - eigenphi'!G98,'raw - eigenphi'!L98)</f>
        <v>296122.36212000001</v>
      </c>
      <c r="E98" s="9">
        <f>E97+'raw - eigenphi'!B98</f>
        <v>44549878.013299987</v>
      </c>
      <c r="F98" s="9">
        <f>F97+'raw - eigenphi'!F98</f>
        <v>0</v>
      </c>
      <c r="G98" s="13">
        <f>'raw - eigenphi'!J98+G97</f>
        <v>51267774.308200009</v>
      </c>
    </row>
    <row r="99" spans="1:7" x14ac:dyDescent="0.2">
      <c r="A99" s="11">
        <f t="shared" si="1"/>
        <v>44658</v>
      </c>
      <c r="B99" s="9">
        <f>SUM('raw - eigenphi'!B99,'raw - eigenphi'!E99,'raw - eigenphi'!J99)</f>
        <v>610164.38329999999</v>
      </c>
      <c r="C99" s="9">
        <f>SUM('raw - eigenphi'!C99,'raw - eigenphi'!F99,'raw - eigenphi'!K99)</f>
        <v>421349.87219999998</v>
      </c>
      <c r="D99" s="13">
        <f>SUM('raw - eigenphi'!D99,'raw - eigenphi'!G99,'raw - eigenphi'!L99)</f>
        <v>188814.51105999999</v>
      </c>
      <c r="E99" s="9">
        <f>E98+'raw - eigenphi'!B99</f>
        <v>44817095.516599983</v>
      </c>
      <c r="F99" s="9">
        <f>F98+'raw - eigenphi'!F99</f>
        <v>0</v>
      </c>
      <c r="G99" s="13">
        <f>'raw - eigenphi'!J99+G98</f>
        <v>51610721.188200012</v>
      </c>
    </row>
    <row r="100" spans="1:7" x14ac:dyDescent="0.2">
      <c r="A100" s="11">
        <f t="shared" si="1"/>
        <v>44659</v>
      </c>
      <c r="B100" s="9">
        <f>SUM('raw - eigenphi'!B100,'raw - eigenphi'!E100,'raw - eigenphi'!J100)</f>
        <v>712472.08660000004</v>
      </c>
      <c r="C100" s="9">
        <f>SUM('raw - eigenphi'!C100,'raw - eigenphi'!F100,'raw - eigenphi'!K100)</f>
        <v>484008.54819999996</v>
      </c>
      <c r="D100" s="13">
        <f>SUM('raw - eigenphi'!D100,'raw - eigenphi'!G100,'raw - eigenphi'!L100)</f>
        <v>228463.53842999999</v>
      </c>
      <c r="E100" s="9">
        <f>E99+'raw - eigenphi'!B100</f>
        <v>45110294.42179998</v>
      </c>
      <c r="F100" s="9">
        <f>F99+'raw - eigenphi'!F100</f>
        <v>0</v>
      </c>
      <c r="G100" s="13">
        <f>'raw - eigenphi'!J100+G99</f>
        <v>52029994.369600013</v>
      </c>
    </row>
    <row r="101" spans="1:7" x14ac:dyDescent="0.2">
      <c r="A101" s="11">
        <f t="shared" si="1"/>
        <v>44660</v>
      </c>
      <c r="B101" s="9">
        <f>SUM('raw - eigenphi'!B101,'raw - eigenphi'!E101,'raw - eigenphi'!J101)</f>
        <v>544397.10400000005</v>
      </c>
      <c r="C101" s="9">
        <f>SUM('raw - eigenphi'!C101,'raw - eigenphi'!F101,'raw - eigenphi'!K101)</f>
        <v>349172.39026000001</v>
      </c>
      <c r="D101" s="13">
        <f>SUM('raw - eigenphi'!D101,'raw - eigenphi'!G101,'raw - eigenphi'!L101)</f>
        <v>195225.71377999999</v>
      </c>
      <c r="E101" s="9">
        <f>E100+'raw - eigenphi'!B101</f>
        <v>45346635.228199981</v>
      </c>
      <c r="F101" s="9">
        <f>F100+'raw - eigenphi'!F101</f>
        <v>0</v>
      </c>
      <c r="G101" s="13">
        <f>'raw - eigenphi'!J101+G100</f>
        <v>52338050.667200014</v>
      </c>
    </row>
    <row r="102" spans="1:7" x14ac:dyDescent="0.2">
      <c r="A102" s="11">
        <f t="shared" si="1"/>
        <v>44661</v>
      </c>
      <c r="B102" s="9">
        <f>SUM('raw - eigenphi'!B102,'raw - eigenphi'!E102,'raw - eigenphi'!J102)</f>
        <v>476196.13780000003</v>
      </c>
      <c r="C102" s="9">
        <f>SUM('raw - eigenphi'!C102,'raw - eigenphi'!F102,'raw - eigenphi'!K102)</f>
        <v>348161.609</v>
      </c>
      <c r="D102" s="13">
        <f>SUM('raw - eigenphi'!D102,'raw - eigenphi'!G102,'raw - eigenphi'!L102)</f>
        <v>128035.52877999999</v>
      </c>
      <c r="E102" s="9">
        <f>E101+'raw - eigenphi'!B102</f>
        <v>45546317.924299978</v>
      </c>
      <c r="F102" s="9">
        <f>F101+'raw - eigenphi'!F102</f>
        <v>0</v>
      </c>
      <c r="G102" s="13">
        <f>'raw - eigenphi'!J102+G101</f>
        <v>52614564.108900011</v>
      </c>
    </row>
    <row r="103" spans="1:7" x14ac:dyDescent="0.2">
      <c r="A103" s="11">
        <f t="shared" si="1"/>
        <v>44662</v>
      </c>
      <c r="B103" s="9">
        <f>SUM('raw - eigenphi'!B103,'raw - eigenphi'!E103,'raw - eigenphi'!J103)</f>
        <v>964548.40639999998</v>
      </c>
      <c r="C103" s="9">
        <f>SUM('raw - eigenphi'!C103,'raw - eigenphi'!F103,'raw - eigenphi'!K103)</f>
        <v>561447.92559999996</v>
      </c>
      <c r="D103" s="13">
        <f>SUM('raw - eigenphi'!D103,'raw - eigenphi'!G103,'raw - eigenphi'!L103)</f>
        <v>403101.48080000002</v>
      </c>
      <c r="E103" s="9">
        <f>E102+'raw - eigenphi'!B103</f>
        <v>46006372.945199981</v>
      </c>
      <c r="F103" s="9">
        <f>F102+'raw - eigenphi'!F103</f>
        <v>0</v>
      </c>
      <c r="G103" s="13">
        <f>'raw - eigenphi'!J103+G102</f>
        <v>53119057.49440001</v>
      </c>
    </row>
    <row r="104" spans="1:7" x14ac:dyDescent="0.2">
      <c r="A104" s="11">
        <f t="shared" si="1"/>
        <v>44663</v>
      </c>
      <c r="B104" s="9">
        <f>SUM('raw - eigenphi'!B104,'raw - eigenphi'!E104,'raw - eigenphi'!J104)</f>
        <v>816627.62829999998</v>
      </c>
      <c r="C104" s="9">
        <f>SUM('raw - eigenphi'!C104,'raw - eigenphi'!F104,'raw - eigenphi'!K104)</f>
        <v>493145.8652</v>
      </c>
      <c r="D104" s="13">
        <f>SUM('raw - eigenphi'!D104,'raw - eigenphi'!G104,'raw - eigenphi'!L104)</f>
        <v>323481.76309999998</v>
      </c>
      <c r="E104" s="9">
        <f>E103+'raw - eigenphi'!B104</f>
        <v>46346095.455099985</v>
      </c>
      <c r="F104" s="9">
        <f>F103+'raw - eigenphi'!F104</f>
        <v>0</v>
      </c>
      <c r="G104" s="13">
        <f>'raw - eigenphi'!J104+G103</f>
        <v>53595962.61280001</v>
      </c>
    </row>
    <row r="105" spans="1:7" x14ac:dyDescent="0.2">
      <c r="A105" s="11">
        <f t="shared" si="1"/>
        <v>44664</v>
      </c>
      <c r="B105" s="9">
        <f>SUM('raw - eigenphi'!B105,'raw - eigenphi'!E105,'raw - eigenphi'!J105)</f>
        <v>825013.25450000004</v>
      </c>
      <c r="C105" s="9">
        <f>SUM('raw - eigenphi'!C105,'raw - eigenphi'!F105,'raw - eigenphi'!K105)</f>
        <v>437060.89919999999</v>
      </c>
      <c r="D105" s="13">
        <f>SUM('raw - eigenphi'!D105,'raw - eigenphi'!G105,'raw - eigenphi'!L105)</f>
        <v>387953.35528000002</v>
      </c>
      <c r="E105" s="9">
        <f>E104+'raw - eigenphi'!B105</f>
        <v>46858900.373799987</v>
      </c>
      <c r="F105" s="9">
        <f>F104+'raw - eigenphi'!F105</f>
        <v>0</v>
      </c>
      <c r="G105" s="13">
        <f>'raw - eigenphi'!J105+G104</f>
        <v>53908170.948600009</v>
      </c>
    </row>
    <row r="106" spans="1:7" x14ac:dyDescent="0.2">
      <c r="A106" s="11">
        <f t="shared" si="1"/>
        <v>44665</v>
      </c>
      <c r="B106" s="9">
        <f>SUM('raw - eigenphi'!B106,'raw - eigenphi'!E106,'raw - eigenphi'!J106)</f>
        <v>1196117.1686</v>
      </c>
      <c r="C106" s="9">
        <f>SUM('raw - eigenphi'!C106,'raw - eigenphi'!F106,'raw - eigenphi'!K106)</f>
        <v>808635.2169</v>
      </c>
      <c r="D106" s="13">
        <f>SUM('raw - eigenphi'!D106,'raw - eigenphi'!G106,'raw - eigenphi'!L106)</f>
        <v>387481.95169999998</v>
      </c>
      <c r="E106" s="9">
        <f>E105+'raw - eigenphi'!B106</f>
        <v>47179486.222299986</v>
      </c>
      <c r="F106" s="9">
        <f>F105+'raw - eigenphi'!F106</f>
        <v>0</v>
      </c>
      <c r="G106" s="13">
        <f>'raw - eigenphi'!J106+G105</f>
        <v>54783702.268700011</v>
      </c>
    </row>
    <row r="107" spans="1:7" x14ac:dyDescent="0.2">
      <c r="A107" s="11">
        <f t="shared" si="1"/>
        <v>44666</v>
      </c>
      <c r="B107" s="9">
        <f>SUM('raw - eigenphi'!B107,'raw - eigenphi'!E107,'raw - eigenphi'!J107)</f>
        <v>576223.89390000002</v>
      </c>
      <c r="C107" s="9">
        <f>SUM('raw - eigenphi'!C107,'raw - eigenphi'!F107,'raw - eigenphi'!K107)</f>
        <v>358473.73089999997</v>
      </c>
      <c r="D107" s="13">
        <f>SUM('raw - eigenphi'!D107,'raw - eigenphi'!G107,'raw - eigenphi'!L107)</f>
        <v>217751.16294000001</v>
      </c>
      <c r="E107" s="9">
        <f>E106+'raw - eigenphi'!B107</f>
        <v>47376673.521399982</v>
      </c>
      <c r="F107" s="9">
        <f>F106+'raw - eigenphi'!F107</f>
        <v>0</v>
      </c>
      <c r="G107" s="13">
        <f>'raw - eigenphi'!J107+G106</f>
        <v>55162738.863500014</v>
      </c>
    </row>
    <row r="108" spans="1:7" x14ac:dyDescent="0.2">
      <c r="A108" s="11">
        <f t="shared" si="1"/>
        <v>44667</v>
      </c>
      <c r="B108" s="9">
        <f>SUM('raw - eigenphi'!B108,'raw - eigenphi'!E108,'raw - eigenphi'!J108)</f>
        <v>326273.16830000002</v>
      </c>
      <c r="C108" s="9">
        <f>SUM('raw - eigenphi'!C108,'raw - eigenphi'!F108,'raw - eigenphi'!K108)</f>
        <v>240771.97414000001</v>
      </c>
      <c r="D108" s="13">
        <f>SUM('raw - eigenphi'!D108,'raw - eigenphi'!G108,'raw - eigenphi'!L108)</f>
        <v>85501.194099999993</v>
      </c>
      <c r="E108" s="9">
        <f>E107+'raw - eigenphi'!B108</f>
        <v>47490109.830199979</v>
      </c>
      <c r="F108" s="9">
        <f>F107+'raw - eigenphi'!F108</f>
        <v>0</v>
      </c>
      <c r="G108" s="13">
        <f>'raw - eigenphi'!J108+G107</f>
        <v>55375575.723000012</v>
      </c>
    </row>
    <row r="109" spans="1:7" x14ac:dyDescent="0.2">
      <c r="A109" s="11">
        <f t="shared" si="1"/>
        <v>44668</v>
      </c>
      <c r="B109" s="9">
        <f>SUM('raw - eigenphi'!B109,'raw - eigenphi'!E109,'raw - eigenphi'!J109)</f>
        <v>1727835.3348999999</v>
      </c>
      <c r="C109" s="9">
        <f>SUM('raw - eigenphi'!C109,'raw - eigenphi'!F109,'raw - eigenphi'!K109)</f>
        <v>496256.14593999996</v>
      </c>
      <c r="D109" s="13">
        <f>SUM('raw - eigenphi'!D109,'raw - eigenphi'!G109,'raw - eigenphi'!L109)</f>
        <v>1231579.1886999998</v>
      </c>
      <c r="E109" s="9">
        <f>E108+'raw - eigenphi'!B109</f>
        <v>48621220.155199982</v>
      </c>
      <c r="F109" s="9">
        <f>F108+'raw - eigenphi'!F109</f>
        <v>0</v>
      </c>
      <c r="G109" s="13">
        <f>'raw - eigenphi'!J109+G108</f>
        <v>55972300.732900009</v>
      </c>
    </row>
    <row r="110" spans="1:7" x14ac:dyDescent="0.2">
      <c r="A110" s="11">
        <f t="shared" si="1"/>
        <v>44669</v>
      </c>
      <c r="B110" s="9">
        <f>SUM('raw - eigenphi'!B110,'raw - eigenphi'!E110,'raw - eigenphi'!J110)</f>
        <v>737379.44449999998</v>
      </c>
      <c r="C110" s="9">
        <f>SUM('raw - eigenphi'!C110,'raw - eigenphi'!F110,'raw - eigenphi'!K110)</f>
        <v>493254.91779999994</v>
      </c>
      <c r="D110" s="13">
        <f>SUM('raw - eigenphi'!D110,'raw - eigenphi'!G110,'raw - eigenphi'!L110)</f>
        <v>244124.52720000001</v>
      </c>
      <c r="E110" s="9">
        <f>E109+'raw - eigenphi'!B110</f>
        <v>48839320.316899985</v>
      </c>
      <c r="F110" s="9">
        <f>F109+'raw - eigenphi'!F110</f>
        <v>0</v>
      </c>
      <c r="G110" s="13">
        <f>'raw - eigenphi'!J110+G109</f>
        <v>56491580.015700005</v>
      </c>
    </row>
    <row r="111" spans="1:7" x14ac:dyDescent="0.2">
      <c r="A111" s="11">
        <f t="shared" si="1"/>
        <v>44670</v>
      </c>
      <c r="B111" s="9">
        <f>SUM('raw - eigenphi'!B111,'raw - eigenphi'!E111,'raw - eigenphi'!J111)</f>
        <v>830259.94770000002</v>
      </c>
      <c r="C111" s="9">
        <f>SUM('raw - eigenphi'!C111,'raw - eigenphi'!F111,'raw - eigenphi'!K111)</f>
        <v>546169.93900000001</v>
      </c>
      <c r="D111" s="13">
        <f>SUM('raw - eigenphi'!D111,'raw - eigenphi'!G111,'raw - eigenphi'!L111)</f>
        <v>284090.00870000001</v>
      </c>
      <c r="E111" s="9">
        <f>E110+'raw - eigenphi'!B111</f>
        <v>49070213.528199986</v>
      </c>
      <c r="F111" s="9">
        <f>F110+'raw - eigenphi'!F111</f>
        <v>0</v>
      </c>
      <c r="G111" s="13">
        <f>'raw - eigenphi'!J111+G110</f>
        <v>57090946.752100006</v>
      </c>
    </row>
    <row r="112" spans="1:7" x14ac:dyDescent="0.2">
      <c r="A112" s="11">
        <f t="shared" si="1"/>
        <v>44671</v>
      </c>
      <c r="B112" s="9">
        <f>SUM('raw - eigenphi'!B112,'raw - eigenphi'!E112,'raw - eigenphi'!J112)</f>
        <v>697648.78410000005</v>
      </c>
      <c r="C112" s="9">
        <f>SUM('raw - eigenphi'!C112,'raw - eigenphi'!F112,'raw - eigenphi'!K112)</f>
        <v>524696.16370000003</v>
      </c>
      <c r="D112" s="13">
        <f>SUM('raw - eigenphi'!D112,'raw - eigenphi'!G112,'raw - eigenphi'!L112)</f>
        <v>172952.62040000001</v>
      </c>
      <c r="E112" s="9">
        <f>E111+'raw - eigenphi'!B112</f>
        <v>49285854.561699986</v>
      </c>
      <c r="F112" s="9">
        <f>F111+'raw - eigenphi'!F112</f>
        <v>0</v>
      </c>
      <c r="G112" s="13">
        <f>'raw - eigenphi'!J112+G111</f>
        <v>57572954.502700008</v>
      </c>
    </row>
    <row r="113" spans="1:7" x14ac:dyDescent="0.2">
      <c r="A113" s="11">
        <f t="shared" si="1"/>
        <v>44672</v>
      </c>
      <c r="B113" s="9">
        <f>SUM('raw - eigenphi'!B113,'raw - eigenphi'!E113,'raw - eigenphi'!J113)</f>
        <v>984245.99109999998</v>
      </c>
      <c r="C113" s="9">
        <f>SUM('raw - eigenphi'!C113,'raw - eigenphi'!F113,'raw - eigenphi'!K113)</f>
        <v>719257.33770000003</v>
      </c>
      <c r="D113" s="13">
        <f>SUM('raw - eigenphi'!D113,'raw - eigenphi'!G113,'raw - eigenphi'!L113)</f>
        <v>264988.65340000001</v>
      </c>
      <c r="E113" s="9">
        <f>E112+'raw - eigenphi'!B113</f>
        <v>49646332.074899986</v>
      </c>
      <c r="F113" s="9">
        <f>F112+'raw - eigenphi'!F113</f>
        <v>0</v>
      </c>
      <c r="G113" s="13">
        <f>'raw - eigenphi'!J113+G112</f>
        <v>58196722.980600007</v>
      </c>
    </row>
    <row r="114" spans="1:7" x14ac:dyDescent="0.2">
      <c r="A114" s="11">
        <f t="shared" si="1"/>
        <v>44673</v>
      </c>
      <c r="B114" s="9">
        <f>SUM('raw - eigenphi'!B114,'raw - eigenphi'!E114,'raw - eigenphi'!J114)</f>
        <v>541041.43669999996</v>
      </c>
      <c r="C114" s="9">
        <f>SUM('raw - eigenphi'!C114,'raw - eigenphi'!F114,'raw - eigenphi'!K114)</f>
        <v>373369.22230000002</v>
      </c>
      <c r="D114" s="13">
        <f>SUM('raw - eigenphi'!D114,'raw - eigenphi'!G114,'raw - eigenphi'!L114)</f>
        <v>167672.21432999999</v>
      </c>
      <c r="E114" s="9">
        <f>E113+'raw - eigenphi'!B114</f>
        <v>49963883.544399984</v>
      </c>
      <c r="F114" s="9">
        <f>F113+'raw - eigenphi'!F114</f>
        <v>0</v>
      </c>
      <c r="G114" s="13">
        <f>'raw - eigenphi'!J114+G113</f>
        <v>58420212.94780001</v>
      </c>
    </row>
    <row r="115" spans="1:7" x14ac:dyDescent="0.2">
      <c r="A115" s="11">
        <f t="shared" si="1"/>
        <v>44674</v>
      </c>
      <c r="B115" s="9">
        <f>SUM('raw - eigenphi'!B115,'raw - eigenphi'!E115,'raw - eigenphi'!J115)</f>
        <v>329114.72560000001</v>
      </c>
      <c r="C115" s="9">
        <f>SUM('raw - eigenphi'!C115,'raw - eigenphi'!F115,'raw - eigenphi'!K115)</f>
        <v>241380.80927</v>
      </c>
      <c r="D115" s="13">
        <f>SUM('raw - eigenphi'!D115,'raw - eigenphi'!G115,'raw - eigenphi'!L115)</f>
        <v>87733.916339999996</v>
      </c>
      <c r="E115" s="9">
        <f>E114+'raw - eigenphi'!B115</f>
        <v>50077527.119399987</v>
      </c>
      <c r="F115" s="9">
        <f>F114+'raw - eigenphi'!F115</f>
        <v>0</v>
      </c>
      <c r="G115" s="13">
        <f>'raw - eigenphi'!J115+G114</f>
        <v>58635684.098400012</v>
      </c>
    </row>
    <row r="116" spans="1:7" x14ac:dyDescent="0.2">
      <c r="A116" s="11">
        <f t="shared" si="1"/>
        <v>44675</v>
      </c>
      <c r="B116" s="9">
        <f>SUM('raw - eigenphi'!B116,'raw - eigenphi'!E116,'raw - eigenphi'!J116)</f>
        <v>327560.8198</v>
      </c>
      <c r="C116" s="9">
        <f>SUM('raw - eigenphi'!C116,'raw - eigenphi'!F116,'raw - eigenphi'!K116)</f>
        <v>231536.59127999999</v>
      </c>
      <c r="D116" s="13">
        <f>SUM('raw - eigenphi'!D116,'raw - eigenphi'!G116,'raw - eigenphi'!L116)</f>
        <v>96024.228459999998</v>
      </c>
      <c r="E116" s="9">
        <f>E115+'raw - eigenphi'!B116</f>
        <v>50187960.756099984</v>
      </c>
      <c r="F116" s="9">
        <f>F115+'raw - eigenphi'!F116</f>
        <v>0</v>
      </c>
      <c r="G116" s="13">
        <f>'raw - eigenphi'!J116+G115</f>
        <v>58852811.281500012</v>
      </c>
    </row>
    <row r="117" spans="1:7" x14ac:dyDescent="0.2">
      <c r="A117" s="11">
        <f t="shared" si="1"/>
        <v>44676</v>
      </c>
      <c r="B117" s="9">
        <f>SUM('raw - eigenphi'!B117,'raw - eigenphi'!E117,'raw - eigenphi'!J117)</f>
        <v>734974.41529999999</v>
      </c>
      <c r="C117" s="9">
        <f>SUM('raw - eigenphi'!C117,'raw - eigenphi'!F117,'raw - eigenphi'!K117)</f>
        <v>510193.02149999997</v>
      </c>
      <c r="D117" s="13">
        <f>SUM('raw - eigenphi'!D117,'raw - eigenphi'!G117,'raw - eigenphi'!L117)</f>
        <v>224781.39390000002</v>
      </c>
      <c r="E117" s="9">
        <f>E116+'raw - eigenphi'!B117</f>
        <v>50423787.748099983</v>
      </c>
      <c r="F117" s="9">
        <f>F116+'raw - eigenphi'!F117</f>
        <v>0</v>
      </c>
      <c r="G117" s="13">
        <f>'raw - eigenphi'!J117+G116</f>
        <v>59351958.70480001</v>
      </c>
    </row>
    <row r="118" spans="1:7" x14ac:dyDescent="0.2">
      <c r="A118" s="11">
        <f t="shared" si="1"/>
        <v>44677</v>
      </c>
      <c r="B118" s="9">
        <f>SUM('raw - eigenphi'!B118,'raw - eigenphi'!E118,'raw - eigenphi'!J118)</f>
        <v>551932.96200000006</v>
      </c>
      <c r="C118" s="9">
        <f>SUM('raw - eigenphi'!C118,'raw - eigenphi'!F118,'raw - eigenphi'!K118)</f>
        <v>409102.98440000002</v>
      </c>
      <c r="D118" s="13">
        <f>SUM('raw - eigenphi'!D118,'raw - eigenphi'!G118,'raw - eigenphi'!L118)</f>
        <v>142829.97766999999</v>
      </c>
      <c r="E118" s="9">
        <f>E117+'raw - eigenphi'!B118</f>
        <v>50596482.864799984</v>
      </c>
      <c r="F118" s="9">
        <f>F117+'raw - eigenphi'!F118</f>
        <v>0</v>
      </c>
      <c r="G118" s="13">
        <f>'raw - eigenphi'!J118+G117</f>
        <v>59731196.550100006</v>
      </c>
    </row>
    <row r="119" spans="1:7" x14ac:dyDescent="0.2">
      <c r="A119" s="11">
        <f t="shared" si="1"/>
        <v>44678</v>
      </c>
      <c r="B119" s="9">
        <f>SUM('raw - eigenphi'!B119,'raw - eigenphi'!E119,'raw - eigenphi'!J119)</f>
        <v>447340.054</v>
      </c>
      <c r="C119" s="9">
        <f>SUM('raw - eigenphi'!C119,'raw - eigenphi'!F119,'raw - eigenphi'!K119)</f>
        <v>343762.48219999997</v>
      </c>
      <c r="D119" s="13">
        <f>SUM('raw - eigenphi'!D119,'raw - eigenphi'!G119,'raw - eigenphi'!L119)</f>
        <v>103577.57173999998</v>
      </c>
      <c r="E119" s="9">
        <f>E118+'raw - eigenphi'!B119</f>
        <v>50831804.751599982</v>
      </c>
      <c r="F119" s="9">
        <f>F118+'raw - eigenphi'!F119</f>
        <v>0</v>
      </c>
      <c r="G119" s="13">
        <f>'raw - eigenphi'!J119+G118</f>
        <v>59943214.717300005</v>
      </c>
    </row>
    <row r="120" spans="1:7" x14ac:dyDescent="0.2">
      <c r="A120" s="11">
        <f t="shared" si="1"/>
        <v>44679</v>
      </c>
      <c r="B120" s="9">
        <f>SUM('raw - eigenphi'!B120,'raw - eigenphi'!E120,'raw - eigenphi'!J120)</f>
        <v>553173.03059999994</v>
      </c>
      <c r="C120" s="9">
        <f>SUM('raw - eigenphi'!C120,'raw - eigenphi'!F120,'raw - eigenphi'!K120)</f>
        <v>392262.90269999998</v>
      </c>
      <c r="D120" s="13">
        <f>SUM('raw - eigenphi'!D120,'raw - eigenphi'!G120,'raw - eigenphi'!L120)</f>
        <v>160910.12781999999</v>
      </c>
      <c r="E120" s="9">
        <f>E119+'raw - eigenphi'!B120</f>
        <v>51106185.609799981</v>
      </c>
      <c r="F120" s="9">
        <f>F119+'raw - eigenphi'!F120</f>
        <v>0</v>
      </c>
      <c r="G120" s="13">
        <f>'raw - eigenphi'!J120+G119</f>
        <v>60222006.889700003</v>
      </c>
    </row>
    <row r="121" spans="1:7" x14ac:dyDescent="0.2">
      <c r="A121" s="11">
        <f t="shared" si="1"/>
        <v>44680</v>
      </c>
      <c r="B121" s="9">
        <f>SUM('raw - eigenphi'!B121,'raw - eigenphi'!E121,'raw - eigenphi'!J121)</f>
        <v>769667.66139999998</v>
      </c>
      <c r="C121" s="9">
        <f>SUM('raw - eigenphi'!C121,'raw - eigenphi'!F121,'raw - eigenphi'!K121)</f>
        <v>530128.09990000003</v>
      </c>
      <c r="D121" s="13">
        <f>SUM('raw - eigenphi'!D121,'raw - eigenphi'!G121,'raw - eigenphi'!L121)</f>
        <v>239539.56147000002</v>
      </c>
      <c r="E121" s="9">
        <f>E120+'raw - eigenphi'!B121</f>
        <v>51410233.136399984</v>
      </c>
      <c r="F121" s="9">
        <f>F120+'raw - eigenphi'!F121</f>
        <v>0</v>
      </c>
      <c r="G121" s="13">
        <f>'raw - eigenphi'!J121+G120</f>
        <v>60687627.024500005</v>
      </c>
    </row>
    <row r="122" spans="1:7" x14ac:dyDescent="0.2">
      <c r="A122" s="11">
        <f t="shared" si="1"/>
        <v>44681</v>
      </c>
      <c r="B122" s="9">
        <f>SUM('raw - eigenphi'!B122,'raw - eigenphi'!E122,'raw - eigenphi'!J122)</f>
        <v>818154.7818</v>
      </c>
      <c r="C122" s="9">
        <f>SUM('raw - eigenphi'!C122,'raw - eigenphi'!F122,'raw - eigenphi'!K122)</f>
        <v>549749.65390000003</v>
      </c>
      <c r="D122" s="13">
        <f>SUM('raw - eigenphi'!D122,'raw - eigenphi'!G122,'raw - eigenphi'!L122)</f>
        <v>268405.12793999998</v>
      </c>
      <c r="E122" s="9">
        <f>E121+'raw - eigenphi'!B122</f>
        <v>51790186.208299987</v>
      </c>
      <c r="F122" s="9">
        <f>F121+'raw - eigenphi'!F122</f>
        <v>0</v>
      </c>
      <c r="G122" s="13">
        <f>'raw - eigenphi'!J122+G121</f>
        <v>61125828.734400004</v>
      </c>
    </row>
    <row r="123" spans="1:7" x14ac:dyDescent="0.2">
      <c r="A123" s="11">
        <f t="shared" si="1"/>
        <v>44682</v>
      </c>
      <c r="B123" s="9">
        <f>SUM('raw - eigenphi'!B123,'raw - eigenphi'!E123,'raw - eigenphi'!J123)</f>
        <v>712081.52469999995</v>
      </c>
      <c r="C123" s="9">
        <f>SUM('raw - eigenphi'!C123,'raw - eigenphi'!F123,'raw - eigenphi'!K123)</f>
        <v>489846.60230050003</v>
      </c>
      <c r="D123" s="13">
        <f>SUM('raw - eigenphi'!D123,'raw - eigenphi'!G123,'raw - eigenphi'!L123)</f>
        <v>179103.826779</v>
      </c>
      <c r="E123" s="9">
        <f>E122+'raw - eigenphi'!B123</f>
        <v>52074945.722899988</v>
      </c>
      <c r="F123" s="9">
        <f>F122+'raw - eigenphi'!F123</f>
        <v>271.6490005</v>
      </c>
      <c r="G123" s="13">
        <f>'raw - eigenphi'!J123+G122</f>
        <v>61508468.744500004</v>
      </c>
    </row>
    <row r="124" spans="1:7" x14ac:dyDescent="0.2">
      <c r="A124" s="11">
        <f t="shared" si="1"/>
        <v>44683</v>
      </c>
      <c r="B124" s="9">
        <f>SUM('raw - eigenphi'!B124,'raw - eigenphi'!E124,'raw - eigenphi'!J124)</f>
        <v>512218.06329999998</v>
      </c>
      <c r="C124" s="9">
        <f>SUM('raw - eigenphi'!C124,'raw - eigenphi'!F124,'raw - eigenphi'!K124)</f>
        <v>320546.81627700001</v>
      </c>
      <c r="D124" s="13">
        <f>SUM('raw - eigenphi'!D124,'raw - eigenphi'!G124,'raw - eigenphi'!L124)</f>
        <v>148866.54044300001</v>
      </c>
      <c r="E124" s="9">
        <f>E123+'raw - eigenphi'!B124</f>
        <v>52299800.080299988</v>
      </c>
      <c r="F124" s="9">
        <f>F123+'raw - eigenphi'!F124</f>
        <v>-945.78262249999989</v>
      </c>
      <c r="G124" s="13">
        <f>'raw - eigenphi'!J124+G123</f>
        <v>61751149.450400002</v>
      </c>
    </row>
    <row r="125" spans="1:7" x14ac:dyDescent="0.2">
      <c r="A125" s="11">
        <f t="shared" si="1"/>
        <v>44684</v>
      </c>
      <c r="B125" s="9">
        <f>SUM('raw - eigenphi'!B125,'raw - eigenphi'!E125,'raw - eigenphi'!J125)</f>
        <v>622345.03090000001</v>
      </c>
      <c r="C125" s="9">
        <f>SUM('raw - eigenphi'!C125,'raw - eigenphi'!F125,'raw - eigenphi'!K125)</f>
        <v>415989.39995799999</v>
      </c>
      <c r="D125" s="13">
        <f>SUM('raw - eigenphi'!D125,'raw - eigenphi'!G125,'raw - eigenphi'!L125)</f>
        <v>166697.57541409999</v>
      </c>
      <c r="E125" s="9">
        <f>E124+'raw - eigenphi'!B125</f>
        <v>52479815.228499986</v>
      </c>
      <c r="F125" s="9">
        <f>F124+'raw - eigenphi'!F125</f>
        <v>3096.9146355000003</v>
      </c>
      <c r="G125" s="13">
        <f>'raw - eigenphi'!J125+G124</f>
        <v>62148795.333100006</v>
      </c>
    </row>
    <row r="126" spans="1:7" x14ac:dyDescent="0.2">
      <c r="A126" s="11">
        <f t="shared" si="1"/>
        <v>44685</v>
      </c>
      <c r="B126" s="9">
        <f>SUM('raw - eigenphi'!B126,'raw - eigenphi'!E126,'raw - eigenphi'!J126)</f>
        <v>587183.35120000003</v>
      </c>
      <c r="C126" s="9">
        <f>SUM('raw - eigenphi'!C126,'raw - eigenphi'!F126,'raw - eigenphi'!K126)</f>
        <v>409033.04901199997</v>
      </c>
      <c r="D126" s="13">
        <f>SUM('raw - eigenphi'!D126,'raw - eigenphi'!G126,'raw - eigenphi'!L126)</f>
        <v>142344.86830229999</v>
      </c>
      <c r="E126" s="9">
        <f>E125+'raw - eigenphi'!B126</f>
        <v>52685076.793699987</v>
      </c>
      <c r="F126" s="9">
        <f>F125+'raw - eigenphi'!F126</f>
        <v>11104.3264475</v>
      </c>
      <c r="G126" s="13">
        <f>'raw - eigenphi'!J126+G125</f>
        <v>62486032.119100004</v>
      </c>
    </row>
    <row r="127" spans="1:7" x14ac:dyDescent="0.2">
      <c r="A127" s="11">
        <f t="shared" si="1"/>
        <v>44686</v>
      </c>
      <c r="B127" s="9">
        <f>SUM('raw - eigenphi'!B127,'raw - eigenphi'!E127,'raw - eigenphi'!J127)</f>
        <v>678933.59159999993</v>
      </c>
      <c r="C127" s="9">
        <f>SUM('raw - eigenphi'!C127,'raw - eigenphi'!F127,'raw - eigenphi'!K127)</f>
        <v>767319.46980000008</v>
      </c>
      <c r="D127" s="13">
        <f>SUM('raw - eigenphi'!D127,'raw - eigenphi'!G127,'raw - eigenphi'!L127)</f>
        <v>364033.54139999999</v>
      </c>
      <c r="E127" s="9">
        <f>E126+'raw - eigenphi'!B127</f>
        <v>52982847.703299984</v>
      </c>
      <c r="F127" s="9">
        <f>F126+'raw - eigenphi'!F127</f>
        <v>394821.98804749997</v>
      </c>
      <c r="G127" s="13">
        <f>'raw - eigenphi'!J127+G126</f>
        <v>62822508.801100001</v>
      </c>
    </row>
    <row r="128" spans="1:7" x14ac:dyDescent="0.2">
      <c r="A128" s="11">
        <f t="shared" si="1"/>
        <v>44687</v>
      </c>
      <c r="B128" s="9">
        <f>SUM('raw - eigenphi'!B128,'raw - eigenphi'!E128,'raw - eigenphi'!J128)</f>
        <v>1028466.424</v>
      </c>
      <c r="C128" s="9">
        <f>SUM('raw - eigenphi'!C128,'raw - eigenphi'!F128,'raw - eigenphi'!K128)</f>
        <v>518678.60679999995</v>
      </c>
      <c r="D128" s="13">
        <f>SUM('raw - eigenphi'!D128,'raw - eigenphi'!G128,'raw - eigenphi'!L128)</f>
        <v>656967.21952000004</v>
      </c>
      <c r="E128" s="9">
        <f>E127+'raw - eigenphi'!B128</f>
        <v>53602837.937799983</v>
      </c>
      <c r="F128" s="9">
        <f>F127+'raw - eigenphi'!F128</f>
        <v>541401.11924749997</v>
      </c>
      <c r="G128" s="13">
        <f>'raw - eigenphi'!J128+G127</f>
        <v>63186297.990599997</v>
      </c>
    </row>
    <row r="129" spans="1:7" x14ac:dyDescent="0.2">
      <c r="A129" s="11">
        <f t="shared" si="1"/>
        <v>44688</v>
      </c>
      <c r="B129" s="9">
        <f>SUM('raw - eigenphi'!B129,'raw - eigenphi'!E129,'raw - eigenphi'!J129)</f>
        <v>311709.89840000001</v>
      </c>
      <c r="C129" s="9">
        <f>SUM('raw - eigenphi'!C129,'raw - eigenphi'!F129,'raw - eigenphi'!K129)</f>
        <v>257580.51061999999</v>
      </c>
      <c r="D129" s="13">
        <f>SUM('raw - eigenphi'!D129,'raw - eigenphi'!G129,'raw - eigenphi'!L129)</f>
        <v>139306.70256000001</v>
      </c>
      <c r="E129" s="9">
        <f>E128+'raw - eigenphi'!B129</f>
        <v>53726061.974699982</v>
      </c>
      <c r="F129" s="9">
        <f>F128+'raw - eigenphi'!F129</f>
        <v>612994.51246749994</v>
      </c>
      <c r="G129" s="13">
        <f>'raw - eigenphi'!J129+G128</f>
        <v>63330095.8521</v>
      </c>
    </row>
    <row r="130" spans="1:7" x14ac:dyDescent="0.2">
      <c r="A130" s="11">
        <f t="shared" si="1"/>
        <v>44689</v>
      </c>
      <c r="B130" s="9">
        <f>SUM('raw - eigenphi'!B130,'raw - eigenphi'!E130,'raw - eigenphi'!J130)</f>
        <v>1138644.8014</v>
      </c>
      <c r="C130" s="9">
        <f>SUM('raw - eigenphi'!C130,'raw - eigenphi'!F130,'raw - eigenphi'!K130)</f>
        <v>539578.32103999995</v>
      </c>
      <c r="D130" s="13">
        <f>SUM('raw - eigenphi'!D130,'raw - eigenphi'!G130,'raw - eigenphi'!L130)</f>
        <v>804499.51269999996</v>
      </c>
      <c r="E130" s="9">
        <f>E129+'raw - eigenphi'!B130</f>
        <v>54472485.994199984</v>
      </c>
      <c r="F130" s="9">
        <f>F129+'raw - eigenphi'!F130</f>
        <v>670408.07800749992</v>
      </c>
      <c r="G130" s="13">
        <f>'raw - eigenphi'!J130+G129</f>
        <v>63677627.634000003</v>
      </c>
    </row>
    <row r="131" spans="1:7" x14ac:dyDescent="0.2">
      <c r="A131" s="11">
        <f t="shared" si="1"/>
        <v>44690</v>
      </c>
      <c r="B131" s="9">
        <f>SUM('raw - eigenphi'!B131,'raw - eigenphi'!E131,'raw - eigenphi'!J131)</f>
        <v>1861294.4953000001</v>
      </c>
      <c r="C131" s="9">
        <f>SUM('raw - eigenphi'!C131,'raw - eigenphi'!F131,'raw - eigenphi'!K131)</f>
        <v>3354432.6381999999</v>
      </c>
      <c r="D131" s="13">
        <f>SUM('raw - eigenphi'!D131,'raw - eigenphi'!G131,'raw - eigenphi'!L131)</f>
        <v>1625136.9079</v>
      </c>
      <c r="E131" s="9">
        <f>E130+'raw - eigenphi'!B131</f>
        <v>55426632.59919998</v>
      </c>
      <c r="F131" s="9">
        <f>F130+'raw - eigenphi'!F131</f>
        <v>2909833.8620074997</v>
      </c>
      <c r="G131" s="13">
        <f>'raw - eigenphi'!J131+G130</f>
        <v>64540085.524300002</v>
      </c>
    </row>
    <row r="132" spans="1:7" x14ac:dyDescent="0.2">
      <c r="A132" s="11">
        <f t="shared" si="1"/>
        <v>44691</v>
      </c>
      <c r="B132" s="9">
        <f>SUM('raw - eigenphi'!B132,'raw - eigenphi'!E132,'raw - eigenphi'!J132)</f>
        <v>1696693.1716999998</v>
      </c>
      <c r="C132" s="9">
        <f>SUM('raw - eigenphi'!C132,'raw - eigenphi'!F132,'raw - eigenphi'!K132)</f>
        <v>1219549.5978999999</v>
      </c>
      <c r="D132" s="13">
        <f>SUM('raw - eigenphi'!D132,'raw - eigenphi'!G132,'raw - eigenphi'!L132)</f>
        <v>706472.69737000007</v>
      </c>
      <c r="E132" s="9">
        <f>E131+'raw - eigenphi'!B132</f>
        <v>56399566.458099984</v>
      </c>
      <c r="F132" s="9">
        <f>F131+'raw - eigenphi'!F132</f>
        <v>3111234.4783074996</v>
      </c>
      <c r="G132" s="13">
        <f>'raw - eigenphi'!J132+G131</f>
        <v>65219153.837099999</v>
      </c>
    </row>
    <row r="133" spans="1:7" x14ac:dyDescent="0.2">
      <c r="A133" s="11">
        <f t="shared" ref="A133:A196" si="2">A132+1</f>
        <v>44692</v>
      </c>
      <c r="B133" s="9">
        <f>SUM('raw - eigenphi'!B133,'raw - eigenphi'!E133,'raw - eigenphi'!J133)</f>
        <v>4463383.8549999995</v>
      </c>
      <c r="C133" s="9">
        <f>SUM('raw - eigenphi'!C133,'raw - eigenphi'!F133,'raw - eigenphi'!K133)</f>
        <v>7188019.0020000003</v>
      </c>
      <c r="D133" s="13">
        <f>SUM('raw - eigenphi'!D133,'raw - eigenphi'!G133,'raw - eigenphi'!L133)</f>
        <v>2639379.6787999999</v>
      </c>
      <c r="E133" s="9">
        <f>E132+'raw - eigenphi'!B133</f>
        <v>59301680.795099981</v>
      </c>
      <c r="F133" s="9">
        <f>F132+'raw - eigenphi'!F133</f>
        <v>7604391.2613074994</v>
      </c>
      <c r="G133" s="13">
        <f>'raw - eigenphi'!J133+G132</f>
        <v>66735731.355099998</v>
      </c>
    </row>
    <row r="134" spans="1:7" x14ac:dyDescent="0.2">
      <c r="A134" s="11">
        <f t="shared" si="2"/>
        <v>44693</v>
      </c>
      <c r="B134" s="9">
        <f>SUM('raw - eigenphi'!B134,'raw - eigenphi'!E134,'raw - eigenphi'!J134)</f>
        <v>7411436.3389999997</v>
      </c>
      <c r="C134" s="9">
        <f>SUM('raw - eigenphi'!C134,'raw - eigenphi'!F134,'raw - eigenphi'!K134)</f>
        <v>9325385.1620000005</v>
      </c>
      <c r="D134" s="13">
        <f>SUM('raw - eigenphi'!D134,'raw - eigenphi'!G134,'raw - eigenphi'!L134)</f>
        <v>4814182.1635999996</v>
      </c>
      <c r="E134" s="9">
        <f>E133+'raw - eigenphi'!B134</f>
        <v>64081473.509099983</v>
      </c>
      <c r="F134" s="9">
        <f>F133+'raw - eigenphi'!F134</f>
        <v>12896939.0223075</v>
      </c>
      <c r="G134" s="13">
        <f>'raw - eigenphi'!J134+G133</f>
        <v>69322681.980100006</v>
      </c>
    </row>
    <row r="135" spans="1:7" x14ac:dyDescent="0.2">
      <c r="A135" s="11">
        <f t="shared" si="2"/>
        <v>44694</v>
      </c>
      <c r="B135" s="9">
        <f>SUM('raw - eigenphi'!B135,'raw - eigenphi'!E135,'raw - eigenphi'!J135)</f>
        <v>1561018.1765999999</v>
      </c>
      <c r="C135" s="9">
        <f>SUM('raw - eigenphi'!C135,'raw - eigenphi'!F135,'raw - eigenphi'!K135)</f>
        <v>1159816.5455</v>
      </c>
      <c r="D135" s="13">
        <f>SUM('raw - eigenphi'!D135,'raw - eigenphi'!G135,'raw - eigenphi'!L135)</f>
        <v>621196.68295000005</v>
      </c>
      <c r="E135" s="9">
        <f>E134+'raw - eigenphi'!B135</f>
        <v>64828225.430299982</v>
      </c>
      <c r="F135" s="9">
        <f>F134+'raw - eigenphi'!F135</f>
        <v>13073725.8503075</v>
      </c>
      <c r="G135" s="13">
        <f>'raw - eigenphi'!J135+G134</f>
        <v>70092254.235500008</v>
      </c>
    </row>
    <row r="136" spans="1:7" x14ac:dyDescent="0.2">
      <c r="A136" s="11">
        <f t="shared" si="2"/>
        <v>44695</v>
      </c>
      <c r="B136" s="9">
        <f>SUM('raw - eigenphi'!B136,'raw - eigenphi'!E136,'raw - eigenphi'!J136)</f>
        <v>945601.71779999998</v>
      </c>
      <c r="C136" s="9">
        <f>SUM('raw - eigenphi'!C136,'raw - eigenphi'!F136,'raw - eigenphi'!K136)</f>
        <v>633818.83724999998</v>
      </c>
      <c r="D136" s="13">
        <f>SUM('raw - eigenphi'!D136,'raw - eigenphi'!G136,'raw - eigenphi'!L136)</f>
        <v>304012.40427</v>
      </c>
      <c r="E136" s="9">
        <f>E135+'raw - eigenphi'!B136</f>
        <v>65278295.292599984</v>
      </c>
      <c r="F136" s="9">
        <f>F135+'raw - eigenphi'!F136</f>
        <v>13094227.2751575</v>
      </c>
      <c r="G136" s="13">
        <f>'raw - eigenphi'!J136+G135</f>
        <v>70543091.091000006</v>
      </c>
    </row>
    <row r="137" spans="1:7" x14ac:dyDescent="0.2">
      <c r="A137" s="11">
        <f t="shared" si="2"/>
        <v>44696</v>
      </c>
      <c r="B137" s="9">
        <f>SUM('raw - eigenphi'!B137,'raw - eigenphi'!E137,'raw - eigenphi'!J137)</f>
        <v>1164849.7275999999</v>
      </c>
      <c r="C137" s="9">
        <f>SUM('raw - eigenphi'!C137,'raw - eigenphi'!F137,'raw - eigenphi'!K137)</f>
        <v>805977.915546</v>
      </c>
      <c r="D137" s="13">
        <f>SUM('raw - eigenphi'!D137,'raw - eigenphi'!G137,'raw - eigenphi'!L137)</f>
        <v>321687.30993799993</v>
      </c>
      <c r="E137" s="9">
        <f>E136+'raw - eigenphi'!B137</f>
        <v>66094718.464199983</v>
      </c>
      <c r="F137" s="9">
        <f>F136+'raw - eigenphi'!F137</f>
        <v>13098174.8192035</v>
      </c>
      <c r="G137" s="13">
        <f>'raw - eigenphi'!J137+G136</f>
        <v>70846821.647</v>
      </c>
    </row>
    <row r="138" spans="1:7" x14ac:dyDescent="0.2">
      <c r="A138" s="11">
        <f t="shared" si="2"/>
        <v>44697</v>
      </c>
      <c r="B138" s="9">
        <f>SUM('raw - eigenphi'!B138,'raw - eigenphi'!E138,'raw - eigenphi'!J138)</f>
        <v>728807.44770000002</v>
      </c>
      <c r="C138" s="9">
        <f>SUM('raw - eigenphi'!C138,'raw - eigenphi'!F138,'raw - eigenphi'!K138)</f>
        <v>474628.32455799996</v>
      </c>
      <c r="D138" s="13">
        <f>SUM('raw - eigenphi'!D138,'raw - eigenphi'!G138,'raw - eigenphi'!L138)</f>
        <v>213761.00050799997</v>
      </c>
      <c r="E138" s="9">
        <f>E137+'raw - eigenphi'!B138</f>
        <v>66364039.168799981</v>
      </c>
      <c r="F138" s="9">
        <f>F137+'raw - eigenphi'!F138</f>
        <v>13100429.6286615</v>
      </c>
      <c r="G138" s="13">
        <f>'raw - eigenphi'!J138+G137</f>
        <v>71261611.390100002</v>
      </c>
    </row>
    <row r="139" spans="1:7" x14ac:dyDescent="0.2">
      <c r="A139" s="11">
        <f t="shared" si="2"/>
        <v>44698</v>
      </c>
      <c r="B139" s="9">
        <f>SUM('raw - eigenphi'!B139,'raw - eigenphi'!E139,'raw - eigenphi'!J139)</f>
        <v>529481.38800000004</v>
      </c>
      <c r="C139" s="9">
        <f>SUM('raw - eigenphi'!C139,'raw - eigenphi'!F139,'raw - eigenphi'!K139)</f>
        <v>379972.88607999997</v>
      </c>
      <c r="D139" s="13">
        <f>SUM('raw - eigenphi'!D139,'raw - eigenphi'!G139,'raw - eigenphi'!L139)</f>
        <v>176801.68791000001</v>
      </c>
      <c r="E139" s="9">
        <f>E138+'raw - eigenphi'!B139</f>
        <v>66547577.358799979</v>
      </c>
      <c r="F139" s="9">
        <f>F138+'raw - eigenphi'!F139</f>
        <v>13137232.8876015</v>
      </c>
      <c r="G139" s="13">
        <f>'raw - eigenphi'!J139+G138</f>
        <v>71562856.588100001</v>
      </c>
    </row>
    <row r="140" spans="1:7" x14ac:dyDescent="0.2">
      <c r="A140" s="11">
        <f t="shared" si="2"/>
        <v>44699</v>
      </c>
      <c r="B140" s="9">
        <f>SUM('raw - eigenphi'!B140,'raw - eigenphi'!E140,'raw - eigenphi'!J140)</f>
        <v>585681.48030000005</v>
      </c>
      <c r="C140" s="9">
        <f>SUM('raw - eigenphi'!C140,'raw - eigenphi'!F140,'raw - eigenphi'!K140)</f>
        <v>394878.30414000002</v>
      </c>
      <c r="D140" s="13">
        <f>SUM('raw - eigenphi'!D140,'raw - eigenphi'!G140,'raw - eigenphi'!L140)</f>
        <v>197797.33753999998</v>
      </c>
      <c r="E140" s="9">
        <f>E139+'raw - eigenphi'!B140</f>
        <v>66809439.26639998</v>
      </c>
      <c r="F140" s="9">
        <f>F139+'raw - eigenphi'!F140</f>
        <v>13164011.603441501</v>
      </c>
      <c r="G140" s="13">
        <f>'raw - eigenphi'!J140+G139</f>
        <v>71841977.160799995</v>
      </c>
    </row>
    <row r="141" spans="1:7" x14ac:dyDescent="0.2">
      <c r="A141" s="11">
        <f t="shared" si="2"/>
        <v>44700</v>
      </c>
      <c r="B141" s="9">
        <f>SUM('raw - eigenphi'!B141,'raw - eigenphi'!E141,'raw - eigenphi'!J141)</f>
        <v>1190900.5762</v>
      </c>
      <c r="C141" s="9">
        <f>SUM('raw - eigenphi'!C141,'raw - eigenphi'!F141,'raw - eigenphi'!K141)</f>
        <v>523070.39304</v>
      </c>
      <c r="D141" s="13">
        <f>SUM('raw - eigenphi'!D141,'raw - eigenphi'!G141,'raw - eigenphi'!L141)</f>
        <v>688377.23682000011</v>
      </c>
      <c r="E141" s="9">
        <f>E140+'raw - eigenphi'!B141</f>
        <v>67595228.954999983</v>
      </c>
      <c r="F141" s="9">
        <f>F140+'raw - eigenphi'!F141</f>
        <v>13196580.406281501</v>
      </c>
      <c r="G141" s="13">
        <f>'raw - eigenphi'!J141+G140</f>
        <v>72202388.0484</v>
      </c>
    </row>
    <row r="142" spans="1:7" x14ac:dyDescent="0.2">
      <c r="A142" s="11">
        <f t="shared" si="2"/>
        <v>44701</v>
      </c>
      <c r="B142" s="9">
        <f>SUM('raw - eigenphi'!B142,'raw - eigenphi'!E142,'raw - eigenphi'!J142)</f>
        <v>418712.3222</v>
      </c>
      <c r="C142" s="9">
        <f>SUM('raw - eigenphi'!C142,'raw - eigenphi'!F142,'raw - eigenphi'!K142)</f>
        <v>302554.12387000001</v>
      </c>
      <c r="D142" s="13">
        <f>SUM('raw - eigenphi'!D142,'raw - eigenphi'!G142,'raw - eigenphi'!L142)</f>
        <v>94776.975139999995</v>
      </c>
      <c r="E142" s="9">
        <f>E141+'raw - eigenphi'!B142</f>
        <v>67727505.483199984</v>
      </c>
      <c r="F142" s="9">
        <f>F141+'raw - eigenphi'!F142</f>
        <v>13209275.212691501</v>
      </c>
      <c r="G142" s="13">
        <f>'raw - eigenphi'!J142+G141</f>
        <v>72444122.842399999</v>
      </c>
    </row>
    <row r="143" spans="1:7" x14ac:dyDescent="0.2">
      <c r="A143" s="11">
        <f t="shared" si="2"/>
        <v>44702</v>
      </c>
      <c r="B143" s="9">
        <f>SUM('raw - eigenphi'!B143,'raw - eigenphi'!E143,'raw - eigenphi'!J143)</f>
        <v>295857.15350000001</v>
      </c>
      <c r="C143" s="9">
        <f>SUM('raw - eigenphi'!C143,'raw - eigenphi'!F143,'raw - eigenphi'!K143)</f>
        <v>144885.45216789999</v>
      </c>
      <c r="D143" s="13">
        <f>SUM('raw - eigenphi'!D143,'raw - eigenphi'!G143,'raw - eigenphi'!L143)</f>
        <v>107977.38370030001</v>
      </c>
      <c r="E143" s="9">
        <f>E142+'raw - eigenphi'!B143</f>
        <v>67861762.417499989</v>
      </c>
      <c r="F143" s="9">
        <f>F142+'raw - eigenphi'!F143</f>
        <v>13210153.2869494</v>
      </c>
      <c r="G143" s="13">
        <f>'raw - eigenphi'!J143+G142</f>
        <v>72561021.0616</v>
      </c>
    </row>
    <row r="144" spans="1:7" x14ac:dyDescent="0.2">
      <c r="A144" s="11">
        <f t="shared" si="2"/>
        <v>44703</v>
      </c>
      <c r="B144" s="9">
        <f>SUM('raw - eigenphi'!B144,'raw - eigenphi'!E144,'raw - eigenphi'!J144)</f>
        <v>280208.07629999996</v>
      </c>
      <c r="C144" s="9">
        <f>SUM('raw - eigenphi'!C144,'raw - eigenphi'!F144,'raw - eigenphi'!K144)</f>
        <v>161812.64668100001</v>
      </c>
      <c r="D144" s="13">
        <f>SUM('raw - eigenphi'!D144,'raw - eigenphi'!G144,'raw - eigenphi'!L144)</f>
        <v>79498.151106000005</v>
      </c>
      <c r="E144" s="9">
        <f>E143+'raw - eigenphi'!B144</f>
        <v>67978306.254099995</v>
      </c>
      <c r="F144" s="9">
        <f>F143+'raw - eigenphi'!F144</f>
        <v>13213686.808590399</v>
      </c>
      <c r="G144" s="13">
        <f>'raw - eigenphi'!J144+G143</f>
        <v>72679982.301300004</v>
      </c>
    </row>
    <row r="145" spans="1:7" x14ac:dyDescent="0.2">
      <c r="A145" s="11">
        <f t="shared" si="2"/>
        <v>44704</v>
      </c>
      <c r="B145" s="9">
        <f>SUM('raw - eigenphi'!B145,'raw - eigenphi'!E145,'raw - eigenphi'!J145)</f>
        <v>420656.69020000001</v>
      </c>
      <c r="C145" s="9">
        <f>SUM('raw - eigenphi'!C145,'raw - eigenphi'!F145,'raw - eigenphi'!K145)</f>
        <v>241299.80245469999</v>
      </c>
      <c r="D145" s="13">
        <f>SUM('raw - eigenphi'!D145,'raw - eigenphi'!G145,'raw - eigenphi'!L145)</f>
        <v>135232.4556703</v>
      </c>
      <c r="E145" s="9">
        <f>E144+'raw - eigenphi'!B145</f>
        <v>68122613.92459999</v>
      </c>
      <c r="F145" s="9">
        <f>F144+'raw - eigenphi'!F145</f>
        <v>13213978.007795099</v>
      </c>
      <c r="G145" s="13">
        <f>'raw - eigenphi'!J145+G144</f>
        <v>72911627.32100001</v>
      </c>
    </row>
    <row r="146" spans="1:7" x14ac:dyDescent="0.2">
      <c r="A146" s="11">
        <f t="shared" si="2"/>
        <v>44705</v>
      </c>
      <c r="B146" s="9">
        <f>SUM('raw - eigenphi'!B146,'raw - eigenphi'!E146,'raw - eigenphi'!J146)</f>
        <v>366779.6189</v>
      </c>
      <c r="C146" s="9">
        <f>SUM('raw - eigenphi'!C146,'raw - eigenphi'!F146,'raw - eigenphi'!K146)</f>
        <v>209264.17645699999</v>
      </c>
      <c r="D146" s="13">
        <f>SUM('raw - eigenphi'!D146,'raw - eigenphi'!G146,'raw - eigenphi'!L146)</f>
        <v>128126.61485700001</v>
      </c>
      <c r="E146" s="9">
        <f>E145+'raw - eigenphi'!B146</f>
        <v>68257016.112299994</v>
      </c>
      <c r="F146" s="9">
        <f>F145+'raw - eigenphi'!F146</f>
        <v>13222607.024752099</v>
      </c>
      <c r="G146" s="13">
        <f>'raw - eigenphi'!J146+G145</f>
        <v>73099299.752200007</v>
      </c>
    </row>
    <row r="147" spans="1:7" x14ac:dyDescent="0.2">
      <c r="A147" s="11">
        <f t="shared" si="2"/>
        <v>44706</v>
      </c>
      <c r="B147" s="9">
        <f>SUM('raw - eigenphi'!B147,'raw - eigenphi'!E147,'raw - eigenphi'!J147)</f>
        <v>390677.52299999999</v>
      </c>
      <c r="C147" s="9">
        <f>SUM('raw - eigenphi'!C147,'raw - eigenphi'!F147,'raw - eigenphi'!K147)</f>
        <v>240825.58592799999</v>
      </c>
      <c r="D147" s="13">
        <f>SUM('raw - eigenphi'!D147,'raw - eigenphi'!G147,'raw - eigenphi'!L147)</f>
        <v>114008.15744899999</v>
      </c>
      <c r="E147" s="9">
        <f>E146+'raw - eigenphi'!B147</f>
        <v>68442092.6796</v>
      </c>
      <c r="F147" s="9">
        <f>F146+'raw - eigenphi'!F147</f>
        <v>13227968.932280099</v>
      </c>
      <c r="G147" s="13">
        <f>'raw - eigenphi'!J147+G146</f>
        <v>73260194.707900003</v>
      </c>
    </row>
    <row r="148" spans="1:7" x14ac:dyDescent="0.2">
      <c r="A148" s="11">
        <f t="shared" si="2"/>
        <v>44707</v>
      </c>
      <c r="B148" s="9">
        <f>SUM('raw - eigenphi'!B148,'raw - eigenphi'!E148,'raw - eigenphi'!J148)</f>
        <v>1000237.2569</v>
      </c>
      <c r="C148" s="9">
        <f>SUM('raw - eigenphi'!C148,'raw - eigenphi'!F148,'raw - eigenphi'!K148)</f>
        <v>1072257.2937</v>
      </c>
      <c r="D148" s="13">
        <f>SUM('raw - eigenphi'!D148,'raw - eigenphi'!G148,'raw - eigenphi'!L148)</f>
        <v>815575.23589999997</v>
      </c>
      <c r="E148" s="9">
        <f>E147+'raw - eigenphi'!B148</f>
        <v>68859262.254899994</v>
      </c>
      <c r="F148" s="9">
        <f>F147+'raw - eigenphi'!F148</f>
        <v>13746923.572380099</v>
      </c>
      <c r="G148" s="13">
        <f>'raw - eigenphi'!J148+G147</f>
        <v>73798555.389500007</v>
      </c>
    </row>
    <row r="149" spans="1:7" x14ac:dyDescent="0.2">
      <c r="A149" s="11">
        <f t="shared" si="2"/>
        <v>44708</v>
      </c>
      <c r="B149" s="9">
        <f>SUM('raw - eigenphi'!B149,'raw - eigenphi'!E149,'raw - eigenphi'!J149)</f>
        <v>761781.84129999997</v>
      </c>
      <c r="C149" s="9">
        <f>SUM('raw - eigenphi'!C149,'raw - eigenphi'!F149,'raw - eigenphi'!K149)</f>
        <v>552027.99959999998</v>
      </c>
      <c r="D149" s="13">
        <f>SUM('raw - eigenphi'!D149,'raw - eigenphi'!G149,'raw - eigenphi'!L149)</f>
        <v>365216.42689</v>
      </c>
      <c r="E149" s="9">
        <f>E148+'raw - eigenphi'!B149</f>
        <v>69221542.211099997</v>
      </c>
      <c r="F149" s="9">
        <f>F148+'raw - eigenphi'!F149</f>
        <v>13876115.6707801</v>
      </c>
      <c r="G149" s="13">
        <f>'raw - eigenphi'!J149+G148</f>
        <v>74153349.274600014</v>
      </c>
    </row>
    <row r="150" spans="1:7" x14ac:dyDescent="0.2">
      <c r="A150" s="11">
        <f t="shared" si="2"/>
        <v>44709</v>
      </c>
      <c r="B150" s="9">
        <f>SUM('raw - eigenphi'!B150,'raw - eigenphi'!E150,'raw - eigenphi'!J150)</f>
        <v>500088.68729999999</v>
      </c>
      <c r="C150" s="9">
        <f>SUM('raw - eigenphi'!C150,'raw - eigenphi'!F150,'raw - eigenphi'!K150)</f>
        <v>245278.28413799999</v>
      </c>
      <c r="D150" s="13">
        <f>SUM('raw - eigenphi'!D150,'raw - eigenphi'!G150,'raw - eigenphi'!L150)</f>
        <v>219200.94245</v>
      </c>
      <c r="E150" s="9">
        <f>E149+'raw - eigenphi'!B150</f>
        <v>69376946.778099999</v>
      </c>
      <c r="F150" s="9">
        <f>F149+'raw - eigenphi'!F150</f>
        <v>13880943.458348099</v>
      </c>
      <c r="G150" s="13">
        <f>'raw - eigenphi'!J150+G149</f>
        <v>74453324.394900009</v>
      </c>
    </row>
    <row r="151" spans="1:7" x14ac:dyDescent="0.2">
      <c r="A151" s="11">
        <f t="shared" si="2"/>
        <v>44710</v>
      </c>
      <c r="B151" s="9">
        <f>SUM('raw - eigenphi'!B151,'raw - eigenphi'!E151,'raw - eigenphi'!J151)</f>
        <v>300091.11960000003</v>
      </c>
      <c r="C151" s="9">
        <f>SUM('raw - eigenphi'!C151,'raw - eigenphi'!F151,'raw - eigenphi'!K151)</f>
        <v>174100.67147599999</v>
      </c>
      <c r="D151" s="13">
        <f>SUM('raw - eigenphi'!D151,'raw - eigenphi'!G151,'raw - eigenphi'!L151)</f>
        <v>86174.785111000005</v>
      </c>
      <c r="E151" s="9">
        <f>E150+'raw - eigenphi'!B151</f>
        <v>69523867.697500005</v>
      </c>
      <c r="F151" s="9">
        <f>F150+'raw - eigenphi'!F151</f>
        <v>13883676.109714098</v>
      </c>
      <c r="G151" s="13">
        <f>'raw - eigenphi'!J151+G150</f>
        <v>74561784.595100015</v>
      </c>
    </row>
    <row r="152" spans="1:7" x14ac:dyDescent="0.2">
      <c r="A152" s="11">
        <f t="shared" si="2"/>
        <v>44711</v>
      </c>
      <c r="B152" s="9">
        <f>SUM('raw - eigenphi'!B152,'raw - eigenphi'!E152,'raw - eigenphi'!J152)</f>
        <v>876724.43519999995</v>
      </c>
      <c r="C152" s="9">
        <f>SUM('raw - eigenphi'!C152,'raw - eigenphi'!F152,'raw - eigenphi'!K152)</f>
        <v>284175.31243699999</v>
      </c>
      <c r="D152" s="13">
        <f>SUM('raw - eigenphi'!D152,'raw - eigenphi'!G152,'raw - eigenphi'!L152)</f>
        <v>558910.55975999997</v>
      </c>
      <c r="E152" s="9">
        <f>E151+'raw - eigenphi'!B152</f>
        <v>69873707.361000001</v>
      </c>
      <c r="F152" s="9">
        <f>F151+'raw - eigenphi'!F152</f>
        <v>13889402.357721098</v>
      </c>
      <c r="G152" s="13">
        <f>'raw - eigenphi'!J152+G151</f>
        <v>75043958.36680001</v>
      </c>
    </row>
    <row r="153" spans="1:7" x14ac:dyDescent="0.2">
      <c r="A153" s="11">
        <f t="shared" si="2"/>
        <v>44712</v>
      </c>
      <c r="B153" s="9">
        <f>SUM('raw - eigenphi'!B153,'raw - eigenphi'!E153,'raw - eigenphi'!J153)</f>
        <v>350137.4252</v>
      </c>
      <c r="C153" s="9">
        <f>SUM('raw - eigenphi'!C153,'raw - eigenphi'!F153,'raw - eigenphi'!K153)</f>
        <v>192070.57327200001</v>
      </c>
      <c r="D153" s="13">
        <f>SUM('raw - eigenphi'!D153,'raw - eigenphi'!G153,'raw - eigenphi'!L153)</f>
        <v>117736.526358</v>
      </c>
      <c r="E153" s="9">
        <f>E152+'raw - eigenphi'!B153</f>
        <v>70015831.303100005</v>
      </c>
      <c r="F153" s="9">
        <f>F152+'raw - eigenphi'!F153</f>
        <v>13891645.297093097</v>
      </c>
      <c r="G153" s="13">
        <f>'raw - eigenphi'!J153+G152</f>
        <v>75207259.849900007</v>
      </c>
    </row>
    <row r="154" spans="1:7" x14ac:dyDescent="0.2">
      <c r="A154" s="11">
        <f t="shared" si="2"/>
        <v>44713</v>
      </c>
      <c r="B154" s="9">
        <f>SUM('raw - eigenphi'!B154,'raw - eigenphi'!E154,'raw - eigenphi'!J154)</f>
        <v>476615.1814</v>
      </c>
      <c r="C154" s="9">
        <f>SUM('raw - eigenphi'!C154,'raw - eigenphi'!F154,'raw - eigenphi'!K154)</f>
        <v>290298.16251399997</v>
      </c>
      <c r="D154" s="13">
        <f>SUM('raw - eigenphi'!D154,'raw - eigenphi'!G154,'raw - eigenphi'!L154)</f>
        <v>145540.06667200002</v>
      </c>
      <c r="E154" s="9">
        <f>E153+'raw - eigenphi'!B154</f>
        <v>70203187.921300009</v>
      </c>
      <c r="F154" s="9">
        <f>F153+'raw - eigenphi'!F154</f>
        <v>13893638.548407096</v>
      </c>
      <c r="G154" s="13">
        <f>'raw - eigenphi'!J154+G153</f>
        <v>75451805.413100004</v>
      </c>
    </row>
    <row r="155" spans="1:7" x14ac:dyDescent="0.2">
      <c r="A155" s="11">
        <f t="shared" si="2"/>
        <v>44714</v>
      </c>
      <c r="B155" s="9">
        <f>SUM('raw - eigenphi'!B155,'raw - eigenphi'!E155,'raw - eigenphi'!J155)</f>
        <v>312046.21389999997</v>
      </c>
      <c r="C155" s="9">
        <f>SUM('raw - eigenphi'!C155,'raw - eigenphi'!F155,'raw - eigenphi'!K155)</f>
        <v>184301.21362300002</v>
      </c>
      <c r="D155" s="13">
        <f>SUM('raw - eigenphi'!D155,'raw - eigenphi'!G155,'raw - eigenphi'!L155)</f>
        <v>86199.927301000003</v>
      </c>
      <c r="E155" s="9">
        <f>E154+'raw - eigenphi'!B155</f>
        <v>70309382.327400014</v>
      </c>
      <c r="F155" s="9">
        <f>F154+'raw - eigenphi'!F155</f>
        <v>13895180.789000096</v>
      </c>
      <c r="G155" s="13">
        <f>'raw - eigenphi'!J155+G154</f>
        <v>75612943.220899999</v>
      </c>
    </row>
    <row r="156" spans="1:7" x14ac:dyDescent="0.2">
      <c r="A156" s="11">
        <f t="shared" si="2"/>
        <v>44715</v>
      </c>
      <c r="B156" s="9">
        <f>SUM('raw - eigenphi'!B156,'raw - eigenphi'!E156,'raw - eigenphi'!J156)</f>
        <v>333502.53879999998</v>
      </c>
      <c r="C156" s="9">
        <f>SUM('raw - eigenphi'!C156,'raw - eigenphi'!F156,'raw - eigenphi'!K156)</f>
        <v>230025.26731999998</v>
      </c>
      <c r="D156" s="13">
        <f>SUM('raw - eigenphi'!D156,'raw - eigenphi'!G156,'raw - eigenphi'!L156)</f>
        <v>86799.043449999997</v>
      </c>
      <c r="E156" s="9">
        <f>E155+'raw - eigenphi'!B156</f>
        <v>70434543.696500018</v>
      </c>
      <c r="F156" s="9">
        <f>F155+'raw - eigenphi'!F156</f>
        <v>13910206.895520097</v>
      </c>
      <c r="G156" s="13">
        <f>'raw - eigenphi'!J156+G155</f>
        <v>75776569.390599996</v>
      </c>
    </row>
    <row r="157" spans="1:7" x14ac:dyDescent="0.2">
      <c r="A157" s="11">
        <f t="shared" si="2"/>
        <v>44716</v>
      </c>
      <c r="B157" s="9">
        <f>SUM('raw - eigenphi'!B157,'raw - eigenphi'!E157,'raw - eigenphi'!J157)</f>
        <v>380337.44889999996</v>
      </c>
      <c r="C157" s="9">
        <f>SUM('raw - eigenphi'!C157,'raw - eigenphi'!F157,'raw - eigenphi'!K157)</f>
        <v>237667.19689312001</v>
      </c>
      <c r="D157" s="13">
        <f>SUM('raw - eigenphi'!D157,'raw - eigenphi'!G157,'raw - eigenphi'!L157)</f>
        <v>98094.636365989994</v>
      </c>
      <c r="E157" s="9">
        <f>E156+'raw - eigenphi'!B157</f>
        <v>70552760.976900011</v>
      </c>
      <c r="F157" s="9">
        <f>F156+'raw - eigenphi'!F157</f>
        <v>13910280.530413216</v>
      </c>
      <c r="G157" s="13">
        <f>'raw - eigenphi'!J157+G156</f>
        <v>75993973.559100002</v>
      </c>
    </row>
    <row r="158" spans="1:7" x14ac:dyDescent="0.2">
      <c r="A158" s="11">
        <f t="shared" si="2"/>
        <v>44717</v>
      </c>
      <c r="B158" s="9">
        <f>SUM('raw - eigenphi'!B158,'raw - eigenphi'!E158,'raw - eigenphi'!J158)</f>
        <v>293696.03909999999</v>
      </c>
      <c r="C158" s="9">
        <f>SUM('raw - eigenphi'!C158,'raw - eigenphi'!F158,'raw - eigenphi'!K158)</f>
        <v>149996.66605836002</v>
      </c>
      <c r="D158" s="13">
        <f>SUM('raw - eigenphi'!D158,'raw - eigenphi'!G158,'raw - eigenphi'!L158)</f>
        <v>99025.346297340002</v>
      </c>
      <c r="E158" s="9">
        <f>E157+'raw - eigenphi'!B158</f>
        <v>70668608.791700006</v>
      </c>
      <c r="F158" s="9">
        <f>F157+'raw - eigenphi'!F158</f>
        <v>13910302.350721575</v>
      </c>
      <c r="G158" s="13">
        <f>'raw - eigenphi'!J158+G157</f>
        <v>76127104.783399999</v>
      </c>
    </row>
    <row r="159" spans="1:7" x14ac:dyDescent="0.2">
      <c r="A159" s="11">
        <f t="shared" si="2"/>
        <v>44718</v>
      </c>
      <c r="B159" s="9">
        <f>SUM('raw - eigenphi'!B159,'raw - eigenphi'!E159,'raw - eigenphi'!J159)</f>
        <v>377070.15049999999</v>
      </c>
      <c r="C159" s="9">
        <f>SUM('raw - eigenphi'!C159,'raw - eigenphi'!F159,'raw - eigenphi'!K159)</f>
        <v>243664.69413999998</v>
      </c>
      <c r="D159" s="13">
        <f>SUM('raw - eigenphi'!D159,'raw - eigenphi'!G159,'raw - eigenphi'!L159)</f>
        <v>88687.456319999998</v>
      </c>
      <c r="E159" s="9">
        <f>E158+'raw - eigenphi'!B159</f>
        <v>70787297.605100006</v>
      </c>
      <c r="F159" s="9">
        <f>F158+'raw - eigenphi'!F159</f>
        <v>13910302.350721575</v>
      </c>
      <c r="G159" s="13">
        <f>'raw - eigenphi'!J159+G158</f>
        <v>76340768.120499998</v>
      </c>
    </row>
    <row r="160" spans="1:7" x14ac:dyDescent="0.2">
      <c r="A160" s="11">
        <f t="shared" si="2"/>
        <v>44719</v>
      </c>
      <c r="B160" s="9">
        <f>SUM('raw - eigenphi'!B160,'raw - eigenphi'!E160,'raw - eigenphi'!J160)</f>
        <v>900571.41060000006</v>
      </c>
      <c r="C160" s="9">
        <f>SUM('raw - eigenphi'!C160,'raw - eigenphi'!F160,'raw - eigenphi'!K160)</f>
        <v>577100.95481999998</v>
      </c>
      <c r="D160" s="13">
        <f>SUM('raw - eigenphi'!D160,'raw - eigenphi'!G160,'raw - eigenphi'!L160)</f>
        <v>334090.02002999996</v>
      </c>
      <c r="E160" s="9">
        <f>E159+'raw - eigenphi'!B160</f>
        <v>71350803.257100001</v>
      </c>
      <c r="F160" s="9">
        <f>F159+'raw - eigenphi'!F160</f>
        <v>13939913.361241575</v>
      </c>
      <c r="G160" s="13">
        <f>'raw - eigenphi'!J160+G159</f>
        <v>76633114.879099995</v>
      </c>
    </row>
    <row r="161" spans="1:7" x14ac:dyDescent="0.2">
      <c r="A161" s="11">
        <f t="shared" si="2"/>
        <v>44720</v>
      </c>
      <c r="B161" s="9">
        <f>SUM('raw - eigenphi'!B161,'raw - eigenphi'!E161,'raw - eigenphi'!J161)</f>
        <v>533758.14500000002</v>
      </c>
      <c r="C161" s="9">
        <f>SUM('raw - eigenphi'!C161,'raw - eigenphi'!F161,'raw - eigenphi'!K161)</f>
        <v>339509.67020000005</v>
      </c>
      <c r="D161" s="13">
        <f>SUM('raw - eigenphi'!D161,'raw - eigenphi'!G161,'raw - eigenphi'!L161)</f>
        <v>149528.47473000002</v>
      </c>
      <c r="E161" s="9">
        <f>E160+'raw - eigenphi'!B161</f>
        <v>71631092.098900005</v>
      </c>
      <c r="F161" s="9">
        <f>F160+'raw - eigenphi'!F161</f>
        <v>13939913.361241575</v>
      </c>
      <c r="G161" s="13">
        <f>'raw - eigenphi'!J161+G160</f>
        <v>76841864.182300001</v>
      </c>
    </row>
    <row r="162" spans="1:7" x14ac:dyDescent="0.2">
      <c r="A162" s="11">
        <f t="shared" si="2"/>
        <v>44721</v>
      </c>
      <c r="B162" s="9">
        <f>SUM('raw - eigenphi'!B162,'raw - eigenphi'!E162,'raw - eigenphi'!J162)</f>
        <v>488522.58840000001</v>
      </c>
      <c r="C162" s="9">
        <f>SUM('raw - eigenphi'!C162,'raw - eigenphi'!F162,'raw - eigenphi'!K162)</f>
        <v>273302.25013477</v>
      </c>
      <c r="D162" s="13">
        <f>SUM('raw - eigenphi'!D162,'raw - eigenphi'!G162,'raw - eigenphi'!L162)</f>
        <v>170571.11978068002</v>
      </c>
      <c r="E162" s="9">
        <f>E161+'raw - eigenphi'!B162</f>
        <v>71937721.470200002</v>
      </c>
      <c r="F162" s="9">
        <f>F161+'raw - eigenphi'!F162</f>
        <v>13939941.123976346</v>
      </c>
      <c r="G162" s="13">
        <f>'raw - eigenphi'!J162+G161</f>
        <v>76979036.399399996</v>
      </c>
    </row>
    <row r="163" spans="1:7" x14ac:dyDescent="0.2">
      <c r="A163" s="11">
        <f t="shared" si="2"/>
        <v>44722</v>
      </c>
      <c r="B163" s="9">
        <f>SUM('raw - eigenphi'!B163,'raw - eigenphi'!E163,'raw - eigenphi'!J163)</f>
        <v>929965.53340000007</v>
      </c>
      <c r="C163" s="9">
        <f>SUM('raw - eigenphi'!C163,'raw - eigenphi'!F163,'raw - eigenphi'!K163)</f>
        <v>704236.69579999999</v>
      </c>
      <c r="D163" s="13">
        <f>SUM('raw - eigenphi'!D163,'raw - eigenphi'!G163,'raw - eigenphi'!L163)</f>
        <v>540048.35678000003</v>
      </c>
      <c r="E163" s="9">
        <f>E162+'raw - eigenphi'!B163</f>
        <v>72573193.774200007</v>
      </c>
      <c r="F163" s="9">
        <f>F162+'raw - eigenphi'!F163</f>
        <v>14161322.199776346</v>
      </c>
      <c r="G163" s="13">
        <f>'raw - eigenphi'!J163+G162</f>
        <v>77228807.62879999</v>
      </c>
    </row>
    <row r="164" spans="1:7" x14ac:dyDescent="0.2">
      <c r="A164" s="11">
        <f t="shared" si="2"/>
        <v>44723</v>
      </c>
      <c r="B164" s="9">
        <f>SUM('raw - eigenphi'!B164,'raw - eigenphi'!E164,'raw - eigenphi'!J164)</f>
        <v>1006976.2374</v>
      </c>
      <c r="C164" s="9">
        <f>SUM('raw - eigenphi'!C164,'raw - eigenphi'!F164,'raw - eigenphi'!K164)</f>
        <v>2081948.4008000002</v>
      </c>
      <c r="D164" s="13">
        <f>SUM('raw - eigenphi'!D164,'raw - eigenphi'!G164,'raw - eigenphi'!L164)</f>
        <v>1158909.3801800001</v>
      </c>
      <c r="E164" s="9">
        <f>E163+'raw - eigenphi'!B164</f>
        <v>73140921.992300004</v>
      </c>
      <c r="F164" s="9">
        <f>F163+'raw - eigenphi'!F164</f>
        <v>15594031.124776347</v>
      </c>
      <c r="G164" s="13">
        <f>'raw - eigenphi'!J164+G163</f>
        <v>77623332.648099989</v>
      </c>
    </row>
    <row r="165" spans="1:7" x14ac:dyDescent="0.2">
      <c r="A165" s="11">
        <f t="shared" si="2"/>
        <v>44724</v>
      </c>
      <c r="B165" s="9">
        <f>SUM('raw - eigenphi'!B165,'raw - eigenphi'!E165,'raw - eigenphi'!J165)</f>
        <v>843933.03220000002</v>
      </c>
      <c r="C165" s="9">
        <f>SUM('raw - eigenphi'!C165,'raw - eigenphi'!F165,'raw - eigenphi'!K165)</f>
        <v>1812532.0011</v>
      </c>
      <c r="D165" s="13">
        <f>SUM('raw - eigenphi'!D165,'raw - eigenphi'!G165,'raw - eigenphi'!L165)</f>
        <v>1105518.82149</v>
      </c>
      <c r="E165" s="9">
        <f>E164+'raw - eigenphi'!B165</f>
        <v>73593822.850900009</v>
      </c>
      <c r="F165" s="9">
        <f>F164+'raw - eigenphi'!F165</f>
        <v>16905605.316776346</v>
      </c>
      <c r="G165" s="13">
        <f>'raw - eigenphi'!J165+G164</f>
        <v>77969640.821699992</v>
      </c>
    </row>
    <row r="166" spans="1:7" x14ac:dyDescent="0.2">
      <c r="A166" s="11">
        <f t="shared" si="2"/>
        <v>44725</v>
      </c>
      <c r="B166" s="9">
        <f>SUM('raw - eigenphi'!B166,'raw - eigenphi'!E166,'raw - eigenphi'!J166)</f>
        <v>10126588.386</v>
      </c>
      <c r="C166" s="9">
        <f>SUM('raw - eigenphi'!C166,'raw - eigenphi'!F166,'raw - eigenphi'!K166)</f>
        <v>12097060.1511</v>
      </c>
      <c r="D166" s="13">
        <f>SUM('raw - eigenphi'!D166,'raw - eigenphi'!G166,'raw - eigenphi'!L166)</f>
        <v>7302035.2314999998</v>
      </c>
      <c r="E166" s="9">
        <f>E165+'raw - eigenphi'!B166</f>
        <v>82466890.389900014</v>
      </c>
      <c r="F166" s="9">
        <f>F165+'raw - eigenphi'!F166</f>
        <v>22483217.528776348</v>
      </c>
      <c r="G166" s="13">
        <f>'raw - eigenphi'!J166+G165</f>
        <v>79178436.668699995</v>
      </c>
    </row>
    <row r="167" spans="1:7" x14ac:dyDescent="0.2">
      <c r="A167" s="11">
        <f t="shared" si="2"/>
        <v>44726</v>
      </c>
      <c r="B167" s="9">
        <f>SUM('raw - eigenphi'!B167,'raw - eigenphi'!E167,'raw - eigenphi'!J167)</f>
        <v>2501278.2124999999</v>
      </c>
      <c r="C167" s="9">
        <f>SUM('raw - eigenphi'!C167,'raw - eigenphi'!F167,'raw - eigenphi'!K167)</f>
        <v>4755348.5488</v>
      </c>
      <c r="D167" s="13">
        <f>SUM('raw - eigenphi'!D167,'raw - eigenphi'!G167,'raw - eigenphi'!L167)</f>
        <v>2779875.9857999999</v>
      </c>
      <c r="E167" s="9">
        <f>E166+'raw - eigenphi'!B167</f>
        <v>84163597.605900019</v>
      </c>
      <c r="F167" s="9">
        <f>F166+'raw - eigenphi'!F167</f>
        <v>25984015.374776348</v>
      </c>
      <c r="G167" s="13">
        <f>'raw - eigenphi'!J167+G166</f>
        <v>79938281.665199995</v>
      </c>
    </row>
    <row r="168" spans="1:7" x14ac:dyDescent="0.2">
      <c r="A168" s="11">
        <f t="shared" si="2"/>
        <v>44727</v>
      </c>
      <c r="B168" s="9">
        <f>SUM('raw - eigenphi'!B168,'raw - eigenphi'!E168,'raw - eigenphi'!J168)</f>
        <v>1999058.8316000002</v>
      </c>
      <c r="C168" s="9">
        <f>SUM('raw - eigenphi'!C168,'raw - eigenphi'!F168,'raw - eigenphi'!K168)</f>
        <v>2818966.0307</v>
      </c>
      <c r="D168" s="13">
        <f>SUM('raw - eigenphi'!D168,'raw - eigenphi'!G168,'raw - eigenphi'!L168)</f>
        <v>1884052.6716</v>
      </c>
      <c r="E168" s="9">
        <f>E167+'raw - eigenphi'!B168</f>
        <v>85290765.18690002</v>
      </c>
      <c r="F168" s="9">
        <f>F167+'raw - eigenphi'!F168</f>
        <v>27712987.870776348</v>
      </c>
      <c r="G168" s="13">
        <f>'raw - eigenphi'!J168+G167</f>
        <v>80765445.91579999</v>
      </c>
    </row>
    <row r="169" spans="1:7" x14ac:dyDescent="0.2">
      <c r="A169" s="11">
        <f t="shared" si="2"/>
        <v>44728</v>
      </c>
      <c r="B169" s="9">
        <f>SUM('raw - eigenphi'!B169,'raw - eigenphi'!E169,'raw - eigenphi'!J169)</f>
        <v>1209378.1887999999</v>
      </c>
      <c r="C169" s="9">
        <f>SUM('raw - eigenphi'!C169,'raw - eigenphi'!F169,'raw - eigenphi'!K169)</f>
        <v>679942.44646300003</v>
      </c>
      <c r="D169" s="13">
        <f>SUM('raw - eigenphi'!D169,'raw - eigenphi'!G169,'raw - eigenphi'!L169)</f>
        <v>494140.62486400001</v>
      </c>
      <c r="E169" s="9">
        <f>E168+'raw - eigenphi'!B169</f>
        <v>86135431.904100016</v>
      </c>
      <c r="F169" s="9">
        <f>F168+'raw - eigenphi'!F169</f>
        <v>27717924.340739347</v>
      </c>
      <c r="G169" s="13">
        <f>'raw - eigenphi'!J169+G168</f>
        <v>81085429.387399986</v>
      </c>
    </row>
    <row r="170" spans="1:7" x14ac:dyDescent="0.2">
      <c r="A170" s="11">
        <f t="shared" si="2"/>
        <v>44729</v>
      </c>
      <c r="B170" s="9">
        <f>SUM('raw - eigenphi'!B170,'raw - eigenphi'!E170,'raw - eigenphi'!J170)</f>
        <v>639709.56180000002</v>
      </c>
      <c r="C170" s="9">
        <f>SUM('raw - eigenphi'!C170,'raw - eigenphi'!F170,'raw - eigenphi'!K170)</f>
        <v>422977.24958599999</v>
      </c>
      <c r="D170" s="13">
        <f>SUM('raw - eigenphi'!D170,'raw - eigenphi'!G170,'raw - eigenphi'!L170)</f>
        <v>179761.955777</v>
      </c>
      <c r="E170" s="9">
        <f>E169+'raw - eigenphi'!B170</f>
        <v>86493885.486300021</v>
      </c>
      <c r="F170" s="9">
        <f>F169+'raw - eigenphi'!F170</f>
        <v>27722054.662625346</v>
      </c>
      <c r="G170" s="13">
        <f>'raw - eigenphi'!J170+G169</f>
        <v>81321956.366999984</v>
      </c>
    </row>
    <row r="171" spans="1:7" x14ac:dyDescent="0.2">
      <c r="A171" s="11">
        <f t="shared" si="2"/>
        <v>44730</v>
      </c>
      <c r="B171" s="9">
        <f>SUM('raw - eigenphi'!B171,'raw - eigenphi'!E171,'raw - eigenphi'!J171)</f>
        <v>1309253.5874999999</v>
      </c>
      <c r="C171" s="9">
        <f>SUM('raw - eigenphi'!C171,'raw - eigenphi'!F171,'raw - eigenphi'!K171)</f>
        <v>3349368.4353999998</v>
      </c>
      <c r="D171" s="13">
        <f>SUM('raw - eigenphi'!D171,'raw - eigenphi'!G171,'raw - eigenphi'!L171)</f>
        <v>2264412.4960100004</v>
      </c>
      <c r="E171" s="9">
        <f>E170+'raw - eigenphi'!B171</f>
        <v>87364199.085300028</v>
      </c>
      <c r="F171" s="9">
        <f>F170+'raw - eigenphi'!F171</f>
        <v>30391751.414625347</v>
      </c>
      <c r="G171" s="13">
        <f>'raw - eigenphi'!J171+G170</f>
        <v>81716166.355499983</v>
      </c>
    </row>
    <row r="172" spans="1:7" x14ac:dyDescent="0.2">
      <c r="A172" s="11">
        <f t="shared" si="2"/>
        <v>44731</v>
      </c>
      <c r="B172" s="9">
        <f>SUM('raw - eigenphi'!B172,'raw - eigenphi'!E172,'raw - eigenphi'!J172)</f>
        <v>1118520.9108</v>
      </c>
      <c r="C172" s="9">
        <f>SUM('raw - eigenphi'!C172,'raw - eigenphi'!F172,'raw - eigenphi'!K172)</f>
        <v>472954.03631300002</v>
      </c>
      <c r="D172" s="13">
        <f>SUM('raw - eigenphi'!D172,'raw - eigenphi'!G172,'raw - eigenphi'!L172)</f>
        <v>616826.78769999999</v>
      </c>
      <c r="E172" s="9">
        <f>E171+'raw - eigenphi'!B172</f>
        <v>88097598.26940003</v>
      </c>
      <c r="F172" s="9">
        <f>F171+'raw - eigenphi'!F172</f>
        <v>30400851.920738347</v>
      </c>
      <c r="G172" s="13">
        <f>'raw - eigenphi'!J172+G171</f>
        <v>82056557.082199976</v>
      </c>
    </row>
    <row r="173" spans="1:7" x14ac:dyDescent="0.2">
      <c r="A173" s="11">
        <f t="shared" si="2"/>
        <v>44732</v>
      </c>
      <c r="B173" s="9">
        <f>SUM('raw - eigenphi'!B173,'raw - eigenphi'!E173,'raw - eigenphi'!J173)</f>
        <v>525521.27309999999</v>
      </c>
      <c r="C173" s="9">
        <f>SUM('raw - eigenphi'!C173,'raw - eigenphi'!F173,'raw - eigenphi'!K173)</f>
        <v>294738.63906399999</v>
      </c>
      <c r="D173" s="13">
        <f>SUM('raw - eigenphi'!D173,'raw - eigenphi'!G173,'raw - eigenphi'!L173)</f>
        <v>197957.41588099999</v>
      </c>
      <c r="E173" s="9">
        <f>E172+'raw - eigenphi'!B173</f>
        <v>88385917.893800035</v>
      </c>
      <c r="F173" s="9">
        <f>F172+'raw - eigenphi'!F173</f>
        <v>30406988.267802346</v>
      </c>
      <c r="G173" s="13">
        <f>'raw - eigenphi'!J173+G172</f>
        <v>82249026.730899975</v>
      </c>
    </row>
    <row r="174" spans="1:7" x14ac:dyDescent="0.2">
      <c r="A174" s="11">
        <f t="shared" si="2"/>
        <v>44733</v>
      </c>
      <c r="B174" s="9">
        <f>SUM('raw - eigenphi'!B174,'raw - eigenphi'!E174,'raw - eigenphi'!J174)</f>
        <v>507627.14029999997</v>
      </c>
      <c r="C174" s="9">
        <f>SUM('raw - eigenphi'!C174,'raw - eigenphi'!F174,'raw - eigenphi'!K174)</f>
        <v>290378.27134729997</v>
      </c>
      <c r="D174" s="13">
        <f>SUM('raw - eigenphi'!D174,'raw - eigenphi'!G174,'raw - eigenphi'!L174)</f>
        <v>174045.55107799999</v>
      </c>
      <c r="E174" s="9">
        <f>E173+'raw - eigenphi'!B174</f>
        <v>88592446.385500029</v>
      </c>
      <c r="F174" s="9">
        <f>F173+'raw - eigenphi'!F174</f>
        <v>30407749.039849646</v>
      </c>
      <c r="G174" s="13">
        <f>'raw - eigenphi'!J174+G173</f>
        <v>82505392.379499972</v>
      </c>
    </row>
    <row r="175" spans="1:7" x14ac:dyDescent="0.2">
      <c r="A175" s="11">
        <f t="shared" si="2"/>
        <v>44734</v>
      </c>
      <c r="B175" s="9">
        <f>SUM('raw - eigenphi'!B175,'raw - eigenphi'!E175,'raw - eigenphi'!J175)</f>
        <v>486691.848</v>
      </c>
      <c r="C175" s="9">
        <f>SUM('raw - eigenphi'!C175,'raw - eigenphi'!F175,'raw - eigenphi'!K175)</f>
        <v>284245.77978300001</v>
      </c>
      <c r="D175" s="13">
        <f>SUM('raw - eigenphi'!D175,'raw - eigenphi'!G175,'raw - eigenphi'!L175)</f>
        <v>166023.53655700001</v>
      </c>
      <c r="E175" s="9">
        <f>E174+'raw - eigenphi'!B175</f>
        <v>88789779.529600024</v>
      </c>
      <c r="F175" s="9">
        <f>F174+'raw - eigenphi'!F175</f>
        <v>30411910.677132647</v>
      </c>
      <c r="G175" s="13">
        <f>'raw - eigenphi'!J175+G174</f>
        <v>82750017.083399966</v>
      </c>
    </row>
    <row r="176" spans="1:7" x14ac:dyDescent="0.2">
      <c r="A176" s="11">
        <f t="shared" si="2"/>
        <v>44735</v>
      </c>
      <c r="B176" s="9">
        <f>SUM('raw - eigenphi'!B176,'raw - eigenphi'!E176,'raw - eigenphi'!J176)</f>
        <v>465252.89199999999</v>
      </c>
      <c r="C176" s="9">
        <f>SUM('raw - eigenphi'!C176,'raw - eigenphi'!F176,'raw - eigenphi'!K176)</f>
        <v>240576.297854</v>
      </c>
      <c r="D176" s="13">
        <f>SUM('raw - eigenphi'!D176,'raw - eigenphi'!G176,'raw - eigenphi'!L176)</f>
        <v>180796.07339599999</v>
      </c>
      <c r="E176" s="9">
        <f>E175+'raw - eigenphi'!B176</f>
        <v>88962185.995800018</v>
      </c>
      <c r="F176" s="9">
        <f>F175+'raw - eigenphi'!F176</f>
        <v>30412339.675226647</v>
      </c>
      <c r="G176" s="13">
        <f>'raw - eigenphi'!J176+G175</f>
        <v>82998128.509199962</v>
      </c>
    </row>
    <row r="177" spans="1:7" x14ac:dyDescent="0.2">
      <c r="A177" s="11">
        <f t="shared" si="2"/>
        <v>44736</v>
      </c>
      <c r="B177" s="9">
        <f>SUM('raw - eigenphi'!B177,'raw - eigenphi'!E177,'raw - eigenphi'!J177)</f>
        <v>571830.68350000004</v>
      </c>
      <c r="C177" s="9">
        <f>SUM('raw - eigenphi'!C177,'raw - eigenphi'!F177,'raw - eigenphi'!K177)</f>
        <v>337616.52751972002</v>
      </c>
      <c r="D177" s="13">
        <f>SUM('raw - eigenphi'!D177,'raw - eigenphi'!G177,'raw - eigenphi'!L177)</f>
        <v>189558.02298071003</v>
      </c>
      <c r="E177" s="9">
        <f>E176+'raw - eigenphi'!B177</f>
        <v>89187558.685100019</v>
      </c>
      <c r="F177" s="9">
        <f>F176+'raw - eigenphi'!F177</f>
        <v>30412380.825546369</v>
      </c>
      <c r="G177" s="13">
        <f>'raw - eigenphi'!J177+G176</f>
        <v>83299850.503399968</v>
      </c>
    </row>
    <row r="178" spans="1:7" x14ac:dyDescent="0.2">
      <c r="A178" s="11">
        <f t="shared" si="2"/>
        <v>44737</v>
      </c>
      <c r="B178" s="9">
        <f>SUM('raw - eigenphi'!B178,'raw - eigenphi'!E178,'raw - eigenphi'!J178)</f>
        <v>373028.5526</v>
      </c>
      <c r="C178" s="9">
        <f>SUM('raw - eigenphi'!C178,'raw - eigenphi'!F178,'raw - eigenphi'!K178)</f>
        <v>210768.6041584</v>
      </c>
      <c r="D178" s="13">
        <f>SUM('raw - eigenphi'!D178,'raw - eigenphi'!G178,'raw - eigenphi'!L178)</f>
        <v>117719.71697600001</v>
      </c>
      <c r="E178" s="9">
        <f>E177+'raw - eigenphi'!B178</f>
        <v>89367943.959000021</v>
      </c>
      <c r="F178" s="9">
        <f>F177+'raw - eigenphi'!F178</f>
        <v>30412485.85860477</v>
      </c>
      <c r="G178" s="13">
        <f>'raw - eigenphi'!J178+G177</f>
        <v>83447756.782099962</v>
      </c>
    </row>
    <row r="179" spans="1:7" x14ac:dyDescent="0.2">
      <c r="A179" s="11">
        <f t="shared" si="2"/>
        <v>44738</v>
      </c>
      <c r="B179" s="9">
        <f>SUM('raw - eigenphi'!B179,'raw - eigenphi'!E179,'raw - eigenphi'!J179)</f>
        <v>405298.74800000002</v>
      </c>
      <c r="C179" s="9">
        <f>SUM('raw - eigenphi'!C179,'raw - eigenphi'!F179,'raw - eigenphi'!K179)</f>
        <v>227812.65207310001</v>
      </c>
      <c r="D179" s="13">
        <f>SUM('raw - eigenphi'!D179,'raw - eigenphi'!G179,'raw - eigenphi'!L179)</f>
        <v>133027.59044459998</v>
      </c>
      <c r="E179" s="9">
        <f>E178+'raw - eigenphi'!B179</f>
        <v>89577023.460300028</v>
      </c>
      <c r="F179" s="9">
        <f>F178+'raw - eigenphi'!F179</f>
        <v>30412631.974147871</v>
      </c>
      <c r="G179" s="13">
        <f>'raw - eigenphi'!J179+G178</f>
        <v>83599238.028799966</v>
      </c>
    </row>
    <row r="180" spans="1:7" x14ac:dyDescent="0.2">
      <c r="A180" s="11">
        <f t="shared" si="2"/>
        <v>44739</v>
      </c>
      <c r="B180" s="9">
        <f>SUM('raw - eigenphi'!B180,'raw - eigenphi'!E180,'raw - eigenphi'!J180)</f>
        <v>373714.80780000001</v>
      </c>
      <c r="C180" s="9">
        <f>SUM('raw - eigenphi'!C180,'raw - eigenphi'!F180,'raw - eigenphi'!K180)</f>
        <v>181408.3671151</v>
      </c>
      <c r="D180" s="13">
        <f>SUM('raw - eigenphi'!D180,'raw - eigenphi'!G180,'raw - eigenphi'!L180)</f>
        <v>148137.0809996</v>
      </c>
      <c r="E180" s="9">
        <f>E179+'raw - eigenphi'!B180</f>
        <v>89750660.992300034</v>
      </c>
      <c r="F180" s="9">
        <f>F179+'raw - eigenphi'!F180</f>
        <v>30412827.264172971</v>
      </c>
      <c r="G180" s="13">
        <f>'raw - eigenphi'!J180+G179</f>
        <v>83754576.304599971</v>
      </c>
    </row>
    <row r="181" spans="1:7" x14ac:dyDescent="0.2">
      <c r="A181" s="11">
        <f t="shared" si="2"/>
        <v>44740</v>
      </c>
      <c r="B181" s="9">
        <f>SUM('raw - eigenphi'!B181,'raw - eigenphi'!E181,'raw - eigenphi'!J181)</f>
        <v>430042.47830000002</v>
      </c>
      <c r="C181" s="9">
        <f>SUM('raw - eigenphi'!C181,'raw - eigenphi'!F181,'raw - eigenphi'!K181)</f>
        <v>260689.9166</v>
      </c>
      <c r="D181" s="13">
        <f>SUM('raw - eigenphi'!D181,'raw - eigenphi'!G181,'raw - eigenphi'!L181)</f>
        <v>124612.56169999999</v>
      </c>
      <c r="E181" s="9">
        <f>E180+'raw - eigenphi'!B181</f>
        <v>89958571.694000036</v>
      </c>
      <c r="F181" s="9">
        <f>F180+'raw - eigenphi'!F181</f>
        <v>30412827.264172971</v>
      </c>
      <c r="G181" s="13">
        <f>'raw - eigenphi'!J181+G180</f>
        <v>83931968.081199974</v>
      </c>
    </row>
    <row r="182" spans="1:7" x14ac:dyDescent="0.2">
      <c r="A182" s="11">
        <f t="shared" si="2"/>
        <v>44741</v>
      </c>
      <c r="B182" s="9">
        <f>SUM('raw - eigenphi'!B182,'raw - eigenphi'!E182,'raw - eigenphi'!J182)</f>
        <v>610848.19469999999</v>
      </c>
      <c r="C182" s="9">
        <f>SUM('raw - eigenphi'!C182,'raw - eigenphi'!F182,'raw - eigenphi'!K182)</f>
        <v>358403.01165300002</v>
      </c>
      <c r="D182" s="13">
        <f>SUM('raw - eigenphi'!D182,'raw - eigenphi'!G182,'raw - eigenphi'!L182)</f>
        <v>209923.94568599999</v>
      </c>
      <c r="E182" s="9">
        <f>E181+'raw - eigenphi'!B182</f>
        <v>90288581.832200035</v>
      </c>
      <c r="F182" s="9">
        <f>F181+'raw - eigenphi'!F182</f>
        <v>30413873.38632597</v>
      </c>
      <c r="G182" s="13">
        <f>'raw - eigenphi'!J182+G181</f>
        <v>84168065.137699977</v>
      </c>
    </row>
    <row r="183" spans="1:7" x14ac:dyDescent="0.2">
      <c r="A183" s="11">
        <f t="shared" si="2"/>
        <v>44742</v>
      </c>
      <c r="B183" s="9">
        <f>SUM('raw - eigenphi'!B183,'raw - eigenphi'!E183,'raw - eigenphi'!J183)</f>
        <v>568613.88410000002</v>
      </c>
      <c r="C183" s="9">
        <f>SUM('raw - eigenphi'!C183,'raw - eigenphi'!F183,'raw - eigenphi'!K183)</f>
        <v>328486.92566900002</v>
      </c>
      <c r="D183" s="13">
        <f>SUM('raw - eigenphi'!D183,'raw - eigenphi'!G183,'raw - eigenphi'!L183)</f>
        <v>202854.723615</v>
      </c>
      <c r="E183" s="9">
        <f>E182+'raw - eigenphi'!B183</f>
        <v>90575855.864400029</v>
      </c>
      <c r="F183" s="9">
        <f>F182+'raw - eigenphi'!F183</f>
        <v>30417832.647894971</v>
      </c>
      <c r="G183" s="13">
        <f>'raw - eigenphi'!J183+G182</f>
        <v>84404662.989599973</v>
      </c>
    </row>
    <row r="184" spans="1:7" x14ac:dyDescent="0.2">
      <c r="A184" s="11">
        <f t="shared" si="2"/>
        <v>44743</v>
      </c>
      <c r="B184" s="9">
        <f>SUM('raw - eigenphi'!B184,'raw - eigenphi'!E184,'raw - eigenphi'!J184)</f>
        <v>775148.27840000007</v>
      </c>
      <c r="C184" s="9">
        <f>SUM('raw - eigenphi'!C184,'raw - eigenphi'!F184,'raw - eigenphi'!K184)</f>
        <v>387654.21266199998</v>
      </c>
      <c r="D184" s="13">
        <f>SUM('raw - eigenphi'!D184,'raw - eigenphi'!G184,'raw - eigenphi'!L184)</f>
        <v>349702.68919299997</v>
      </c>
      <c r="E184" s="9">
        <f>E183+'raw - eigenphi'!B184</f>
        <v>91180688.072100028</v>
      </c>
      <c r="F184" s="9">
        <f>F183+'raw - eigenphi'!F184</f>
        <v>30421622.85478697</v>
      </c>
      <c r="G184" s="13">
        <f>'raw - eigenphi'!J184+G183</f>
        <v>84530236.060299978</v>
      </c>
    </row>
    <row r="185" spans="1:7" x14ac:dyDescent="0.2">
      <c r="A185" s="11">
        <f t="shared" si="2"/>
        <v>44744</v>
      </c>
      <c r="B185" s="9">
        <f>SUM('raw - eigenphi'!B185,'raw - eigenphi'!E185,'raw - eigenphi'!J185)</f>
        <v>234331.03389999998</v>
      </c>
      <c r="C185" s="9">
        <f>SUM('raw - eigenphi'!C185,'raw - eigenphi'!F185,'raw - eigenphi'!K185)</f>
        <v>116800.99918799999</v>
      </c>
      <c r="D185" s="13">
        <f>SUM('raw - eigenphi'!D185,'raw - eigenphi'!G185,'raw - eigenphi'!L185)</f>
        <v>81145.562441999995</v>
      </c>
      <c r="E185" s="9">
        <f>E184+'raw - eigenphi'!B185</f>
        <v>91261865.424900025</v>
      </c>
      <c r="F185" s="9">
        <f>F184+'raw - eigenphi'!F185</f>
        <v>30426073.829914968</v>
      </c>
      <c r="G185" s="13">
        <f>'raw - eigenphi'!J185+G184</f>
        <v>84638645.741399974</v>
      </c>
    </row>
    <row r="186" spans="1:7" x14ac:dyDescent="0.2">
      <c r="A186" s="11">
        <f t="shared" si="2"/>
        <v>44745</v>
      </c>
      <c r="B186" s="9">
        <f>SUM('raw - eigenphi'!B186,'raw - eigenphi'!E186,'raw - eigenphi'!J186)</f>
        <v>286197.28910000005</v>
      </c>
      <c r="C186" s="9">
        <f>SUM('raw - eigenphi'!C186,'raw - eigenphi'!F186,'raw - eigenphi'!K186)</f>
        <v>138599.817863</v>
      </c>
      <c r="D186" s="13">
        <f>SUM('raw - eigenphi'!D186,'raw - eigenphi'!G186,'raw - eigenphi'!L186)</f>
        <v>106729.210295</v>
      </c>
      <c r="E186" s="9">
        <f>E185+'raw - eigenphi'!B186</f>
        <v>91366748.225600019</v>
      </c>
      <c r="F186" s="9">
        <f>F185+'raw - eigenphi'!F186</f>
        <v>30428154.331887968</v>
      </c>
      <c r="G186" s="13">
        <f>'raw - eigenphi'!J186+G185</f>
        <v>84775215.229799971</v>
      </c>
    </row>
    <row r="187" spans="1:7" x14ac:dyDescent="0.2">
      <c r="A187" s="11">
        <f t="shared" si="2"/>
        <v>44746</v>
      </c>
      <c r="B187" s="9">
        <f>SUM('raw - eigenphi'!B187,'raw - eigenphi'!E187,'raw - eigenphi'!J187)</f>
        <v>395697.20669999998</v>
      </c>
      <c r="C187" s="9">
        <f>SUM('raw - eigenphi'!C187,'raw - eigenphi'!F187,'raw - eigenphi'!K187)</f>
        <v>199495.31203099998</v>
      </c>
      <c r="D187" s="13">
        <f>SUM('raw - eigenphi'!D187,'raw - eigenphi'!G187,'raw - eigenphi'!L187)</f>
        <v>153716.71579700001</v>
      </c>
      <c r="E187" s="9">
        <f>E186+'raw - eigenphi'!B187</f>
        <v>91564891.118900016</v>
      </c>
      <c r="F187" s="9">
        <f>F186+'raw - eigenphi'!F187</f>
        <v>30429284.250788968</v>
      </c>
      <c r="G187" s="13">
        <f>'raw - eigenphi'!J187+G186</f>
        <v>84928023.543199971</v>
      </c>
    </row>
    <row r="188" spans="1:7" x14ac:dyDescent="0.2">
      <c r="A188" s="11">
        <f t="shared" si="2"/>
        <v>44747</v>
      </c>
      <c r="B188" s="9">
        <f>SUM('raw - eigenphi'!B188,'raw - eigenphi'!E188,'raw - eigenphi'!J188)</f>
        <v>449678.67009999999</v>
      </c>
      <c r="C188" s="9">
        <f>SUM('raw - eigenphi'!C188,'raw - eigenphi'!F188,'raw - eigenphi'!K188)</f>
        <v>372684.40730000002</v>
      </c>
      <c r="D188" s="13">
        <f>SUM('raw - eigenphi'!D188,'raw - eigenphi'!G188,'raw - eigenphi'!L188)</f>
        <v>255882.44520999998</v>
      </c>
      <c r="E188" s="9">
        <f>E187+'raw - eigenphi'!B188</f>
        <v>91792440.03200002</v>
      </c>
      <c r="F188" s="9">
        <f>F187+'raw - eigenphi'!F188</f>
        <v>30558424.459188968</v>
      </c>
      <c r="G188" s="13">
        <f>'raw - eigenphi'!J188+G187</f>
        <v>85105406.300199971</v>
      </c>
    </row>
    <row r="189" spans="1:7" x14ac:dyDescent="0.2">
      <c r="A189" s="11">
        <f t="shared" si="2"/>
        <v>44748</v>
      </c>
      <c r="B189" s="9">
        <f>SUM('raw - eigenphi'!B189,'raw - eigenphi'!E189,'raw - eigenphi'!J189)</f>
        <v>324863.54619999998</v>
      </c>
      <c r="C189" s="9">
        <f>SUM('raw - eigenphi'!C189,'raw - eigenphi'!F189,'raw - eigenphi'!K189)</f>
        <v>204265.7184561</v>
      </c>
      <c r="D189" s="13">
        <f>SUM('raw - eigenphi'!D189,'raw - eigenphi'!G189,'raw - eigenphi'!L189)</f>
        <v>76244.851771100002</v>
      </c>
      <c r="E189" s="9">
        <f>E188+'raw - eigenphi'!B189</f>
        <v>91949088.204400018</v>
      </c>
      <c r="F189" s="9">
        <f>F188+'raw - eigenphi'!F189</f>
        <v>30558528.882665068</v>
      </c>
      <c r="G189" s="13">
        <f>'raw - eigenphi'!J189+G188</f>
        <v>85228873.673999965</v>
      </c>
    </row>
    <row r="190" spans="1:7" x14ac:dyDescent="0.2">
      <c r="A190" s="11">
        <f t="shared" si="2"/>
        <v>44749</v>
      </c>
      <c r="B190" s="9">
        <f>SUM('raw - eigenphi'!B190,'raw - eigenphi'!E190,'raw - eigenphi'!J190)</f>
        <v>406697.36300000001</v>
      </c>
      <c r="C190" s="9">
        <f>SUM('raw - eigenphi'!C190,'raw - eigenphi'!F190,'raw - eigenphi'!K190)</f>
        <v>288191.49764000002</v>
      </c>
      <c r="D190" s="13">
        <f>SUM('raw - eigenphi'!D190,'raw - eigenphi'!G190,'raw - eigenphi'!L190)</f>
        <v>129702.368946</v>
      </c>
      <c r="E190" s="9">
        <f>E189+'raw - eigenphi'!B190</f>
        <v>92092397.438300014</v>
      </c>
      <c r="F190" s="9">
        <f>F189+'raw - eigenphi'!F190</f>
        <v>30608807.100055069</v>
      </c>
      <c r="G190" s="13">
        <f>'raw - eigenphi'!J190+G189</f>
        <v>85447512.80309996</v>
      </c>
    </row>
    <row r="191" spans="1:7" x14ac:dyDescent="0.2">
      <c r="A191" s="11">
        <f t="shared" si="2"/>
        <v>44750</v>
      </c>
      <c r="B191" s="9">
        <f>SUM('raw - eigenphi'!B191,'raw - eigenphi'!E191,'raw - eigenphi'!J191)</f>
        <v>325074.21349999995</v>
      </c>
      <c r="C191" s="9">
        <f>SUM('raw - eigenphi'!C191,'raw - eigenphi'!F191,'raw - eigenphi'!K191)</f>
        <v>198174.33241999999</v>
      </c>
      <c r="D191" s="13">
        <f>SUM('raw - eigenphi'!D191,'raw - eigenphi'!G191,'raw - eigenphi'!L191)</f>
        <v>107378.33520629999</v>
      </c>
      <c r="E191" s="9">
        <f>E190+'raw - eigenphi'!B191</f>
        <v>92231302.44310002</v>
      </c>
      <c r="F191" s="9">
        <f>F190+'raw - eigenphi'!F191</f>
        <v>30633388.100025069</v>
      </c>
      <c r="G191" s="13">
        <f>'raw - eigenphi'!J191+G190</f>
        <v>85588932.011799961</v>
      </c>
    </row>
    <row r="192" spans="1:7" x14ac:dyDescent="0.2">
      <c r="A192" s="11">
        <f t="shared" si="2"/>
        <v>44751</v>
      </c>
      <c r="B192" s="9">
        <f>SUM('raw - eigenphi'!B192,'raw - eigenphi'!E192,'raw - eigenphi'!J192)</f>
        <v>200584.38271999999</v>
      </c>
      <c r="C192" s="9">
        <f>SUM('raw - eigenphi'!C192,'raw - eigenphi'!F192,'raw - eigenphi'!K192)</f>
        <v>110851.165612</v>
      </c>
      <c r="D192" s="13">
        <f>SUM('raw - eigenphi'!D192,'raw - eigenphi'!G192,'raw - eigenphi'!L192)</f>
        <v>49123.245889999998</v>
      </c>
      <c r="E192" s="9">
        <f>E191+'raw - eigenphi'!B192</f>
        <v>92313816.914470017</v>
      </c>
      <c r="F192" s="9">
        <f>F191+'raw - eigenphi'!F192</f>
        <v>30635618.860717069</v>
      </c>
      <c r="G192" s="13">
        <f>'raw - eigenphi'!J192+G191</f>
        <v>85662250.923149958</v>
      </c>
    </row>
    <row r="193" spans="1:7" x14ac:dyDescent="0.2">
      <c r="A193" s="11">
        <f t="shared" si="2"/>
        <v>44752</v>
      </c>
      <c r="B193" s="9">
        <f>SUM('raw - eigenphi'!B193,'raw - eigenphi'!E193,'raw - eigenphi'!J193)</f>
        <v>284502.52600000001</v>
      </c>
      <c r="C193" s="9">
        <f>SUM('raw - eigenphi'!C193,'raw - eigenphi'!F193,'raw - eigenphi'!K193)</f>
        <v>149930.442224</v>
      </c>
      <c r="D193" s="13">
        <f>SUM('raw - eigenphi'!D193,'raw - eigenphi'!G193,'raw - eigenphi'!L193)</f>
        <v>95623.319594000001</v>
      </c>
      <c r="E193" s="9">
        <f>E192+'raw - eigenphi'!B193</f>
        <v>92439534.608370021</v>
      </c>
      <c r="F193" s="9">
        <f>F192+'raw - eigenphi'!F193</f>
        <v>30638743.077791069</v>
      </c>
      <c r="G193" s="13">
        <f>'raw - eigenphi'!J193+G192</f>
        <v>85776283.755249962</v>
      </c>
    </row>
    <row r="194" spans="1:7" x14ac:dyDescent="0.2">
      <c r="A194" s="11">
        <f t="shared" si="2"/>
        <v>44753</v>
      </c>
      <c r="B194" s="9">
        <f>SUM('raw - eigenphi'!B194,'raw - eigenphi'!E194,'raw - eigenphi'!J194)</f>
        <v>416176.06719999999</v>
      </c>
      <c r="C194" s="9">
        <f>SUM('raw - eigenphi'!C194,'raw - eigenphi'!F194,'raw - eigenphi'!K194)</f>
        <v>239216.03224199999</v>
      </c>
      <c r="D194" s="13">
        <f>SUM('raw - eigenphi'!D194,'raw - eigenphi'!G194,'raw - eigenphi'!L194)</f>
        <v>136089.99725099999</v>
      </c>
      <c r="E194" s="9">
        <f>E193+'raw - eigenphi'!B194</f>
        <v>92638172.722970024</v>
      </c>
      <c r="F194" s="9">
        <f>F193+'raw - eigenphi'!F194</f>
        <v>30640734.352433071</v>
      </c>
      <c r="G194" s="13">
        <f>'raw - eigenphi'!J194+G193</f>
        <v>85949068.707849964</v>
      </c>
    </row>
    <row r="195" spans="1:7" x14ac:dyDescent="0.2">
      <c r="A195" s="11">
        <f t="shared" si="2"/>
        <v>44754</v>
      </c>
      <c r="B195" s="9">
        <f>SUM('raw - eigenphi'!B195,'raw - eigenphi'!E195,'raw - eigenphi'!J195)</f>
        <v>482875.05790000001</v>
      </c>
      <c r="C195" s="9">
        <f>SUM('raw - eigenphi'!C195,'raw - eigenphi'!F195,'raw - eigenphi'!K195)</f>
        <v>244061.16237000001</v>
      </c>
      <c r="D195" s="13">
        <f>SUM('raw - eigenphi'!D195,'raw - eigenphi'!G195,'raw - eigenphi'!L195)</f>
        <v>213278.10466000001</v>
      </c>
      <c r="E195" s="9">
        <f>E194+'raw - eigenphi'!B195</f>
        <v>92744540.550570026</v>
      </c>
      <c r="F195" s="9">
        <f>F194+'raw - eigenphi'!F195</f>
        <v>30652221.977783069</v>
      </c>
      <c r="G195" s="13">
        <f>'raw - eigenphi'!J195+G194</f>
        <v>86280821.938149959</v>
      </c>
    </row>
    <row r="196" spans="1:7" x14ac:dyDescent="0.2">
      <c r="A196" s="11">
        <f t="shared" si="2"/>
        <v>44755</v>
      </c>
      <c r="B196" s="9">
        <f>SUM('raw - eigenphi'!B196,'raw - eigenphi'!E196,'raw - eigenphi'!J196)</f>
        <v>334589.23190000001</v>
      </c>
      <c r="C196" s="9">
        <f>SUM('raw - eigenphi'!C196,'raw - eigenphi'!F196,'raw - eigenphi'!K196)</f>
        <v>193652.555979</v>
      </c>
      <c r="D196" s="13">
        <f>SUM('raw - eigenphi'!D196,'raw - eigenphi'!G196,'raw - eigenphi'!L196)</f>
        <v>104594.622324</v>
      </c>
      <c r="E196" s="9">
        <f>E195+'raw - eigenphi'!B196</f>
        <v>92898366.871570021</v>
      </c>
      <c r="F196" s="9">
        <f>F195+'raw - eigenphi'!F196</f>
        <v>30656685.941862069</v>
      </c>
      <c r="G196" s="13">
        <f>'raw - eigenphi'!J196+G195</f>
        <v>86416829.849049956</v>
      </c>
    </row>
    <row r="197" spans="1:7" x14ac:dyDescent="0.2">
      <c r="A197" s="11">
        <f t="shared" ref="A197:A260" si="3">A196+1</f>
        <v>44756</v>
      </c>
      <c r="B197" s="9">
        <f>SUM('raw - eigenphi'!B197,'raw - eigenphi'!E197,'raw - eigenphi'!J197)</f>
        <v>415709.36089999997</v>
      </c>
      <c r="C197" s="9">
        <f>SUM('raw - eigenphi'!C197,'raw - eigenphi'!F197,'raw - eigenphi'!K197)</f>
        <v>254570.02207140002</v>
      </c>
      <c r="D197" s="13">
        <f>SUM('raw - eigenphi'!D197,'raw - eigenphi'!G197,'raw - eigenphi'!L197)</f>
        <v>118184.655873</v>
      </c>
      <c r="E197" s="9">
        <f>E196+'raw - eigenphi'!B197</f>
        <v>93119296.833970025</v>
      </c>
      <c r="F197" s="9">
        <f>F196+'raw - eigenphi'!F197</f>
        <v>30657408.71253347</v>
      </c>
      <c r="G197" s="13">
        <f>'raw - eigenphi'!J197+G196</f>
        <v>86566853.247549951</v>
      </c>
    </row>
    <row r="198" spans="1:7" x14ac:dyDescent="0.2">
      <c r="A198" s="11">
        <f t="shared" si="3"/>
        <v>44757</v>
      </c>
      <c r="B198" s="9">
        <f>SUM('raw - eigenphi'!B198,'raw - eigenphi'!E198,'raw - eigenphi'!J198)</f>
        <v>478152.94319999998</v>
      </c>
      <c r="C198" s="9">
        <f>SUM('raw - eigenphi'!C198,'raw - eigenphi'!F198,'raw - eigenphi'!K198)</f>
        <v>258076.8272493</v>
      </c>
      <c r="D198" s="13">
        <f>SUM('raw - eigenphi'!D198,'raw - eigenphi'!G198,'raw - eigenphi'!L198)</f>
        <v>176774.63322339999</v>
      </c>
      <c r="E198" s="9">
        <f>E197+'raw - eigenphi'!B198</f>
        <v>93295735.536770031</v>
      </c>
      <c r="F198" s="9">
        <f>F197+'raw - eigenphi'!F198</f>
        <v>30658136.763482772</v>
      </c>
      <c r="G198" s="13">
        <f>'raw - eigenphi'!J198+G197</f>
        <v>86823810.487949952</v>
      </c>
    </row>
    <row r="199" spans="1:7" x14ac:dyDescent="0.2">
      <c r="A199" s="11">
        <f t="shared" si="3"/>
        <v>44758</v>
      </c>
      <c r="B199" s="9">
        <f>SUM('raw - eigenphi'!B199,'raw - eigenphi'!E199,'raw - eigenphi'!J199)</f>
        <v>523878.68290000001</v>
      </c>
      <c r="C199" s="9">
        <f>SUM('raw - eigenphi'!C199,'raw - eigenphi'!F199,'raw - eigenphi'!K199)</f>
        <v>495012.58770000003</v>
      </c>
      <c r="D199" s="13">
        <f>SUM('raw - eigenphi'!D199,'raw - eigenphi'!G199,'raw - eigenphi'!L199)</f>
        <v>206327.78401599999</v>
      </c>
      <c r="E199" s="9">
        <f>E198+'raw - eigenphi'!B199</f>
        <v>93565492.96627003</v>
      </c>
      <c r="F199" s="9">
        <f>F198+'raw - eigenphi'!F199</f>
        <v>30877211.863182772</v>
      </c>
      <c r="G199" s="13">
        <f>'raw - eigenphi'!J199+G198</f>
        <v>87033173.74134995</v>
      </c>
    </row>
    <row r="200" spans="1:7" x14ac:dyDescent="0.2">
      <c r="A200" s="11">
        <f t="shared" si="3"/>
        <v>44759</v>
      </c>
      <c r="B200" s="9">
        <f>SUM('raw - eigenphi'!B200,'raw - eigenphi'!E200,'raw - eigenphi'!J200)</f>
        <v>286091.68940000003</v>
      </c>
      <c r="C200" s="9">
        <f>SUM('raw - eigenphi'!C200,'raw - eigenphi'!F200,'raw - eigenphi'!K200)</f>
        <v>172097.58068910002</v>
      </c>
      <c r="D200" s="13">
        <f>SUM('raw - eigenphi'!D200,'raw - eigenphi'!G200,'raw - eigenphi'!L200)</f>
        <v>70874.680860199995</v>
      </c>
      <c r="E200" s="9">
        <f>E199+'raw - eigenphi'!B200</f>
        <v>93695430.723070025</v>
      </c>
      <c r="F200" s="9">
        <f>F199+'raw - eigenphi'!F200</f>
        <v>30877980.486441873</v>
      </c>
      <c r="G200" s="13">
        <f>'raw - eigenphi'!J200+G199</f>
        <v>87144568.673949957</v>
      </c>
    </row>
    <row r="201" spans="1:7" x14ac:dyDescent="0.2">
      <c r="A201" s="11">
        <f t="shared" si="3"/>
        <v>44760</v>
      </c>
      <c r="B201" s="9">
        <f>SUM('raw - eigenphi'!B201,'raw - eigenphi'!E201,'raw - eigenphi'!J201)</f>
        <v>628544.76789999998</v>
      </c>
      <c r="C201" s="9">
        <f>SUM('raw - eigenphi'!C201,'raw - eigenphi'!F201,'raw - eigenphi'!K201)</f>
        <v>352136.68846999999</v>
      </c>
      <c r="D201" s="13">
        <f>SUM('raw - eigenphi'!D201,'raw - eigenphi'!G201,'raw - eigenphi'!L201)</f>
        <v>275587.19443999999</v>
      </c>
      <c r="E201" s="9">
        <f>E200+'raw - eigenphi'!B201</f>
        <v>94058712.514270023</v>
      </c>
      <c r="F201" s="9">
        <f>F200+'raw - eigenphi'!F201</f>
        <v>30900690.087611873</v>
      </c>
      <c r="G201" s="13">
        <f>'raw - eigenphi'!J201+G200</f>
        <v>87365071.65064995</v>
      </c>
    </row>
    <row r="202" spans="1:7" x14ac:dyDescent="0.2">
      <c r="A202" s="11">
        <f t="shared" si="3"/>
        <v>44761</v>
      </c>
      <c r="B202" s="9">
        <f>SUM('raw - eigenphi'!B202,'raw - eigenphi'!E202,'raw - eigenphi'!J202)</f>
        <v>613351.24179999996</v>
      </c>
      <c r="C202" s="9">
        <f>SUM('raw - eigenphi'!C202,'raw - eigenphi'!F202,'raw - eigenphi'!K202)</f>
        <v>360492.76089199999</v>
      </c>
      <c r="D202" s="13">
        <f>SUM('raw - eigenphi'!D202,'raw - eigenphi'!G202,'raw - eigenphi'!L202)</f>
        <v>217639.43189900002</v>
      </c>
      <c r="E202" s="9">
        <f>E201+'raw - eigenphi'!B202</f>
        <v>94341047.579770029</v>
      </c>
      <c r="F202" s="9">
        <f>F201+'raw - eigenphi'!F202</f>
        <v>30908102.335703872</v>
      </c>
      <c r="G202" s="13">
        <f>'raw - eigenphi'!J202+G201</f>
        <v>87651326.826949954</v>
      </c>
    </row>
    <row r="203" spans="1:7" x14ac:dyDescent="0.2">
      <c r="A203" s="11">
        <f t="shared" si="3"/>
        <v>44762</v>
      </c>
      <c r="B203" s="9">
        <f>SUM('raw - eigenphi'!B203,'raw - eigenphi'!E203,'raw - eigenphi'!J203)</f>
        <v>599512.33909999998</v>
      </c>
      <c r="C203" s="9">
        <f>SUM('raw - eigenphi'!C203,'raw - eigenphi'!F203,'raw - eigenphi'!K203)</f>
        <v>350878.10356239998</v>
      </c>
      <c r="D203" s="13">
        <f>SUM('raw - eigenphi'!D203,'raw - eigenphi'!G203,'raw - eigenphi'!L203)</f>
        <v>205411.68788099999</v>
      </c>
      <c r="E203" s="9">
        <f>E202+'raw - eigenphi'!B203</f>
        <v>94602442.449370027</v>
      </c>
      <c r="F203" s="9">
        <f>F202+'raw - eigenphi'!F203</f>
        <v>30909020.617466271</v>
      </c>
      <c r="G203" s="13">
        <f>'raw - eigenphi'!J203+G202</f>
        <v>87944682.296449959</v>
      </c>
    </row>
    <row r="204" spans="1:7" x14ac:dyDescent="0.2">
      <c r="A204" s="11">
        <f t="shared" si="3"/>
        <v>44763</v>
      </c>
      <c r="B204" s="9">
        <f>SUM('raw - eigenphi'!B204,'raw - eigenphi'!E204,'raw - eigenphi'!J204)</f>
        <v>491918.86959999998</v>
      </c>
      <c r="C204" s="9">
        <f>SUM('raw - eigenphi'!C204,'raw - eigenphi'!F204,'raw - eigenphi'!K204)</f>
        <v>235154.69511600002</v>
      </c>
      <c r="D204" s="13">
        <f>SUM('raw - eigenphi'!D204,'raw - eigenphi'!G204,'raw - eigenphi'!L204)</f>
        <v>212354.47844570002</v>
      </c>
      <c r="E204" s="9">
        <f>E203+'raw - eigenphi'!B204</f>
        <v>94810214.392270029</v>
      </c>
      <c r="F204" s="9">
        <f>F203+'raw - eigenphi'!F204</f>
        <v>30909204.950112272</v>
      </c>
      <c r="G204" s="13">
        <f>'raw - eigenphi'!J204+G203</f>
        <v>88184066.223149955</v>
      </c>
    </row>
    <row r="205" spans="1:7" x14ac:dyDescent="0.2">
      <c r="A205" s="11">
        <f t="shared" si="3"/>
        <v>44764</v>
      </c>
      <c r="B205" s="9">
        <f>SUM('raw - eigenphi'!B205,'raw - eigenphi'!E205,'raw - eigenphi'!J205)</f>
        <v>361291.7231</v>
      </c>
      <c r="C205" s="9">
        <f>SUM('raw - eigenphi'!C205,'raw - eigenphi'!F205,'raw - eigenphi'!K205)</f>
        <v>201170.64103900001</v>
      </c>
      <c r="D205" s="13">
        <f>SUM('raw - eigenphi'!D205,'raw - eigenphi'!G205,'raw - eigenphi'!L205)</f>
        <v>122746.61151</v>
      </c>
      <c r="E205" s="9">
        <f>E204+'raw - eigenphi'!B205</f>
        <v>94954454.764070034</v>
      </c>
      <c r="F205" s="9">
        <f>F204+'raw - eigenphi'!F205</f>
        <v>30913402.548331272</v>
      </c>
      <c r="G205" s="13">
        <f>'raw - eigenphi'!J205+G204</f>
        <v>88356353.574449956</v>
      </c>
    </row>
    <row r="206" spans="1:7" x14ac:dyDescent="0.2">
      <c r="A206" s="11">
        <f t="shared" si="3"/>
        <v>44765</v>
      </c>
      <c r="B206" s="9">
        <f>SUM('raw - eigenphi'!B206,'raw - eigenphi'!E206,'raw - eigenphi'!J206)</f>
        <v>280493.85758000001</v>
      </c>
      <c r="C206" s="9">
        <f>SUM('raw - eigenphi'!C206,'raw - eigenphi'!F206,'raw - eigenphi'!K206)</f>
        <v>152273.71988699998</v>
      </c>
      <c r="D206" s="13">
        <f>SUM('raw - eigenphi'!D206,'raw - eigenphi'!G206,'raw - eigenphi'!L206)</f>
        <v>85696.025303000002</v>
      </c>
      <c r="E206" s="9">
        <f>E205+'raw - eigenphi'!B206</f>
        <v>95053663.274950027</v>
      </c>
      <c r="F206" s="9">
        <f>F205+'raw - eigenphi'!F206</f>
        <v>30914571.515668273</v>
      </c>
      <c r="G206" s="13">
        <f>'raw - eigenphi'!J206+G205</f>
        <v>88492873.921149954</v>
      </c>
    </row>
    <row r="207" spans="1:7" x14ac:dyDescent="0.2">
      <c r="A207" s="11">
        <f t="shared" si="3"/>
        <v>44766</v>
      </c>
      <c r="B207" s="9">
        <f>SUM('raw - eigenphi'!B207,'raw - eigenphi'!E207,'raw - eigenphi'!J207)</f>
        <v>344240.53177</v>
      </c>
      <c r="C207" s="9">
        <f>SUM('raw - eigenphi'!C207,'raw - eigenphi'!F207,'raw - eigenphi'!K207)</f>
        <v>173719.07359479999</v>
      </c>
      <c r="D207" s="13">
        <f>SUM('raw - eigenphi'!D207,'raw - eigenphi'!G207,'raw - eigenphi'!L207)</f>
        <v>127519.2420085</v>
      </c>
      <c r="E207" s="9">
        <f>E206+'raw - eigenphi'!B207</f>
        <v>95152577.699220031</v>
      </c>
      <c r="F207" s="9">
        <f>F206+'raw - eigenphi'!F207</f>
        <v>30915507.214233074</v>
      </c>
      <c r="G207" s="13">
        <f>'raw - eigenphi'!J207+G206</f>
        <v>88693434.028649956</v>
      </c>
    </row>
    <row r="208" spans="1:7" x14ac:dyDescent="0.2">
      <c r="A208" s="11">
        <f t="shared" si="3"/>
        <v>44767</v>
      </c>
      <c r="B208" s="9">
        <f>SUM('raw - eigenphi'!B208,'raw - eigenphi'!E208,'raw - eigenphi'!J208)</f>
        <v>357013.63020000001</v>
      </c>
      <c r="C208" s="9">
        <f>SUM('raw - eigenphi'!C208,'raw - eigenphi'!F208,'raw - eigenphi'!K208)</f>
        <v>176497.00497929999</v>
      </c>
      <c r="D208" s="13">
        <f>SUM('raw - eigenphi'!D208,'raw - eigenphi'!G208,'raw - eigenphi'!L208)</f>
        <v>136688.2443395</v>
      </c>
      <c r="E208" s="9">
        <f>E207+'raw - eigenphi'!B208</f>
        <v>95308500.28102003</v>
      </c>
      <c r="F208" s="9">
        <f>F207+'raw - eigenphi'!F208</f>
        <v>30915984.132022373</v>
      </c>
      <c r="G208" s="13">
        <f>'raw - eigenphi'!J208+G207</f>
        <v>88849758.077049956</v>
      </c>
    </row>
    <row r="209" spans="1:7" x14ac:dyDescent="0.2">
      <c r="A209" s="11">
        <f t="shared" si="3"/>
        <v>44768</v>
      </c>
      <c r="B209" s="9">
        <f>SUM('raw - eigenphi'!B209,'raw - eigenphi'!E209,'raw - eigenphi'!J209)</f>
        <v>484716.24210000003</v>
      </c>
      <c r="C209" s="9">
        <f>SUM('raw - eigenphi'!C209,'raw - eigenphi'!F209,'raw - eigenphi'!K209)</f>
        <v>290483.769356</v>
      </c>
      <c r="D209" s="13">
        <f>SUM('raw - eigenphi'!D209,'raw - eigenphi'!G209,'raw - eigenphi'!L209)</f>
        <v>163975.18281900001</v>
      </c>
      <c r="E209" s="9">
        <f>E208+'raw - eigenphi'!B209</f>
        <v>95613190.997820035</v>
      </c>
      <c r="F209" s="9">
        <f>F208+'raw - eigenphi'!F209</f>
        <v>30923425.569628373</v>
      </c>
      <c r="G209" s="13">
        <f>'raw - eigenphi'!J209+G208</f>
        <v>88985015.602349952</v>
      </c>
    </row>
    <row r="210" spans="1:7" x14ac:dyDescent="0.2">
      <c r="A210" s="11">
        <f t="shared" si="3"/>
        <v>44769</v>
      </c>
      <c r="B210" s="9">
        <f>SUM('raw - eigenphi'!B210,'raw - eigenphi'!E210,'raw - eigenphi'!J210)</f>
        <v>633042.58279999997</v>
      </c>
      <c r="C210" s="9">
        <f>SUM('raw - eigenphi'!C210,'raw - eigenphi'!F210,'raw - eigenphi'!K210)</f>
        <v>309105.73316800001</v>
      </c>
      <c r="D210" s="13">
        <f>SUM('raw - eigenphi'!D210,'raw - eigenphi'!G210,'raw - eigenphi'!L210)</f>
        <v>279753.56199149997</v>
      </c>
      <c r="E210" s="9">
        <f>E209+'raw - eigenphi'!B210</f>
        <v>95885724.319620028</v>
      </c>
      <c r="F210" s="9">
        <f>F209+'raw - eigenphi'!F210</f>
        <v>30923689.629496373</v>
      </c>
      <c r="G210" s="13">
        <f>'raw - eigenphi'!J210+G209</f>
        <v>89300755.863349959</v>
      </c>
    </row>
    <row r="211" spans="1:7" x14ac:dyDescent="0.2">
      <c r="A211" s="11">
        <f t="shared" si="3"/>
        <v>44770</v>
      </c>
      <c r="B211" s="9">
        <f>SUM('raw - eigenphi'!B211,'raw - eigenphi'!E211,'raw - eigenphi'!J211)</f>
        <v>763417.08499999996</v>
      </c>
      <c r="C211" s="9">
        <f>SUM('raw - eigenphi'!C211,'raw - eigenphi'!F211,'raw - eigenphi'!K211)</f>
        <v>458083.95071499998</v>
      </c>
      <c r="D211" s="13">
        <f>SUM('raw - eigenphi'!D211,'raw - eigenphi'!G211,'raw - eigenphi'!L211)</f>
        <v>270994.65328600002</v>
      </c>
      <c r="E211" s="9">
        <f>E210+'raw - eigenphi'!B211</f>
        <v>96304837.693620026</v>
      </c>
      <c r="F211" s="9">
        <f>F210+'raw - eigenphi'!F211</f>
        <v>30929782.021011375</v>
      </c>
      <c r="G211" s="13">
        <f>'raw - eigenphi'!J211+G210</f>
        <v>89600289.574349955</v>
      </c>
    </row>
    <row r="212" spans="1:7" x14ac:dyDescent="0.2">
      <c r="A212" s="11">
        <f t="shared" si="3"/>
        <v>44771</v>
      </c>
      <c r="B212" s="9">
        <f>SUM('raw - eigenphi'!B212,'raw - eigenphi'!E212,'raw - eigenphi'!J212)</f>
        <v>521269.41320000001</v>
      </c>
      <c r="C212" s="9">
        <f>SUM('raw - eigenphi'!C212,'raw - eigenphi'!F212,'raw - eigenphi'!K212)</f>
        <v>299543.51720220002</v>
      </c>
      <c r="D212" s="13">
        <f>SUM('raw - eigenphi'!D212,'raw - eigenphi'!G212,'raw - eigenphi'!L212)</f>
        <v>177283.7821593</v>
      </c>
      <c r="E212" s="9">
        <f>E211+'raw - eigenphi'!B212</f>
        <v>96550480.804120019</v>
      </c>
      <c r="F212" s="9">
        <f>F211+'raw - eigenphi'!F212</f>
        <v>30929944.692513574</v>
      </c>
      <c r="G212" s="13">
        <f>'raw - eigenphi'!J212+G211</f>
        <v>89831144.877049953</v>
      </c>
    </row>
    <row r="213" spans="1:7" x14ac:dyDescent="0.2">
      <c r="A213" s="11">
        <f t="shared" si="3"/>
        <v>44772</v>
      </c>
      <c r="B213" s="9">
        <f>SUM('raw - eigenphi'!B213,'raw - eigenphi'!E213,'raw - eigenphi'!J213)</f>
        <v>372241.58999999997</v>
      </c>
      <c r="C213" s="9">
        <f>SUM('raw - eigenphi'!C213,'raw - eigenphi'!F213,'raw - eigenphi'!K213)</f>
        <v>224494.45318799998</v>
      </c>
      <c r="D213" s="13">
        <f>SUM('raw - eigenphi'!D213,'raw - eigenphi'!G213,'raw - eigenphi'!L213)</f>
        <v>107431.39611</v>
      </c>
      <c r="E213" s="9">
        <f>E212+'raw - eigenphi'!B213</f>
        <v>96700025.193920016</v>
      </c>
      <c r="F213" s="9">
        <f>F212+'raw - eigenphi'!F213</f>
        <v>30932680.396811575</v>
      </c>
      <c r="G213" s="13">
        <f>'raw - eigenphi'!J213+G212</f>
        <v>90009070.077249959</v>
      </c>
    </row>
    <row r="214" spans="1:7" x14ac:dyDescent="0.2">
      <c r="A214" s="11">
        <f t="shared" si="3"/>
        <v>44773</v>
      </c>
      <c r="B214" s="9">
        <f>SUM('raw - eigenphi'!B214,'raw - eigenphi'!E214,'raw - eigenphi'!J214)</f>
        <v>501516.85790000006</v>
      </c>
      <c r="C214" s="9">
        <f>SUM('raw - eigenphi'!C214,'raw - eigenphi'!F214,'raw - eigenphi'!K214)</f>
        <v>257166.80194799998</v>
      </c>
      <c r="D214" s="13">
        <f>SUM('raw - eigenphi'!D214,'raw - eigenphi'!G214,'raw - eigenphi'!L214)</f>
        <v>203737.09074010001</v>
      </c>
      <c r="E214" s="9">
        <f>E213+'raw - eigenphi'!B214</f>
        <v>96873842.260920018</v>
      </c>
      <c r="F214" s="9">
        <f>F213+'raw - eigenphi'!F214</f>
        <v>30935886.738959573</v>
      </c>
      <c r="G214" s="13">
        <f>'raw - eigenphi'!J214+G213</f>
        <v>90291996.868149966</v>
      </c>
    </row>
    <row r="215" spans="1:7" x14ac:dyDescent="0.2">
      <c r="A215" s="11">
        <f t="shared" si="3"/>
        <v>44774</v>
      </c>
      <c r="B215" s="9">
        <f>SUM('raw - eigenphi'!B215,'raw - eigenphi'!E215,'raw - eigenphi'!J215)</f>
        <v>6946952.3394999998</v>
      </c>
      <c r="C215" s="9">
        <f>SUM('raw - eigenphi'!C215,'raw - eigenphi'!F215,'raw - eigenphi'!K215)</f>
        <v>2143350.7809877</v>
      </c>
      <c r="D215" s="13">
        <f>SUM('raw - eigenphi'!D215,'raw - eigenphi'!G215,'raw - eigenphi'!L215)</f>
        <v>4760040.9336545998</v>
      </c>
      <c r="E215" s="9">
        <f>E214+'raw - eigenphi'!B215</f>
        <v>103501838.44692002</v>
      </c>
      <c r="F215" s="9">
        <f>F214+'raw - eigenphi'!F215</f>
        <v>30936585.492147274</v>
      </c>
      <c r="G215" s="13">
        <f>'raw - eigenphi'!J215+G214</f>
        <v>90566179.021649972</v>
      </c>
    </row>
    <row r="216" spans="1:7" x14ac:dyDescent="0.2">
      <c r="A216" s="11">
        <f t="shared" si="3"/>
        <v>44775</v>
      </c>
      <c r="B216" s="9">
        <f>SUM('raw - eigenphi'!B216,'raw - eigenphi'!E216,'raw - eigenphi'!J216)</f>
        <v>479922.43640000001</v>
      </c>
      <c r="C216" s="9">
        <f>SUM('raw - eigenphi'!C216,'raw - eigenphi'!F216,'raw - eigenphi'!K216)</f>
        <v>286895.33172219998</v>
      </c>
      <c r="D216" s="13">
        <f>SUM('raw - eigenphi'!D216,'raw - eigenphi'!G216,'raw - eigenphi'!L216)</f>
        <v>150130.0447459</v>
      </c>
      <c r="E216" s="9">
        <f>E215+'raw - eigenphi'!B216</f>
        <v>103689994.15072002</v>
      </c>
      <c r="F216" s="9">
        <f>F215+'raw - eigenphi'!F216</f>
        <v>30937521.463369474</v>
      </c>
      <c r="G216" s="13">
        <f>'raw - eigenphi'!J216+G215</f>
        <v>90813170.754249975</v>
      </c>
    </row>
    <row r="217" spans="1:7" x14ac:dyDescent="0.2">
      <c r="A217" s="11">
        <f t="shared" si="3"/>
        <v>44776</v>
      </c>
      <c r="B217" s="9">
        <f>SUM('raw - eigenphi'!B217,'raw - eigenphi'!E217,'raw - eigenphi'!J217)</f>
        <v>371902.4669</v>
      </c>
      <c r="C217" s="9">
        <f>SUM('raw - eigenphi'!C217,'raw - eigenphi'!F217,'raw - eigenphi'!K217)</f>
        <v>214083.72714500001</v>
      </c>
      <c r="D217" s="13">
        <f>SUM('raw - eigenphi'!D217,'raw - eigenphi'!G217,'raw - eigenphi'!L217)</f>
        <v>113590.94606250001</v>
      </c>
      <c r="E217" s="9">
        <f>E216+'raw - eigenphi'!B217</f>
        <v>103841334.57392001</v>
      </c>
      <c r="F217" s="9">
        <f>F216+'raw - eigenphi'!F217</f>
        <v>30937805.671384472</v>
      </c>
      <c r="G217" s="13">
        <f>'raw - eigenphi'!J217+G216</f>
        <v>90988956.79794997</v>
      </c>
    </row>
    <row r="218" spans="1:7" x14ac:dyDescent="0.2">
      <c r="A218" s="11">
        <f t="shared" si="3"/>
        <v>44777</v>
      </c>
      <c r="B218" s="9">
        <f>SUM('raw - eigenphi'!B218,'raw - eigenphi'!E218,'raw - eigenphi'!J218)</f>
        <v>373270.12050000002</v>
      </c>
      <c r="C218" s="9">
        <f>SUM('raw - eigenphi'!C218,'raw - eigenphi'!F218,'raw - eigenphi'!K218)</f>
        <v>198479.380377516</v>
      </c>
      <c r="D218" s="13">
        <f>SUM('raw - eigenphi'!D218,'raw - eigenphi'!G218,'raw - eigenphi'!L218)</f>
        <v>130027.561150277</v>
      </c>
      <c r="E218" s="9">
        <f>E217+'raw - eigenphi'!B218</f>
        <v>103991908.70592001</v>
      </c>
      <c r="F218" s="9">
        <f>F217+'raw - eigenphi'!F218</f>
        <v>30937814.526151989</v>
      </c>
      <c r="G218" s="13">
        <f>'raw - eigenphi'!J218+G217</f>
        <v>91166875.786449969</v>
      </c>
    </row>
    <row r="219" spans="1:7" x14ac:dyDescent="0.2">
      <c r="A219" s="11">
        <f t="shared" si="3"/>
        <v>44778</v>
      </c>
      <c r="B219" s="9">
        <f>SUM('raw - eigenphi'!B219,'raw - eigenphi'!E219,'raw - eigenphi'!J219)</f>
        <v>402759.56559999997</v>
      </c>
      <c r="C219" s="9">
        <f>SUM('raw - eigenphi'!C219,'raw - eigenphi'!F219,'raw - eigenphi'!K219)</f>
        <v>250150.20872220001</v>
      </c>
      <c r="D219" s="13">
        <f>SUM('raw - eigenphi'!D219,'raw - eigenphi'!G219,'raw - eigenphi'!L219)</f>
        <v>108335.21337500001</v>
      </c>
      <c r="E219" s="9">
        <f>E218+'raw - eigenphi'!B219</f>
        <v>104144048.44982001</v>
      </c>
      <c r="F219" s="9">
        <f>F218+'raw - eigenphi'!F219</f>
        <v>30938149.675814189</v>
      </c>
      <c r="G219" s="13">
        <f>'raw - eigenphi'!J219+G218</f>
        <v>91372717.608149976</v>
      </c>
    </row>
    <row r="220" spans="1:7" x14ac:dyDescent="0.2">
      <c r="A220" s="11">
        <f t="shared" si="3"/>
        <v>44779</v>
      </c>
      <c r="B220" s="9">
        <f>SUM('raw - eigenphi'!B220,'raw - eigenphi'!E220,'raw - eigenphi'!J220)</f>
        <v>276508.38176000002</v>
      </c>
      <c r="C220" s="9">
        <f>SUM('raw - eigenphi'!C220,'raw - eigenphi'!F220,'raw - eigenphi'!K220)</f>
        <v>158315.38715138999</v>
      </c>
      <c r="D220" s="13">
        <f>SUM('raw - eigenphi'!D220,'raw - eigenphi'!G220,'raw - eigenphi'!L220)</f>
        <v>73586.71428385</v>
      </c>
      <c r="E220" s="9">
        <f>E219+'raw - eigenphi'!B220</f>
        <v>104228800.36608002</v>
      </c>
      <c r="F220" s="9">
        <f>F219+'raw - eigenphi'!F220</f>
        <v>30938244.310015578</v>
      </c>
      <c r="G220" s="13">
        <f>'raw - eigenphi'!J220+G219</f>
        <v>91519695.073649973</v>
      </c>
    </row>
    <row r="221" spans="1:7" x14ac:dyDescent="0.2">
      <c r="A221" s="11">
        <f t="shared" si="3"/>
        <v>44780</v>
      </c>
      <c r="B221" s="9">
        <f>SUM('raw - eigenphi'!B221,'raw - eigenphi'!E221,'raw - eigenphi'!J221)</f>
        <v>287405.92981</v>
      </c>
      <c r="C221" s="9">
        <f>SUM('raw - eigenphi'!C221,'raw - eigenphi'!F221,'raw - eigenphi'!K221)</f>
        <v>165164.6262993</v>
      </c>
      <c r="D221" s="13">
        <f>SUM('raw - eigenphi'!D221,'raw - eigenphi'!G221,'raw - eigenphi'!L221)</f>
        <v>78244.391575599991</v>
      </c>
      <c r="E221" s="9">
        <f>E220+'raw - eigenphi'!B221</f>
        <v>104319905.58919002</v>
      </c>
      <c r="F221" s="9">
        <f>F220+'raw - eigenphi'!F221</f>
        <v>30938695.538054876</v>
      </c>
      <c r="G221" s="13">
        <f>'raw - eigenphi'!J221+G220</f>
        <v>91671215.78034997</v>
      </c>
    </row>
    <row r="222" spans="1:7" x14ac:dyDescent="0.2">
      <c r="A222" s="11">
        <f t="shared" si="3"/>
        <v>44781</v>
      </c>
      <c r="B222" s="9">
        <f>SUM('raw - eigenphi'!B222,'raw - eigenphi'!E222,'raw - eigenphi'!J222)</f>
        <v>507808.80539999995</v>
      </c>
      <c r="C222" s="9">
        <f>SUM('raw - eigenphi'!C222,'raw - eigenphi'!F222,'raw - eigenphi'!K222)</f>
        <v>314209.15971600002</v>
      </c>
      <c r="D222" s="13">
        <f>SUM('raw - eigenphi'!D222,'raw - eigenphi'!G222,'raw - eigenphi'!L222)</f>
        <v>156079.92022130001</v>
      </c>
      <c r="E222" s="9">
        <f>E221+'raw - eigenphi'!B222</f>
        <v>104561448.27519003</v>
      </c>
      <c r="F222" s="9">
        <f>F221+'raw - eigenphi'!F222</f>
        <v>30945803.030270875</v>
      </c>
      <c r="G222" s="13">
        <f>'raw - eigenphi'!J222+G221</f>
        <v>91892700.899749964</v>
      </c>
    </row>
    <row r="223" spans="1:7" x14ac:dyDescent="0.2">
      <c r="A223" s="11">
        <f t="shared" si="3"/>
        <v>44782</v>
      </c>
      <c r="B223" s="9">
        <f>SUM('raw - eigenphi'!B223,'raw - eigenphi'!E223,'raw - eigenphi'!J223)</f>
        <v>542467.47600000002</v>
      </c>
      <c r="C223" s="9">
        <f>SUM('raw - eigenphi'!C223,'raw - eigenphi'!F223,'raw - eigenphi'!K223)</f>
        <v>302801.97503664001</v>
      </c>
      <c r="D223" s="13">
        <f>SUM('raw - eigenphi'!D223,'raw - eigenphi'!G223,'raw - eigenphi'!L223)</f>
        <v>194938.29778240999</v>
      </c>
      <c r="E223" s="9">
        <f>E222+'raw - eigenphi'!B223</f>
        <v>104742618.22159003</v>
      </c>
      <c r="F223" s="9">
        <f>F222+'raw - eigenphi'!F223</f>
        <v>30945831.764007516</v>
      </c>
      <c r="G223" s="13">
        <f>'raw - eigenphi'!J223+G222</f>
        <v>92209216.429349959</v>
      </c>
    </row>
    <row r="224" spans="1:7" x14ac:dyDescent="0.2">
      <c r="A224" s="11">
        <f t="shared" si="3"/>
        <v>44783</v>
      </c>
      <c r="B224" s="9">
        <f>SUM('raw - eigenphi'!B224,'raw - eigenphi'!E224,'raw - eigenphi'!J224)</f>
        <v>659098.55680000002</v>
      </c>
      <c r="C224" s="9">
        <f>SUM('raw - eigenphi'!C224,'raw - eigenphi'!F224,'raw - eigenphi'!K224)</f>
        <v>454262.33025999996</v>
      </c>
      <c r="D224" s="13">
        <f>SUM('raw - eigenphi'!D224,'raw - eigenphi'!G224,'raw - eigenphi'!L224)</f>
        <v>263956.85475</v>
      </c>
      <c r="E224" s="9">
        <f>E223+'raw - eigenphi'!B224</f>
        <v>105054149.49379003</v>
      </c>
      <c r="F224" s="9">
        <f>F223+'raw - eigenphi'!F224</f>
        <v>31000394.971067518</v>
      </c>
      <c r="G224" s="13">
        <f>'raw - eigenphi'!J224+G223</f>
        <v>92512000.713949963</v>
      </c>
    </row>
    <row r="225" spans="1:7" x14ac:dyDescent="0.2">
      <c r="A225" s="11">
        <f t="shared" si="3"/>
        <v>44784</v>
      </c>
      <c r="B225" s="9">
        <f>SUM('raw - eigenphi'!B225,'raw - eigenphi'!E225,'raw - eigenphi'!J225)</f>
        <v>771687.17119999998</v>
      </c>
      <c r="C225" s="9">
        <f>SUM('raw - eigenphi'!C225,'raw - eigenphi'!F225,'raw - eigenphi'!K225)</f>
        <v>496042.98323999997</v>
      </c>
      <c r="D225" s="13">
        <f>SUM('raw - eigenphi'!D225,'raw - eigenphi'!G225,'raw - eigenphi'!L225)</f>
        <v>242063.51728600002</v>
      </c>
      <c r="E225" s="9">
        <f>E224+'raw - eigenphi'!B225</f>
        <v>105330837.84189004</v>
      </c>
      <c r="F225" s="9">
        <f>F224+'raw - eigenphi'!F225</f>
        <v>31006514.507307518</v>
      </c>
      <c r="G225" s="13">
        <f>'raw - eigenphi'!J225+G224</f>
        <v>92962215.537049964</v>
      </c>
    </row>
    <row r="226" spans="1:7" x14ac:dyDescent="0.2">
      <c r="A226" s="11">
        <f t="shared" si="3"/>
        <v>44785</v>
      </c>
      <c r="B226" s="9">
        <f>SUM('raw - eigenphi'!B226,'raw - eigenphi'!E226,'raw - eigenphi'!J226)</f>
        <v>505451.1568</v>
      </c>
      <c r="C226" s="9">
        <f>SUM('raw - eigenphi'!C226,'raw - eigenphi'!F226,'raw - eigenphi'!K226)</f>
        <v>281311.33181509998</v>
      </c>
      <c r="D226" s="13">
        <f>SUM('raw - eigenphi'!D226,'raw - eigenphi'!G226,'raw - eigenphi'!L226)</f>
        <v>179820.1780326</v>
      </c>
      <c r="E226" s="9">
        <f>E225+'raw - eigenphi'!B226</f>
        <v>105522840.22009003</v>
      </c>
      <c r="F226" s="9">
        <f>F225+'raw - eigenphi'!F226</f>
        <v>31006734.34422262</v>
      </c>
      <c r="G226" s="13">
        <f>'raw - eigenphi'!J226+G225</f>
        <v>93230879.315649971</v>
      </c>
    </row>
    <row r="227" spans="1:7" x14ac:dyDescent="0.2">
      <c r="A227" s="11">
        <f t="shared" si="3"/>
        <v>44786</v>
      </c>
      <c r="B227" s="9">
        <f>SUM('raw - eigenphi'!B227,'raw - eigenphi'!E227,'raw - eigenphi'!J227)</f>
        <v>490832.73270000005</v>
      </c>
      <c r="C227" s="9">
        <f>SUM('raw - eigenphi'!C227,'raw - eigenphi'!F227,'raw - eigenphi'!K227)</f>
        <v>264582.42922200001</v>
      </c>
      <c r="D227" s="13">
        <f>SUM('raw - eigenphi'!D227,'raw - eigenphi'!G227,'raw - eigenphi'!L227)</f>
        <v>182054.4928563</v>
      </c>
      <c r="E227" s="9">
        <f>E226+'raw - eigenphi'!B227</f>
        <v>105736753.10699002</v>
      </c>
      <c r="F227" s="9">
        <f>F226+'raw - eigenphi'!F227</f>
        <v>31007038.60934462</v>
      </c>
      <c r="G227" s="13">
        <f>'raw - eigenphi'!J227+G226</f>
        <v>93463013.161449969</v>
      </c>
    </row>
    <row r="228" spans="1:7" x14ac:dyDescent="0.2">
      <c r="A228" s="11">
        <f t="shared" si="3"/>
        <v>44787</v>
      </c>
      <c r="B228" s="9">
        <f>SUM('raw - eigenphi'!B228,'raw - eigenphi'!E228,'raw - eigenphi'!J228)</f>
        <v>514778.11309999996</v>
      </c>
      <c r="C228" s="9">
        <f>SUM('raw - eigenphi'!C228,'raw - eigenphi'!F228,'raw - eigenphi'!K228)</f>
        <v>276028.05880699999</v>
      </c>
      <c r="D228" s="13">
        <f>SUM('raw - eigenphi'!D228,'raw - eigenphi'!G228,'raw - eigenphi'!L228)</f>
        <v>196232.16026599999</v>
      </c>
      <c r="E228" s="9">
        <f>E227+'raw - eigenphi'!B228</f>
        <v>105986788.84469002</v>
      </c>
      <c r="F228" s="9">
        <f>F227+'raw - eigenphi'!F228</f>
        <v>31008217.084351622</v>
      </c>
      <c r="G228" s="13">
        <f>'raw - eigenphi'!J228+G227</f>
        <v>93682968.536849976</v>
      </c>
    </row>
    <row r="229" spans="1:7" x14ac:dyDescent="0.2">
      <c r="A229" s="11">
        <f t="shared" si="3"/>
        <v>44788</v>
      </c>
      <c r="B229" s="9">
        <f>SUM('raw - eigenphi'!B229,'raw - eigenphi'!E229,'raw - eigenphi'!J229)</f>
        <v>507964.43830000004</v>
      </c>
      <c r="C229" s="9">
        <f>SUM('raw - eigenphi'!C229,'raw - eigenphi'!F229,'raw - eigenphi'!K229)</f>
        <v>299651.62203480001</v>
      </c>
      <c r="D229" s="13">
        <f>SUM('raw - eigenphi'!D229,'raw - eigenphi'!G229,'raw - eigenphi'!L229)</f>
        <v>163899.82936949999</v>
      </c>
      <c r="E229" s="9">
        <f>E228+'raw - eigenphi'!B229</f>
        <v>106212244.60859002</v>
      </c>
      <c r="F229" s="9">
        <f>F228+'raw - eigenphi'!F229</f>
        <v>31008413.326886423</v>
      </c>
      <c r="G229" s="13">
        <f>'raw - eigenphi'!J229+G228</f>
        <v>93920689.211249977</v>
      </c>
    </row>
    <row r="230" spans="1:7" x14ac:dyDescent="0.2">
      <c r="A230" s="11">
        <f t="shared" si="3"/>
        <v>44789</v>
      </c>
      <c r="B230" s="9">
        <f>SUM('raw - eigenphi'!B230,'raw - eigenphi'!E230,'raw - eigenphi'!J230)</f>
        <v>392331.69349999999</v>
      </c>
      <c r="C230" s="9">
        <f>SUM('raw - eigenphi'!C230,'raw - eigenphi'!F230,'raw - eigenphi'!K230)</f>
        <v>230679.14027338999</v>
      </c>
      <c r="D230" s="13">
        <f>SUM('raw - eigenphi'!D230,'raw - eigenphi'!G230,'raw - eigenphi'!L230)</f>
        <v>117041.04472949999</v>
      </c>
      <c r="E230" s="9">
        <f>E229+'raw - eigenphi'!B230</f>
        <v>106383776.89579003</v>
      </c>
      <c r="F230" s="9">
        <f>F229+'raw - eigenphi'!F230</f>
        <v>31008473.162559815</v>
      </c>
      <c r="G230" s="13">
        <f>'raw - eigenphi'!J230+G229</f>
        <v>94096699.617549971</v>
      </c>
    </row>
    <row r="231" spans="1:7" x14ac:dyDescent="0.2">
      <c r="A231" s="11">
        <f t="shared" si="3"/>
        <v>44790</v>
      </c>
      <c r="B231" s="9">
        <f>SUM('raw - eigenphi'!B231,'raw - eigenphi'!E231,'raw - eigenphi'!J231)</f>
        <v>579298.36770000006</v>
      </c>
      <c r="C231" s="9">
        <f>SUM('raw - eigenphi'!C231,'raw - eigenphi'!F231,'raw - eigenphi'!K231)</f>
        <v>390278.33670540003</v>
      </c>
      <c r="D231" s="13">
        <f>SUM('raw - eigenphi'!D231,'raw - eigenphi'!G231,'raw - eigenphi'!L231)</f>
        <v>145142.42109129997</v>
      </c>
      <c r="E231" s="9">
        <f>E230+'raw - eigenphi'!B231</f>
        <v>106599713.18619002</v>
      </c>
      <c r="F231" s="9">
        <f>F230+'raw - eigenphi'!F231</f>
        <v>31008966.761365216</v>
      </c>
      <c r="G231" s="13">
        <f>'raw - eigenphi'!J231+G230</f>
        <v>94415271.694849968</v>
      </c>
    </row>
    <row r="232" spans="1:7" x14ac:dyDescent="0.2">
      <c r="A232" s="11">
        <f t="shared" si="3"/>
        <v>44791</v>
      </c>
      <c r="B232" s="9">
        <f>SUM('raw - eigenphi'!B232,'raw - eigenphi'!E232,'raw - eigenphi'!J232)</f>
        <v>415252.26569999999</v>
      </c>
      <c r="C232" s="9">
        <f>SUM('raw - eigenphi'!C232,'raw - eigenphi'!F232,'raw - eigenphi'!K232)</f>
        <v>251391.57000180002</v>
      </c>
      <c r="D232" s="13">
        <f>SUM('raw - eigenphi'!D232,'raw - eigenphi'!G232,'raw - eigenphi'!L232)</f>
        <v>120295.42059960001</v>
      </c>
      <c r="E232" s="9">
        <f>E231+'raw - eigenphi'!B232</f>
        <v>106743590.08899002</v>
      </c>
      <c r="F232" s="9">
        <f>F231+'raw - eigenphi'!F232</f>
        <v>31009587.113237016</v>
      </c>
      <c r="G232" s="13">
        <f>'raw - eigenphi'!J232+G231</f>
        <v>94641856.057749972</v>
      </c>
    </row>
    <row r="233" spans="1:7" x14ac:dyDescent="0.2">
      <c r="A233" s="11">
        <f t="shared" si="3"/>
        <v>44792</v>
      </c>
      <c r="B233" s="9">
        <f>SUM('raw - eigenphi'!B233,'raw - eigenphi'!E233,'raw - eigenphi'!J233)</f>
        <v>815805.84489999991</v>
      </c>
      <c r="C233" s="9">
        <f>SUM('raw - eigenphi'!C233,'raw - eigenphi'!F233,'raw - eigenphi'!K233)</f>
        <v>457249.69823999994</v>
      </c>
      <c r="D233" s="13">
        <f>SUM('raw - eigenphi'!D233,'raw - eigenphi'!G233,'raw - eigenphi'!L233)</f>
        <v>372280.25100000005</v>
      </c>
      <c r="E233" s="9">
        <f>E232+'raw - eigenphi'!B233</f>
        <v>107194983.55909002</v>
      </c>
      <c r="F233" s="9">
        <f>F232+'raw - eigenphi'!F233</f>
        <v>31041528.433177017</v>
      </c>
      <c r="G233" s="13">
        <f>'raw - eigenphi'!J233+G232</f>
        <v>94961476.432549968</v>
      </c>
    </row>
    <row r="234" spans="1:7" x14ac:dyDescent="0.2">
      <c r="A234" s="11">
        <f t="shared" si="3"/>
        <v>44793</v>
      </c>
      <c r="B234" s="9">
        <f>SUM('raw - eigenphi'!B234,'raw - eigenphi'!E234,'raw - eigenphi'!J234)</f>
        <v>404720.84720000002</v>
      </c>
      <c r="C234" s="9">
        <f>SUM('raw - eigenphi'!C234,'raw - eigenphi'!F234,'raw - eigenphi'!K234)</f>
        <v>243268.65846000001</v>
      </c>
      <c r="D234" s="13">
        <f>SUM('raw - eigenphi'!D234,'raw - eigenphi'!G234,'raw - eigenphi'!L234)</f>
        <v>140030.612318</v>
      </c>
      <c r="E234" s="9">
        <f>E233+'raw - eigenphi'!B234</f>
        <v>107341028.80499002</v>
      </c>
      <c r="F234" s="9">
        <f>F233+'raw - eigenphi'!F234</f>
        <v>31054978.251807015</v>
      </c>
      <c r="G234" s="13">
        <f>'raw - eigenphi'!J234+G233</f>
        <v>95175359.03384997</v>
      </c>
    </row>
    <row r="235" spans="1:7" x14ac:dyDescent="0.2">
      <c r="A235" s="11">
        <f t="shared" si="3"/>
        <v>44794</v>
      </c>
      <c r="B235" s="9">
        <f>SUM('raw - eigenphi'!B235,'raw - eigenphi'!E235,'raw - eigenphi'!J235)</f>
        <v>347008.2107</v>
      </c>
      <c r="C235" s="9">
        <f>SUM('raw - eigenphi'!C235,'raw - eigenphi'!F235,'raw - eigenphi'!K235)</f>
        <v>161457.59463399998</v>
      </c>
      <c r="D235" s="13">
        <f>SUM('raw - eigenphi'!D235,'raw - eigenphi'!G235,'raw - eigenphi'!L235)</f>
        <v>144064.213108</v>
      </c>
      <c r="E235" s="9">
        <f>E234+'raw - eigenphi'!B235</f>
        <v>107520954.97289002</v>
      </c>
      <c r="F235" s="9">
        <f>F234+'raw - eigenphi'!F235</f>
        <v>31056714.920161016</v>
      </c>
      <c r="G235" s="13">
        <f>'raw - eigenphi'!J235+G234</f>
        <v>95297647.076649964</v>
      </c>
    </row>
    <row r="236" spans="1:7" x14ac:dyDescent="0.2">
      <c r="A236" s="11">
        <f t="shared" si="3"/>
        <v>44795</v>
      </c>
      <c r="B236" s="9">
        <f>SUM('raw - eigenphi'!B236,'raw - eigenphi'!E236,'raw - eigenphi'!J236)</f>
        <v>374215.4117</v>
      </c>
      <c r="C236" s="9">
        <f>SUM('raw - eigenphi'!C236,'raw - eigenphi'!F236,'raw - eigenphi'!K236)</f>
        <v>225009.99357310002</v>
      </c>
      <c r="D236" s="13">
        <f>SUM('raw - eigenphi'!D236,'raw - eigenphi'!G236,'raw - eigenphi'!L236)</f>
        <v>106242.6123817</v>
      </c>
      <c r="E236" s="9">
        <f>E235+'raw - eigenphi'!B236</f>
        <v>107677060.52959003</v>
      </c>
      <c r="F236" s="9">
        <f>F235+'raw - eigenphi'!F236</f>
        <v>31057683.018674117</v>
      </c>
      <c r="G236" s="13">
        <f>'raw - eigenphi'!J236+G235</f>
        <v>95470961.931649968</v>
      </c>
    </row>
    <row r="237" spans="1:7" x14ac:dyDescent="0.2">
      <c r="A237" s="11">
        <f t="shared" si="3"/>
        <v>44796</v>
      </c>
      <c r="B237" s="9">
        <f>SUM('raw - eigenphi'!B237,'raw - eigenphi'!E237,'raw - eigenphi'!J237)</f>
        <v>410691.81109999999</v>
      </c>
      <c r="C237" s="9">
        <f>SUM('raw - eigenphi'!C237,'raw - eigenphi'!F237,'raw - eigenphi'!K237)</f>
        <v>212859.68969999999</v>
      </c>
      <c r="D237" s="13">
        <f>SUM('raw - eigenphi'!D237,'raw - eigenphi'!G237,'raw - eigenphi'!L237)</f>
        <v>153036.12141999998</v>
      </c>
      <c r="E237" s="9">
        <f>E236+'raw - eigenphi'!B237</f>
        <v>107874107.03939003</v>
      </c>
      <c r="F237" s="9">
        <f>F236+'raw - eigenphi'!F237</f>
        <v>31057683.018674117</v>
      </c>
      <c r="G237" s="13">
        <f>'raw - eigenphi'!J237+G236</f>
        <v>95639811.232949972</v>
      </c>
    </row>
    <row r="238" spans="1:7" x14ac:dyDescent="0.2">
      <c r="A238" s="11">
        <f t="shared" si="3"/>
        <v>44797</v>
      </c>
      <c r="B238" s="9">
        <f>SUM('raw - eigenphi'!B238,'raw - eigenphi'!E238,'raw - eigenphi'!J238)</f>
        <v>462325.2844</v>
      </c>
      <c r="C238" s="9">
        <f>SUM('raw - eigenphi'!C238,'raw - eigenphi'!F238,'raw - eigenphi'!K238)</f>
        <v>287043.52673596004</v>
      </c>
      <c r="D238" s="13">
        <f>SUM('raw - eigenphi'!D238,'raw - eigenphi'!G238,'raw - eigenphi'!L238)</f>
        <v>130557.44865481</v>
      </c>
      <c r="E238" s="9">
        <f>E237+'raw - eigenphi'!B238</f>
        <v>108022458.75329003</v>
      </c>
      <c r="F238" s="9">
        <f>F237+'raw - eigenphi'!F238</f>
        <v>31057713.128900077</v>
      </c>
      <c r="G238" s="13">
        <f>'raw - eigenphi'!J238+G237</f>
        <v>95908987.803449973</v>
      </c>
    </row>
    <row r="239" spans="1:7" x14ac:dyDescent="0.2">
      <c r="A239" s="11">
        <f t="shared" si="3"/>
        <v>44798</v>
      </c>
      <c r="B239" s="9">
        <f>SUM('raw - eigenphi'!B239,'raw - eigenphi'!E239,'raw - eigenphi'!J239)</f>
        <v>452498.62679999997</v>
      </c>
      <c r="C239" s="9">
        <f>SUM('raw - eigenphi'!C239,'raw - eigenphi'!F239,'raw - eigenphi'!K239)</f>
        <v>293931.37067050004</v>
      </c>
      <c r="D239" s="13">
        <f>SUM('raw - eigenphi'!D239,'raw - eigenphi'!G239,'raw - eigenphi'!L239)</f>
        <v>113849.44439070999</v>
      </c>
      <c r="E239" s="9">
        <f>E238+'raw - eigenphi'!B239</f>
        <v>108158440.56869003</v>
      </c>
      <c r="F239" s="9">
        <f>F238+'raw - eigenphi'!F239</f>
        <v>31057726.330810577</v>
      </c>
      <c r="G239" s="13">
        <f>'raw - eigenphi'!J239+G238</f>
        <v>96180706.61484997</v>
      </c>
    </row>
    <row r="240" spans="1:7" x14ac:dyDescent="0.2">
      <c r="A240" s="11">
        <f t="shared" si="3"/>
        <v>44799</v>
      </c>
      <c r="B240" s="9">
        <f>SUM('raw - eigenphi'!B240,'raw - eigenphi'!E240,'raw - eigenphi'!J240)</f>
        <v>475857.18189999997</v>
      </c>
      <c r="C240" s="9">
        <f>SUM('raw - eigenphi'!C240,'raw - eigenphi'!F240,'raw - eigenphi'!K240)</f>
        <v>275295.05900100002</v>
      </c>
      <c r="D240" s="13">
        <f>SUM('raw - eigenphi'!D240,'raw - eigenphi'!G240,'raw - eigenphi'!L240)</f>
        <v>174137.483014</v>
      </c>
      <c r="E240" s="9">
        <f>E239+'raw - eigenphi'!B240</f>
        <v>108381111.30199003</v>
      </c>
      <c r="F240" s="9">
        <f>F239+'raw - eigenphi'!F240</f>
        <v>31067310.835011575</v>
      </c>
      <c r="G240" s="13">
        <f>'raw - eigenphi'!J240+G239</f>
        <v>96389094.063449964</v>
      </c>
    </row>
    <row r="241" spans="1:7" x14ac:dyDescent="0.2">
      <c r="A241" s="11">
        <f t="shared" si="3"/>
        <v>44800</v>
      </c>
      <c r="B241" s="9">
        <f>SUM('raw - eigenphi'!B241,'raw - eigenphi'!E241,'raw - eigenphi'!J241)</f>
        <v>335371.6397</v>
      </c>
      <c r="C241" s="9">
        <f>SUM('raw - eigenphi'!C241,'raw - eigenphi'!F241,'raw - eigenphi'!K241)</f>
        <v>198218.22409999999</v>
      </c>
      <c r="D241" s="13">
        <f>SUM('raw - eigenphi'!D241,'raw - eigenphi'!G241,'raw - eigenphi'!L241)</f>
        <v>106986.71810900001</v>
      </c>
      <c r="E241" s="9">
        <f>E240+'raw - eigenphi'!B241</f>
        <v>108529973.56679003</v>
      </c>
      <c r="F241" s="9">
        <f>F240+'raw - eigenphi'!F241</f>
        <v>31078480.850551575</v>
      </c>
      <c r="G241" s="13">
        <f>'raw - eigenphi'!J241+G240</f>
        <v>96530803.438349962</v>
      </c>
    </row>
    <row r="242" spans="1:7" x14ac:dyDescent="0.2">
      <c r="A242" s="11">
        <f t="shared" si="3"/>
        <v>44801</v>
      </c>
      <c r="B242" s="9">
        <f>SUM('raw - eigenphi'!B242,'raw - eigenphi'!E242,'raw - eigenphi'!J242)</f>
        <v>303675.3076</v>
      </c>
      <c r="C242" s="9">
        <f>SUM('raw - eigenphi'!C242,'raw - eigenphi'!F242,'raw - eigenphi'!K242)</f>
        <v>167473.7435636</v>
      </c>
      <c r="D242" s="13">
        <f>SUM('raw - eigenphi'!D242,'raw - eigenphi'!G242,'raw - eigenphi'!L242)</f>
        <v>93176.478231800007</v>
      </c>
      <c r="E242" s="9">
        <f>E241+'raw - eigenphi'!B242</f>
        <v>108648220.77159002</v>
      </c>
      <c r="F242" s="9">
        <f>F241+'raw - eigenphi'!F242</f>
        <v>31079400.316125177</v>
      </c>
      <c r="G242" s="13">
        <f>'raw - eigenphi'!J242+G241</f>
        <v>96671430.541149959</v>
      </c>
    </row>
    <row r="243" spans="1:7" x14ac:dyDescent="0.2">
      <c r="A243" s="11">
        <f t="shared" si="3"/>
        <v>44802</v>
      </c>
      <c r="B243" s="9">
        <f>SUM('raw - eigenphi'!B243,'raw - eigenphi'!E243,'raw - eigenphi'!J243)</f>
        <v>538528.42249999999</v>
      </c>
      <c r="C243" s="9">
        <f>SUM('raw - eigenphi'!C243,'raw - eigenphi'!F243,'raw - eigenphi'!K243)</f>
        <v>309088.66692250001</v>
      </c>
      <c r="D243" s="13">
        <f>SUM('raw - eigenphi'!D243,'raw - eigenphi'!G243,'raw - eigenphi'!L243)</f>
        <v>185943.65431909999</v>
      </c>
      <c r="E243" s="9">
        <f>E242+'raw - eigenphi'!B243</f>
        <v>108915440.94679002</v>
      </c>
      <c r="F243" s="9">
        <f>F242+'raw - eigenphi'!F243</f>
        <v>31080153.982047677</v>
      </c>
      <c r="G243" s="13">
        <f>'raw - eigenphi'!J243+G242</f>
        <v>96897936.788449958</v>
      </c>
    </row>
    <row r="244" spans="1:7" x14ac:dyDescent="0.2">
      <c r="A244" s="11">
        <f t="shared" si="3"/>
        <v>44803</v>
      </c>
      <c r="B244" s="9">
        <f>SUM('raw - eigenphi'!B244,'raw - eigenphi'!E244,'raw - eigenphi'!J244)</f>
        <v>594565.47289999994</v>
      </c>
      <c r="C244" s="9">
        <f>SUM('raw - eigenphi'!C244,'raw - eigenphi'!F244,'raw - eigenphi'!K244)</f>
        <v>362769.44559999998</v>
      </c>
      <c r="D244" s="13">
        <f>SUM('raw - eigenphi'!D244,'raw - eigenphi'!G244,'raw - eigenphi'!L244)</f>
        <v>186993.02730000002</v>
      </c>
      <c r="E244" s="9">
        <f>E243+'raw - eigenphi'!B244</f>
        <v>109167570.82939002</v>
      </c>
      <c r="F244" s="9">
        <f>F243+'raw - eigenphi'!F244</f>
        <v>31080153.982047677</v>
      </c>
      <c r="G244" s="13">
        <f>'raw - eigenphi'!J244+G243</f>
        <v>97195569.378749952</v>
      </c>
    </row>
    <row r="245" spans="1:7" x14ac:dyDescent="0.2">
      <c r="A245" s="11">
        <f t="shared" si="3"/>
        <v>44804</v>
      </c>
      <c r="B245" s="9">
        <f>SUM('raw - eigenphi'!B245,'raw - eigenphi'!E245,'raw - eigenphi'!J245)</f>
        <v>591036.07199999993</v>
      </c>
      <c r="C245" s="9">
        <f>SUM('raw - eigenphi'!C245,'raw - eigenphi'!F245,'raw - eigenphi'!K245)</f>
        <v>318611.07663600001</v>
      </c>
      <c r="D245" s="13">
        <f>SUM('raw - eigenphi'!D245,'raw - eigenphi'!G245,'raw - eigenphi'!L245)</f>
        <v>235712.40005</v>
      </c>
      <c r="E245" s="9">
        <f>E244+'raw - eigenphi'!B245</f>
        <v>109390123.55379002</v>
      </c>
      <c r="F245" s="9">
        <f>F244+'raw - eigenphi'!F245</f>
        <v>31084301.680943675</v>
      </c>
      <c r="G245" s="13">
        <f>'raw - eigenphi'!J245+G244</f>
        <v>97519248.72634995</v>
      </c>
    </row>
    <row r="246" spans="1:7" x14ac:dyDescent="0.2">
      <c r="A246" s="11">
        <f t="shared" si="3"/>
        <v>44805</v>
      </c>
      <c r="B246" s="9">
        <f>SUM('raw - eigenphi'!B246,'raw - eigenphi'!E246,'raw - eigenphi'!J246)</f>
        <v>287200.53409999999</v>
      </c>
      <c r="C246" s="9">
        <f>SUM('raw - eigenphi'!C246,'raw - eigenphi'!F246,'raw - eigenphi'!K246)</f>
        <v>169077.76063501087</v>
      </c>
      <c r="D246" s="13">
        <f>SUM('raw - eigenphi'!D246,'raw - eigenphi'!G246,'raw - eigenphi'!L246)</f>
        <v>73338.653361400007</v>
      </c>
      <c r="E246" s="9">
        <f>E245+'raw - eigenphi'!B246</f>
        <v>109502457.98109002</v>
      </c>
      <c r="F246" s="9">
        <f>F245+'raw - eigenphi'!F246</f>
        <v>31084301.720378686</v>
      </c>
      <c r="G246" s="13">
        <f>'raw - eigenphi'!J246+G245</f>
        <v>97649309.833149955</v>
      </c>
    </row>
    <row r="247" spans="1:7" x14ac:dyDescent="0.2">
      <c r="A247" s="11">
        <f t="shared" si="3"/>
        <v>44806</v>
      </c>
      <c r="B247" s="9">
        <f>SUM('raw - eigenphi'!B247,'raw - eigenphi'!E247,'raw - eigenphi'!J247)</f>
        <v>374407.27</v>
      </c>
      <c r="C247" s="9">
        <f>SUM('raw - eigenphi'!C247,'raw - eigenphi'!F247,'raw - eigenphi'!K247)</f>
        <v>213921.832840827</v>
      </c>
      <c r="D247" s="13">
        <f>SUM('raw - eigenphi'!D247,'raw - eigenphi'!G247,'raw - eigenphi'!L247)</f>
        <v>115696.57714912</v>
      </c>
      <c r="E247" s="9">
        <f>E246+'raw - eigenphi'!B247</f>
        <v>109680378.13409002</v>
      </c>
      <c r="F247" s="9">
        <f>F246+'raw - eigenphi'!F247</f>
        <v>31084307.595779512</v>
      </c>
      <c r="G247" s="13">
        <f>'raw - eigenphi'!J247+G246</f>
        <v>97800990.950149953</v>
      </c>
    </row>
    <row r="248" spans="1:7" x14ac:dyDescent="0.2">
      <c r="A248" s="11">
        <f t="shared" si="3"/>
        <v>44807</v>
      </c>
      <c r="B248" s="9">
        <f>SUM('raw - eigenphi'!B248,'raw - eigenphi'!E248,'raw - eigenphi'!J248)</f>
        <v>655876.91810000001</v>
      </c>
      <c r="C248" s="9">
        <f>SUM('raw - eigenphi'!C248,'raw - eigenphi'!F248,'raw - eigenphi'!K248)</f>
        <v>242576.291735518</v>
      </c>
      <c r="D248" s="13">
        <f>SUM('raw - eigenphi'!D248,'raw - eigenphi'!G248,'raw - eigenphi'!L248)</f>
        <v>368503.55972633901</v>
      </c>
      <c r="E248" s="9">
        <f>E247+'raw - eigenphi'!B248</f>
        <v>110106839.41219002</v>
      </c>
      <c r="F248" s="9">
        <f>F247+'raw - eigenphi'!F248</f>
        <v>31084312.705415029</v>
      </c>
      <c r="G248" s="13">
        <f>'raw - eigenphi'!J248+G247</f>
        <v>97985599.590149954</v>
      </c>
    </row>
    <row r="249" spans="1:7" x14ac:dyDescent="0.2">
      <c r="A249" s="11">
        <f t="shared" si="3"/>
        <v>44808</v>
      </c>
      <c r="B249" s="9">
        <f>SUM('raw - eigenphi'!B249,'raw - eigenphi'!E249,'raw - eigenphi'!J249)</f>
        <v>279237.22271</v>
      </c>
      <c r="C249" s="9">
        <f>SUM('raw - eigenphi'!C249,'raw - eigenphi'!F249,'raw - eigenphi'!K249)</f>
        <v>149132.06556722001</v>
      </c>
      <c r="D249" s="13">
        <f>SUM('raw - eigenphi'!D249,'raw - eigenphi'!G249,'raw - eigenphi'!L249)</f>
        <v>85363.682017170009</v>
      </c>
      <c r="E249" s="9">
        <f>E248+'raw - eigenphi'!B249</f>
        <v>110199550.00620002</v>
      </c>
      <c r="F249" s="9">
        <f>F248+'raw - eigenphi'!F249</f>
        <v>31084347.612352248</v>
      </c>
      <c r="G249" s="13">
        <f>'raw - eigenphi'!J249+G248</f>
        <v>98127318.218849957</v>
      </c>
    </row>
    <row r="250" spans="1:7" x14ac:dyDescent="0.2">
      <c r="A250" s="11">
        <f t="shared" si="3"/>
        <v>44809</v>
      </c>
      <c r="B250" s="9">
        <f>SUM('raw - eigenphi'!B250,'raw - eigenphi'!E250,'raw - eigenphi'!J250)</f>
        <v>366204.63780000003</v>
      </c>
      <c r="C250" s="9">
        <f>SUM('raw - eigenphi'!C250,'raw - eigenphi'!F250,'raw - eigenphi'!K250)</f>
        <v>220221.16286799998</v>
      </c>
      <c r="D250" s="13">
        <f>SUM('raw - eigenphi'!D250,'raw - eigenphi'!G250,'raw - eigenphi'!L250)</f>
        <v>110227.47531049</v>
      </c>
      <c r="E250" s="9">
        <f>E249+'raw - eigenphi'!B250</f>
        <v>110311400.38260001</v>
      </c>
      <c r="F250" s="9">
        <f>F249+'raw - eigenphi'!F250</f>
        <v>31093371.279930249</v>
      </c>
      <c r="G250" s="13">
        <f>'raw - eigenphi'!J250+G249</f>
        <v>98336863.480249956</v>
      </c>
    </row>
    <row r="251" spans="1:7" x14ac:dyDescent="0.2">
      <c r="A251" s="11">
        <f t="shared" si="3"/>
        <v>44810</v>
      </c>
      <c r="B251" s="9">
        <f>SUM('raw - eigenphi'!B251,'raw - eigenphi'!E251,'raw - eigenphi'!J251)</f>
        <v>449239.37809999997</v>
      </c>
      <c r="C251" s="9">
        <f>SUM('raw - eigenphi'!C251,'raw - eigenphi'!F251,'raw - eigenphi'!K251)</f>
        <v>268140.75971750001</v>
      </c>
      <c r="D251" s="13">
        <f>SUM('raw - eigenphi'!D251,'raw - eigenphi'!G251,'raw - eigenphi'!L251)</f>
        <v>136575.28323060001</v>
      </c>
      <c r="E251" s="9">
        <f>E250+'raw - eigenphi'!B251</f>
        <v>110483021.35300002</v>
      </c>
      <c r="F251" s="9">
        <f>F250+'raw - eigenphi'!F251</f>
        <v>31093522.012277748</v>
      </c>
      <c r="G251" s="13">
        <f>'raw - eigenphi'!J251+G250</f>
        <v>98569671.887949958</v>
      </c>
    </row>
    <row r="252" spans="1:7" x14ac:dyDescent="0.2">
      <c r="A252" s="11">
        <f t="shared" si="3"/>
        <v>44811</v>
      </c>
      <c r="B252" s="9">
        <f>SUM('raw - eigenphi'!B252,'raw - eigenphi'!E252,'raw - eigenphi'!J252)</f>
        <v>598276.78700000001</v>
      </c>
      <c r="C252" s="9">
        <f>SUM('raw - eigenphi'!C252,'raw - eigenphi'!F252,'raw - eigenphi'!K252)</f>
        <v>303756.79649699997</v>
      </c>
      <c r="D252" s="13">
        <f>SUM('raw - eigenphi'!D252,'raw - eigenphi'!G252,'raw - eigenphi'!L252)</f>
        <v>258579.88421799999</v>
      </c>
      <c r="E252" s="9">
        <f>E251+'raw - eigenphi'!B252</f>
        <v>110824003.81100002</v>
      </c>
      <c r="F252" s="9">
        <f>F251+'raw - eigenphi'!F252</f>
        <v>31100298.01077475</v>
      </c>
      <c r="G252" s="13">
        <f>'raw - eigenphi'!J252+G251</f>
        <v>98782155.216949955</v>
      </c>
    </row>
    <row r="253" spans="1:7" x14ac:dyDescent="0.2">
      <c r="A253" s="11">
        <f t="shared" si="3"/>
        <v>44812</v>
      </c>
      <c r="B253" s="9">
        <f>SUM('raw - eigenphi'!B253,'raw - eigenphi'!E253,'raw - eigenphi'!J253)</f>
        <v>443287.08290000004</v>
      </c>
      <c r="C253" s="9">
        <f>SUM('raw - eigenphi'!C253,'raw - eigenphi'!F253,'raw - eigenphi'!K253)</f>
        <v>218106.78651653003</v>
      </c>
      <c r="D253" s="13">
        <f>SUM('raw - eigenphi'!D253,'raw - eigenphi'!G253,'raw - eigenphi'!L253)</f>
        <v>180431.32823197998</v>
      </c>
      <c r="E253" s="9">
        <f>E252+'raw - eigenphi'!B253</f>
        <v>111096497.43130001</v>
      </c>
      <c r="F253" s="9">
        <f>F252+'raw - eigenphi'!F253</f>
        <v>31100332.710531279</v>
      </c>
      <c r="G253" s="13">
        <f>'raw - eigenphi'!J253+G252</f>
        <v>98908136.679549947</v>
      </c>
    </row>
    <row r="254" spans="1:7" x14ac:dyDescent="0.2">
      <c r="A254" s="11">
        <f t="shared" si="3"/>
        <v>44813</v>
      </c>
      <c r="B254" s="9">
        <f>SUM('raw - eigenphi'!B254,'raw - eigenphi'!E254,'raw - eigenphi'!J254)</f>
        <v>398548.77159999998</v>
      </c>
      <c r="C254" s="9">
        <f>SUM('raw - eigenphi'!C254,'raw - eigenphi'!F254,'raw - eigenphi'!K254)</f>
        <v>216682.48126999999</v>
      </c>
      <c r="D254" s="13">
        <f>SUM('raw - eigenphi'!D254,'raw - eigenphi'!G254,'raw - eigenphi'!L254)</f>
        <v>140138.39595799998</v>
      </c>
      <c r="E254" s="9">
        <f>E253+'raw - eigenphi'!B254</f>
        <v>111306035.88730001</v>
      </c>
      <c r="F254" s="9">
        <f>F253+'raw - eigenphi'!F254</f>
        <v>31101912.886761278</v>
      </c>
      <c r="G254" s="13">
        <f>'raw - eigenphi'!J254+G253</f>
        <v>99052333.99514994</v>
      </c>
    </row>
    <row r="255" spans="1:7" x14ac:dyDescent="0.2">
      <c r="A255" s="11">
        <f t="shared" si="3"/>
        <v>44814</v>
      </c>
      <c r="B255" s="9">
        <f>SUM('raw - eigenphi'!B255,'raw - eigenphi'!E255,'raw - eigenphi'!J255)</f>
        <v>321849.17050000001</v>
      </c>
      <c r="C255" s="9">
        <f>SUM('raw - eigenphi'!C255,'raw - eigenphi'!F255,'raw - eigenphi'!K255)</f>
        <v>163599.4129118</v>
      </c>
      <c r="D255" s="13">
        <f>SUM('raw - eigenphi'!D255,'raw - eigenphi'!G255,'raw - eigenphi'!L255)</f>
        <v>113873.3330101</v>
      </c>
      <c r="E255" s="9">
        <f>E254+'raw - eigenphi'!B255</f>
        <v>111431254.64000002</v>
      </c>
      <c r="F255" s="9">
        <f>F254+'raw - eigenphi'!F255</f>
        <v>31102121.253413077</v>
      </c>
      <c r="G255" s="13">
        <f>'raw - eigenphi'!J255+G254</f>
        <v>99204150.412949935</v>
      </c>
    </row>
    <row r="256" spans="1:7" x14ac:dyDescent="0.2">
      <c r="A256" s="11">
        <f t="shared" si="3"/>
        <v>44815</v>
      </c>
      <c r="B256" s="9">
        <f>SUM('raw - eigenphi'!B256,'raw - eigenphi'!E256,'raw - eigenphi'!J256)</f>
        <v>415264.98609999998</v>
      </c>
      <c r="C256" s="9">
        <f>SUM('raw - eigenphi'!C256,'raw - eigenphi'!F256,'raw - eigenphi'!K256)</f>
        <v>227447.34641000998</v>
      </c>
      <c r="D256" s="13">
        <f>SUM('raw - eigenphi'!D256,'raw - eigenphi'!G256,'raw - eigenphi'!L256)</f>
        <v>143123.80054169998</v>
      </c>
      <c r="E256" s="9">
        <f>E255+'raw - eigenphi'!B256</f>
        <v>111611235.09600002</v>
      </c>
      <c r="F256" s="9">
        <f>F255+'raw - eigenphi'!F256</f>
        <v>31102185.763073087</v>
      </c>
      <c r="G256" s="13">
        <f>'raw - eigenphi'!J256+G255</f>
        <v>99394619.943049937</v>
      </c>
    </row>
    <row r="257" spans="1:7" x14ac:dyDescent="0.2">
      <c r="A257" s="11">
        <f t="shared" si="3"/>
        <v>44816</v>
      </c>
      <c r="B257" s="9">
        <f>SUM('raw - eigenphi'!B257,'raw - eigenphi'!E257,'raw - eigenphi'!J257)</f>
        <v>469608.94259999995</v>
      </c>
      <c r="C257" s="9">
        <f>SUM('raw - eigenphi'!C257,'raw - eigenphi'!F257,'raw - eigenphi'!K257)</f>
        <v>305444.70058837399</v>
      </c>
      <c r="D257" s="13">
        <f>SUM('raw - eigenphi'!D257,'raw - eigenphi'!G257,'raw - eigenphi'!L257)</f>
        <v>119380.39635068999</v>
      </c>
      <c r="E257" s="9">
        <f>E256+'raw - eigenphi'!B257</f>
        <v>111771354.73360002</v>
      </c>
      <c r="F257" s="9">
        <f>F256+'raw - eigenphi'!F257</f>
        <v>31102192.079041462</v>
      </c>
      <c r="G257" s="13">
        <f>'raw - eigenphi'!J257+G256</f>
        <v>99659293.248049945</v>
      </c>
    </row>
    <row r="258" spans="1:7" x14ac:dyDescent="0.2">
      <c r="A258" s="11">
        <f t="shared" si="3"/>
        <v>44817</v>
      </c>
      <c r="B258" s="9">
        <f>SUM('raw - eigenphi'!B258,'raw - eigenphi'!E258,'raw - eigenphi'!J258)</f>
        <v>812832.21299999999</v>
      </c>
      <c r="C258" s="9">
        <f>SUM('raw - eigenphi'!C258,'raw - eigenphi'!F258,'raw - eigenphi'!K258)</f>
        <v>721783.8504</v>
      </c>
      <c r="D258" s="13">
        <f>SUM('raw - eigenphi'!D258,'raw - eigenphi'!G258,'raw - eigenphi'!L258)</f>
        <v>342023.27524999995</v>
      </c>
      <c r="E258" s="9">
        <f>E257+'raw - eigenphi'!B258</f>
        <v>112134858.34390002</v>
      </c>
      <c r="F258" s="9">
        <f>F257+'raw - eigenphi'!F258</f>
        <v>31271744.131941464</v>
      </c>
      <c r="G258" s="13">
        <f>'raw - eigenphi'!J258+G257</f>
        <v>100063804.85074994</v>
      </c>
    </row>
    <row r="259" spans="1:7" x14ac:dyDescent="0.2">
      <c r="A259" s="11">
        <f t="shared" si="3"/>
        <v>44818</v>
      </c>
      <c r="B259" s="9">
        <f>SUM('raw - eigenphi'!B259,'raw - eigenphi'!E259,'raw - eigenphi'!J259)</f>
        <v>466875.4155</v>
      </c>
      <c r="C259" s="9">
        <f>SUM('raw - eigenphi'!C259,'raw - eigenphi'!F259,'raw - eigenphi'!K259)</f>
        <v>246031.93398927999</v>
      </c>
      <c r="D259" s="13">
        <f>SUM('raw - eigenphi'!D259,'raw - eigenphi'!G259,'raw - eigenphi'!L259)</f>
        <v>176062.68747186998</v>
      </c>
      <c r="E259" s="9">
        <f>E258+'raw - eigenphi'!B259</f>
        <v>112344322.74690002</v>
      </c>
      <c r="F259" s="9">
        <f>F258+'raw - eigenphi'!F259</f>
        <v>31271763.552230746</v>
      </c>
      <c r="G259" s="13">
        <f>'raw - eigenphi'!J259+G258</f>
        <v>100276397.86324994</v>
      </c>
    </row>
    <row r="260" spans="1:7" x14ac:dyDescent="0.2">
      <c r="A260" s="11">
        <f t="shared" si="3"/>
        <v>44819</v>
      </c>
      <c r="B260" s="9">
        <f>SUM('raw - eigenphi'!B260,'raw - eigenphi'!E260,'raw - eigenphi'!J260)</f>
        <v>488611.19828000001</v>
      </c>
      <c r="C260" s="9">
        <f>SUM('raw - eigenphi'!C260,'raw - eigenphi'!F260,'raw - eigenphi'!K260)</f>
        <v>247316.78678999998</v>
      </c>
      <c r="D260" s="13">
        <f>SUM('raw - eigenphi'!D260,'raw - eigenphi'!G260,'raw - eigenphi'!L260)</f>
        <v>210688.90257090001</v>
      </c>
      <c r="E260" s="9">
        <f>E259+'raw - eigenphi'!B260</f>
        <v>112718174.21350002</v>
      </c>
      <c r="F260" s="9">
        <f>F259+'raw - eigenphi'!F260</f>
        <v>31285333.137910746</v>
      </c>
      <c r="G260" s="13">
        <f>'raw - eigenphi'!J260+G259</f>
        <v>100346338.59492995</v>
      </c>
    </row>
    <row r="261" spans="1:7" x14ac:dyDescent="0.2">
      <c r="A261" s="11">
        <f t="shared" ref="A261:A324" si="4">A260+1</f>
        <v>44820</v>
      </c>
      <c r="B261" s="9">
        <f>SUM('raw - eigenphi'!B261,'raw - eigenphi'!E261,'raw - eigenphi'!J261)</f>
        <v>297717.35967999999</v>
      </c>
      <c r="C261" s="9">
        <f>SUM('raw - eigenphi'!C261,'raw - eigenphi'!F261,'raw - eigenphi'!K261)</f>
        <v>125975.462273</v>
      </c>
      <c r="D261" s="13">
        <f>SUM('raw - eigenphi'!D261,'raw - eigenphi'!G261,'raw - eigenphi'!L261)</f>
        <v>135079.16062900002</v>
      </c>
      <c r="E261" s="9">
        <f>E260+'raw - eigenphi'!B261</f>
        <v>112900666.72050002</v>
      </c>
      <c r="F261" s="9">
        <f>F260+'raw - eigenphi'!F261</f>
        <v>31293265.086453747</v>
      </c>
      <c r="G261" s="13">
        <f>'raw - eigenphi'!J261+G260</f>
        <v>100416743.44760995</v>
      </c>
    </row>
    <row r="262" spans="1:7" x14ac:dyDescent="0.2">
      <c r="A262" s="11">
        <f t="shared" si="4"/>
        <v>44821</v>
      </c>
      <c r="B262" s="9">
        <f>SUM('raw - eigenphi'!B262,'raw - eigenphi'!E262,'raw - eigenphi'!J262)</f>
        <v>263112.15502000001</v>
      </c>
      <c r="C262" s="9">
        <f>SUM('raw - eigenphi'!C262,'raw - eigenphi'!F262,'raw - eigenphi'!K262)</f>
        <v>115321.28232299999</v>
      </c>
      <c r="D262" s="13">
        <f>SUM('raw - eigenphi'!D262,'raw - eigenphi'!G262,'raw - eigenphi'!L262)</f>
        <v>109051.117082</v>
      </c>
      <c r="E262" s="9">
        <f>E261+'raw - eigenphi'!B262</f>
        <v>113033582.95910002</v>
      </c>
      <c r="F262" s="9">
        <f>F261+'raw - eigenphi'!F262</f>
        <v>31296354.061426748</v>
      </c>
      <c r="G262" s="13">
        <f>'raw - eigenphi'!J262+G261</f>
        <v>100502118.36402994</v>
      </c>
    </row>
    <row r="263" spans="1:7" x14ac:dyDescent="0.2">
      <c r="A263" s="11">
        <f t="shared" si="4"/>
        <v>44822</v>
      </c>
      <c r="B263" s="9">
        <f>SUM('raw - eigenphi'!B263,'raw - eigenphi'!E263,'raw - eigenphi'!J263)</f>
        <v>521530.12007</v>
      </c>
      <c r="C263" s="9">
        <f>SUM('raw - eigenphi'!C263,'raw - eigenphi'!F263,'raw - eigenphi'!K263)</f>
        <v>222600.07915999999</v>
      </c>
      <c r="D263" s="13">
        <f>SUM('raw - eigenphi'!D263,'raw - eigenphi'!G263,'raw - eigenphi'!L263)</f>
        <v>315840.14632599999</v>
      </c>
      <c r="E263" s="9">
        <f>E262+'raw - eigenphi'!B263</f>
        <v>113411562.79260002</v>
      </c>
      <c r="F263" s="9">
        <f>F262+'raw - eigenphi'!F263</f>
        <v>31356001.571956746</v>
      </c>
      <c r="G263" s="13">
        <f>'raw - eigenphi'!J263+G262</f>
        <v>100600846.65059994</v>
      </c>
    </row>
    <row r="264" spans="1:7" x14ac:dyDescent="0.2">
      <c r="A264" s="11">
        <f t="shared" si="4"/>
        <v>44823</v>
      </c>
      <c r="B264" s="9">
        <f>SUM('raw - eigenphi'!B264,'raw - eigenphi'!E264,'raw - eigenphi'!J264)</f>
        <v>382867.54243999999</v>
      </c>
      <c r="C264" s="9">
        <f>SUM('raw - eigenphi'!C264,'raw - eigenphi'!F264,'raw - eigenphi'!K264)</f>
        <v>162867.89317</v>
      </c>
      <c r="D264" s="13">
        <f>SUM('raw - eigenphi'!D264,'raw - eigenphi'!G264,'raw - eigenphi'!L264)</f>
        <v>190298.64450600001</v>
      </c>
      <c r="E264" s="9">
        <f>E263+'raw - eigenphi'!B264</f>
        <v>113654673.92610002</v>
      </c>
      <c r="F264" s="9">
        <f>F263+'raw - eigenphi'!F264</f>
        <v>31370026.475276746</v>
      </c>
      <c r="G264" s="13">
        <f>'raw - eigenphi'!J264+G263</f>
        <v>100695780.05953994</v>
      </c>
    </row>
    <row r="265" spans="1:7" x14ac:dyDescent="0.2">
      <c r="A265" s="11">
        <f t="shared" si="4"/>
        <v>44824</v>
      </c>
      <c r="B265" s="9">
        <f>SUM('raw - eigenphi'!B265,'raw - eigenphi'!E265,'raw - eigenphi'!J265)</f>
        <v>338403.96620000002</v>
      </c>
      <c r="C265" s="9">
        <f>SUM('raw - eigenphi'!C265,'raw - eigenphi'!F265,'raw - eigenphi'!K265)</f>
        <v>176184.48585679999</v>
      </c>
      <c r="D265" s="13">
        <f>SUM('raw - eigenphi'!D265,'raw - eigenphi'!G265,'raw - eigenphi'!L265)</f>
        <v>117732.9657993</v>
      </c>
      <c r="E265" s="9">
        <f>E264+'raw - eigenphi'!B265</f>
        <v>113799093.28810002</v>
      </c>
      <c r="F265" s="9">
        <f>F264+'raw - eigenphi'!F265</f>
        <v>31370226.715693545</v>
      </c>
      <c r="G265" s="13">
        <f>'raw - eigenphi'!J265+G264</f>
        <v>100844940.66373995</v>
      </c>
    </row>
    <row r="266" spans="1:7" x14ac:dyDescent="0.2">
      <c r="A266" s="11">
        <f t="shared" si="4"/>
        <v>44825</v>
      </c>
      <c r="B266" s="9">
        <f>SUM('raw - eigenphi'!B266,'raw - eigenphi'!E266,'raw - eigenphi'!J266)</f>
        <v>471087.66759999999</v>
      </c>
      <c r="C266" s="9">
        <f>SUM('raw - eigenphi'!C266,'raw - eigenphi'!F266,'raw - eigenphi'!K266)</f>
        <v>257666.11543999999</v>
      </c>
      <c r="D266" s="13">
        <f>SUM('raw - eigenphi'!D266,'raw - eigenphi'!G266,'raw - eigenphi'!L266)</f>
        <v>230243.64850000001</v>
      </c>
      <c r="E266" s="9">
        <f>E265+'raw - eigenphi'!B266</f>
        <v>114094355.67740002</v>
      </c>
      <c r="F266" s="9">
        <f>F265+'raw - eigenphi'!F266</f>
        <v>31420096.746233545</v>
      </c>
      <c r="G266" s="13">
        <f>'raw - eigenphi'!J266+G265</f>
        <v>100975940.94203995</v>
      </c>
    </row>
    <row r="267" spans="1:7" x14ac:dyDescent="0.2">
      <c r="A267" s="11">
        <f t="shared" si="4"/>
        <v>44826</v>
      </c>
      <c r="B267" s="9">
        <f>SUM('raw - eigenphi'!B267,'raw - eigenphi'!E267,'raw - eigenphi'!J267)</f>
        <v>325981.04269999999</v>
      </c>
      <c r="C267" s="9">
        <f>SUM('raw - eigenphi'!C267,'raw - eigenphi'!F267,'raw - eigenphi'!K267)</f>
        <v>174262.47480929998</v>
      </c>
      <c r="D267" s="13">
        <f>SUM('raw - eigenphi'!D267,'raw - eigenphi'!G267,'raw - eigenphi'!L267)</f>
        <v>107696.4349014</v>
      </c>
      <c r="E267" s="9">
        <f>E266+'raw - eigenphi'!B267</f>
        <v>114246763.90890002</v>
      </c>
      <c r="F267" s="9">
        <f>F266+'raw - eigenphi'!F267</f>
        <v>31420556.709482845</v>
      </c>
      <c r="G267" s="13">
        <f>'raw - eigenphi'!J267+G266</f>
        <v>101104687.75323994</v>
      </c>
    </row>
    <row r="268" spans="1:7" x14ac:dyDescent="0.2">
      <c r="A268" s="11">
        <f t="shared" si="4"/>
        <v>44827</v>
      </c>
      <c r="B268" s="9">
        <f>SUM('raw - eigenphi'!B268,'raw - eigenphi'!E268,'raw - eigenphi'!J268)</f>
        <v>257041.61050000001</v>
      </c>
      <c r="C268" s="9">
        <f>SUM('raw - eigenphi'!C268,'raw - eigenphi'!F268,'raw - eigenphi'!K268)</f>
        <v>139052.72299301001</v>
      </c>
      <c r="D268" s="13">
        <f>SUM('raw - eigenphi'!D268,'raw - eigenphi'!G268,'raw - eigenphi'!L268)</f>
        <v>73346.591968599998</v>
      </c>
      <c r="E268" s="9">
        <f>E267+'raw - eigenphi'!B268</f>
        <v>114358278.43530002</v>
      </c>
      <c r="F268" s="9">
        <f>F267+'raw - eigenphi'!F268</f>
        <v>31420625.543845855</v>
      </c>
      <c r="G268" s="13">
        <f>'raw - eigenphi'!J268+G267</f>
        <v>101205387.83733994</v>
      </c>
    </row>
    <row r="269" spans="1:7" x14ac:dyDescent="0.2">
      <c r="A269" s="11">
        <f t="shared" si="4"/>
        <v>44828</v>
      </c>
      <c r="B269" s="9">
        <f>SUM('raw - eigenphi'!B269,'raw - eigenphi'!E269,'raw - eigenphi'!J269)</f>
        <v>262514.70861000003</v>
      </c>
      <c r="C269" s="9">
        <f>SUM('raw - eigenphi'!C269,'raw - eigenphi'!F269,'raw - eigenphi'!K269)</f>
        <v>151686.94426760002</v>
      </c>
      <c r="D269" s="13">
        <f>SUM('raw - eigenphi'!D269,'raw - eigenphi'!G269,'raw - eigenphi'!L269)</f>
        <v>66292.195279300009</v>
      </c>
      <c r="E269" s="9">
        <f>E268+'raw - eigenphi'!B269</f>
        <v>114435908.91081002</v>
      </c>
      <c r="F269" s="9">
        <f>F268+'raw - eigenphi'!F269</f>
        <v>31420796.024863455</v>
      </c>
      <c r="G269" s="13">
        <f>'raw - eigenphi'!J269+G268</f>
        <v>101345444.07043993</v>
      </c>
    </row>
    <row r="270" spans="1:7" x14ac:dyDescent="0.2">
      <c r="A270" s="11">
        <f t="shared" si="4"/>
        <v>44829</v>
      </c>
      <c r="B270" s="9">
        <f>SUM('raw - eigenphi'!B270,'raw - eigenphi'!E270,'raw - eigenphi'!J270)</f>
        <v>244188.2635</v>
      </c>
      <c r="C270" s="9">
        <f>SUM('raw - eigenphi'!C270,'raw - eigenphi'!F270,'raw - eigenphi'!K270)</f>
        <v>137775.68257090001</v>
      </c>
      <c r="D270" s="13">
        <f>SUM('raw - eigenphi'!D270,'raw - eigenphi'!G270,'raw - eigenphi'!L270)</f>
        <v>61953.253276279996</v>
      </c>
      <c r="E270" s="9">
        <f>E269+'raw - eigenphi'!B270</f>
        <v>114510694.05871002</v>
      </c>
      <c r="F270" s="9">
        <f>F269+'raw - eigenphi'!F270</f>
        <v>31421131.329824354</v>
      </c>
      <c r="G270" s="13">
        <f>'raw - eigenphi'!J270+G269</f>
        <v>101470018.18603994</v>
      </c>
    </row>
    <row r="271" spans="1:7" x14ac:dyDescent="0.2">
      <c r="A271" s="11">
        <f t="shared" si="4"/>
        <v>44830</v>
      </c>
      <c r="B271" s="9">
        <f>SUM('raw - eigenphi'!B271,'raw - eigenphi'!E271,'raw - eigenphi'!J271)</f>
        <v>284249.25540000002</v>
      </c>
      <c r="C271" s="9">
        <f>SUM('raw - eigenphi'!C271,'raw - eigenphi'!F271,'raw - eigenphi'!K271)</f>
        <v>166962.91818109999</v>
      </c>
      <c r="D271" s="13">
        <f>SUM('raw - eigenphi'!D271,'raw - eigenphi'!G271,'raw - eigenphi'!L271)</f>
        <v>72801.501782199994</v>
      </c>
      <c r="E271" s="9">
        <f>E270+'raw - eigenphi'!B271</f>
        <v>114636253.90921003</v>
      </c>
      <c r="F271" s="9">
        <f>F270+'raw - eigenphi'!F271</f>
        <v>31421375.150665455</v>
      </c>
      <c r="G271" s="13">
        <f>'raw - eigenphi'!J271+G270</f>
        <v>101583877.59093994</v>
      </c>
    </row>
    <row r="272" spans="1:7" x14ac:dyDescent="0.2">
      <c r="A272" s="11">
        <f t="shared" si="4"/>
        <v>44831</v>
      </c>
      <c r="B272" s="9">
        <f>SUM('raw - eigenphi'!B272,'raw - eigenphi'!E272,'raw - eigenphi'!J272)</f>
        <v>1844523.7042</v>
      </c>
      <c r="C272" s="9">
        <f>SUM('raw - eigenphi'!C272,'raw - eigenphi'!F272,'raw - eigenphi'!K272)</f>
        <v>312075.84539999999</v>
      </c>
      <c r="D272" s="13">
        <f>SUM('raw - eigenphi'!D272,'raw - eigenphi'!G272,'raw - eigenphi'!L272)</f>
        <v>1487616.8592500002</v>
      </c>
      <c r="E272" s="9">
        <f>E271+'raw - eigenphi'!B272</f>
        <v>116242235.41121003</v>
      </c>
      <c r="F272" s="9">
        <f>F271+'raw - eigenphi'!F272</f>
        <v>31421375.150665455</v>
      </c>
      <c r="G272" s="13">
        <f>'raw - eigenphi'!J272+G271</f>
        <v>101777588.79313993</v>
      </c>
    </row>
    <row r="273" spans="1:7" x14ac:dyDescent="0.2">
      <c r="A273" s="11">
        <f t="shared" si="4"/>
        <v>44832</v>
      </c>
      <c r="B273" s="9">
        <f>SUM('raw - eigenphi'!B273,'raw - eigenphi'!E273,'raw - eigenphi'!J273)</f>
        <v>481464.55559999996</v>
      </c>
      <c r="C273" s="9">
        <f>SUM('raw - eigenphi'!C273,'raw - eigenphi'!F273,'raw - eigenphi'!K273)</f>
        <v>317501.14013970003</v>
      </c>
      <c r="D273" s="13">
        <f>SUM('raw - eigenphi'!D273,'raw - eigenphi'!G273,'raw - eigenphi'!L273)</f>
        <v>119504.276639</v>
      </c>
      <c r="E273" s="9">
        <f>E272+'raw - eigenphi'!B273</f>
        <v>116402159.11641003</v>
      </c>
      <c r="F273" s="9">
        <f>F272+'raw - eigenphi'!F273</f>
        <v>31421564.753865156</v>
      </c>
      <c r="G273" s="13">
        <f>'raw - eigenphi'!J273+G272</f>
        <v>102054297.64353994</v>
      </c>
    </row>
    <row r="274" spans="1:7" x14ac:dyDescent="0.2">
      <c r="A274" s="11">
        <f t="shared" si="4"/>
        <v>44833</v>
      </c>
      <c r="B274" s="9">
        <f>SUM('raw - eigenphi'!B274,'raw - eigenphi'!E274,'raw - eigenphi'!J274)</f>
        <v>490229.82250000001</v>
      </c>
      <c r="C274" s="9">
        <f>SUM('raw - eigenphi'!C274,'raw - eigenphi'!F274,'raw - eigenphi'!K274)</f>
        <v>288452.13838999998</v>
      </c>
      <c r="D274" s="13">
        <f>SUM('raw - eigenphi'!D274,'raw - eigenphi'!G274,'raw - eigenphi'!L274)</f>
        <v>156944.68414</v>
      </c>
      <c r="E274" s="9">
        <f>E273+'raw - eigenphi'!B274</f>
        <v>116588374.18441004</v>
      </c>
      <c r="F274" s="9">
        <f>F273+'raw - eigenphi'!F274</f>
        <v>31421564.753865156</v>
      </c>
      <c r="G274" s="13">
        <f>'raw - eigenphi'!J274+G273</f>
        <v>102313479.39803994</v>
      </c>
    </row>
    <row r="275" spans="1:7" x14ac:dyDescent="0.2">
      <c r="A275" s="11">
        <f t="shared" si="4"/>
        <v>44834</v>
      </c>
      <c r="B275" s="9">
        <f>SUM('raw - eigenphi'!B275,'raw - eigenphi'!E275,'raw - eigenphi'!J275)</f>
        <v>312646.76659999997</v>
      </c>
      <c r="C275" s="9">
        <f>SUM('raw - eigenphi'!C275,'raw - eigenphi'!F275,'raw - eigenphi'!K275)</f>
        <v>169649.8267489</v>
      </c>
      <c r="D275" s="13">
        <f>SUM('raw - eigenphi'!D275,'raw - eigenphi'!G275,'raw - eigenphi'!L275)</f>
        <v>98732.638442119991</v>
      </c>
      <c r="E275" s="9">
        <f>E274+'raw - eigenphi'!B275</f>
        <v>116704146.69161004</v>
      </c>
      <c r="F275" s="9">
        <f>F274+'raw - eigenphi'!F275</f>
        <v>31422043.482924055</v>
      </c>
      <c r="G275" s="13">
        <f>'raw - eigenphi'!J275+G274</f>
        <v>102465519.65743993</v>
      </c>
    </row>
    <row r="276" spans="1:7" x14ac:dyDescent="0.2">
      <c r="A276" s="11">
        <f t="shared" si="4"/>
        <v>44835</v>
      </c>
      <c r="B276" s="9">
        <f>SUM('raw - eigenphi'!B276,'raw - eigenphi'!E276,'raw - eigenphi'!J276)</f>
        <v>269754.70809999999</v>
      </c>
      <c r="C276" s="9">
        <f>SUM('raw - eigenphi'!C276,'raw - eigenphi'!F276,'raw - eigenphi'!K276)</f>
        <v>137948.3463876</v>
      </c>
      <c r="D276" s="13">
        <f>SUM('raw - eigenphi'!D276,'raw - eigenphi'!G276,'raw - eigenphi'!L276)</f>
        <v>87187.984732199999</v>
      </c>
      <c r="E276" s="9">
        <f>E275+'raw - eigenphi'!B276</f>
        <v>116818640.20971003</v>
      </c>
      <c r="F276" s="9">
        <f>F275+'raw - eigenphi'!F276</f>
        <v>31422149.357691657</v>
      </c>
      <c r="G276" s="13">
        <f>'raw - eigenphi'!J276+G275</f>
        <v>102575945.84743993</v>
      </c>
    </row>
    <row r="277" spans="1:7" x14ac:dyDescent="0.2">
      <c r="A277" s="11">
        <f t="shared" si="4"/>
        <v>44836</v>
      </c>
      <c r="B277" s="9">
        <f>SUM('raw - eigenphi'!B277,'raw - eigenphi'!E277,'raw - eigenphi'!J277)</f>
        <v>341138.32691</v>
      </c>
      <c r="C277" s="9">
        <f>SUM('raw - eigenphi'!C277,'raw - eigenphi'!F277,'raw - eigenphi'!K277)</f>
        <v>218447.8806264</v>
      </c>
      <c r="D277" s="13">
        <f>SUM('raw - eigenphi'!D277,'raw - eigenphi'!G277,'raw - eigenphi'!L277)</f>
        <v>78203.381542100004</v>
      </c>
      <c r="E277" s="9">
        <f>E276+'raw - eigenphi'!B277</f>
        <v>116917284.77132003</v>
      </c>
      <c r="F277" s="9">
        <f>F276+'raw - eigenphi'!F277</f>
        <v>31422361.314008057</v>
      </c>
      <c r="G277" s="13">
        <f>'raw - eigenphi'!J277+G276</f>
        <v>102773603.61273994</v>
      </c>
    </row>
    <row r="278" spans="1:7" x14ac:dyDescent="0.2">
      <c r="A278" s="11">
        <f t="shared" si="4"/>
        <v>44837</v>
      </c>
      <c r="B278" s="9">
        <f>SUM('raw - eigenphi'!B278,'raw - eigenphi'!E278,'raw - eigenphi'!J278)</f>
        <v>352469.1936</v>
      </c>
      <c r="C278" s="9">
        <f>SUM('raw - eigenphi'!C278,'raw - eigenphi'!F278,'raw - eigenphi'!K278)</f>
        <v>284203.96568999998</v>
      </c>
      <c r="D278" s="13">
        <f>SUM('raw - eigenphi'!D278,'raw - eigenphi'!G278,'raw - eigenphi'!L278)</f>
        <v>111128.558388</v>
      </c>
      <c r="E278" s="9">
        <f>E277+'raw - eigenphi'!B278</f>
        <v>117041670.75262003</v>
      </c>
      <c r="F278" s="9">
        <f>F277+'raw - eigenphi'!F278</f>
        <v>31509900.116668057</v>
      </c>
      <c r="G278" s="13">
        <f>'raw - eigenphi'!J278+G277</f>
        <v>102956849.82503994</v>
      </c>
    </row>
    <row r="279" spans="1:7" x14ac:dyDescent="0.2">
      <c r="A279" s="11">
        <f t="shared" si="4"/>
        <v>44838</v>
      </c>
      <c r="B279" s="9">
        <f>SUM('raw - eigenphi'!B279,'raw - eigenphi'!E279,'raw - eigenphi'!J279)</f>
        <v>468771.84719999996</v>
      </c>
      <c r="C279" s="9">
        <f>SUM('raw - eigenphi'!C279,'raw - eigenphi'!F279,'raw - eigenphi'!K279)</f>
        <v>265959.47127372999</v>
      </c>
      <c r="D279" s="13">
        <f>SUM('raw - eigenphi'!D279,'raw - eigenphi'!G279,'raw - eigenphi'!L279)</f>
        <v>158092.77450253</v>
      </c>
      <c r="E279" s="9">
        <f>E278+'raw - eigenphi'!B279</f>
        <v>117254283.32162003</v>
      </c>
      <c r="F279" s="9">
        <f>F278+'raw - eigenphi'!F279</f>
        <v>31509955.988411788</v>
      </c>
      <c r="G279" s="13">
        <f>'raw - eigenphi'!J279+G278</f>
        <v>103168171.10323994</v>
      </c>
    </row>
    <row r="280" spans="1:7" x14ac:dyDescent="0.2">
      <c r="A280" s="11">
        <f t="shared" si="4"/>
        <v>44839</v>
      </c>
      <c r="B280" s="9">
        <f>SUM('raw - eigenphi'!B280,'raw - eigenphi'!E280,'raw - eigenphi'!J280)</f>
        <v>373701.0661</v>
      </c>
      <c r="C280" s="9">
        <f>SUM('raw - eigenphi'!C280,'raw - eigenphi'!F280,'raw - eigenphi'!K280)</f>
        <v>231367.70775589999</v>
      </c>
      <c r="D280" s="13">
        <f>SUM('raw - eigenphi'!D280,'raw - eigenphi'!G280,'raw - eigenphi'!L280)</f>
        <v>99183.893040200011</v>
      </c>
      <c r="E280" s="9">
        <f>E279+'raw - eigenphi'!B280</f>
        <v>117395502.20752004</v>
      </c>
      <c r="F280" s="9">
        <f>F279+'raw - eigenphi'!F280</f>
        <v>31510835.999307688</v>
      </c>
      <c r="G280" s="13">
        <f>'raw - eigenphi'!J280+G279</f>
        <v>103355814.28343993</v>
      </c>
    </row>
    <row r="281" spans="1:7" x14ac:dyDescent="0.2">
      <c r="A281" s="11">
        <f t="shared" si="4"/>
        <v>44840</v>
      </c>
      <c r="B281" s="9">
        <f>SUM('raw - eigenphi'!B281,'raw - eigenphi'!E281,'raw - eigenphi'!J281)</f>
        <v>1549162.5563999999</v>
      </c>
      <c r="C281" s="9">
        <f>SUM('raw - eigenphi'!C281,'raw - eigenphi'!F281,'raw - eigenphi'!K281)</f>
        <v>233263.85125509999</v>
      </c>
      <c r="D281" s="13">
        <f>SUM('raw - eigenphi'!D281,'raw - eigenphi'!G281,'raw - eigenphi'!L281)</f>
        <v>1271659.0377006</v>
      </c>
      <c r="E281" s="9">
        <f>E280+'raw - eigenphi'!B281</f>
        <v>118773352.68152004</v>
      </c>
      <c r="F281" s="9">
        <f>F280+'raw - eigenphi'!F281</f>
        <v>31511144.522402789</v>
      </c>
      <c r="G281" s="13">
        <f>'raw - eigenphi'!J281+G280</f>
        <v>103482286.36583993</v>
      </c>
    </row>
    <row r="282" spans="1:7" x14ac:dyDescent="0.2">
      <c r="A282" s="11">
        <f t="shared" si="4"/>
        <v>44841</v>
      </c>
      <c r="B282" s="9">
        <f>SUM('raw - eigenphi'!B282,'raw - eigenphi'!E282,'raw - eigenphi'!J282)</f>
        <v>313219.13339999999</v>
      </c>
      <c r="C282" s="9">
        <f>SUM('raw - eigenphi'!C282,'raw - eigenphi'!F282,'raw - eigenphi'!K282)</f>
        <v>192824.96669820001</v>
      </c>
      <c r="D282" s="13">
        <f>SUM('raw - eigenphi'!D282,'raw - eigenphi'!G282,'raw - eigenphi'!L282)</f>
        <v>75847.7611416</v>
      </c>
      <c r="E282" s="9">
        <f>E281+'raw - eigenphi'!B282</f>
        <v>118885653.24092005</v>
      </c>
      <c r="F282" s="9">
        <f>F281+'raw - eigenphi'!F282</f>
        <v>31511310.110870991</v>
      </c>
      <c r="G282" s="13">
        <f>'raw - eigenphi'!J282+G281</f>
        <v>103638363.93983993</v>
      </c>
    </row>
    <row r="283" spans="1:7" x14ac:dyDescent="0.2">
      <c r="A283" s="11">
        <f t="shared" si="4"/>
        <v>44842</v>
      </c>
      <c r="B283" s="9">
        <f>SUM('raw - eigenphi'!B283,'raw - eigenphi'!E283,'raw - eigenphi'!J283)</f>
        <v>196896.34544999999</v>
      </c>
      <c r="C283" s="9">
        <f>SUM('raw - eigenphi'!C283,'raw - eigenphi'!F283,'raw - eigenphi'!K283)</f>
        <v>106628.16230753</v>
      </c>
      <c r="D283" s="13">
        <f>SUM('raw - eigenphi'!D283,'raw - eigenphi'!G283,'raw - eigenphi'!L283)</f>
        <v>45445.941572901997</v>
      </c>
      <c r="E283" s="9">
        <f>E282+'raw - eigenphi'!B283</f>
        <v>118941978.26076005</v>
      </c>
      <c r="F283" s="9">
        <f>F282+'raw - eigenphi'!F283</f>
        <v>31511320.156408522</v>
      </c>
      <c r="G283" s="13">
        <f>'raw - eigenphi'!J283+G282</f>
        <v>103734093.26544993</v>
      </c>
    </row>
    <row r="284" spans="1:7" x14ac:dyDescent="0.2">
      <c r="A284" s="11">
        <f t="shared" si="4"/>
        <v>44843</v>
      </c>
      <c r="B284" s="9">
        <f>SUM('raw - eigenphi'!B284,'raw - eigenphi'!E284,'raw - eigenphi'!J284)</f>
        <v>278317.16810000001</v>
      </c>
      <c r="C284" s="9">
        <f>SUM('raw - eigenphi'!C284,'raw - eigenphi'!F284,'raw - eigenphi'!K284)</f>
        <v>167225.71268</v>
      </c>
      <c r="D284" s="13">
        <f>SUM('raw - eigenphi'!D284,'raw - eigenphi'!G284,'raw - eigenphi'!L284)</f>
        <v>66248.455459999997</v>
      </c>
      <c r="E284" s="9">
        <f>E283+'raw - eigenphi'!B284</f>
        <v>119052829.91476005</v>
      </c>
      <c r="F284" s="9">
        <f>F283+'raw - eigenphi'!F284</f>
        <v>31511320.156408522</v>
      </c>
      <c r="G284" s="13">
        <f>'raw - eigenphi'!J284+G283</f>
        <v>103856715.77954993</v>
      </c>
    </row>
    <row r="285" spans="1:7" x14ac:dyDescent="0.2">
      <c r="A285" s="11">
        <f t="shared" si="4"/>
        <v>44844</v>
      </c>
      <c r="B285" s="9">
        <f>SUM('raw - eigenphi'!B285,'raw - eigenphi'!E285,'raw - eigenphi'!J285)</f>
        <v>337980.24</v>
      </c>
      <c r="C285" s="9">
        <f>SUM('raw - eigenphi'!C285,'raw - eigenphi'!F285,'raw - eigenphi'!K285)</f>
        <v>213405.89279062999</v>
      </c>
      <c r="D285" s="13">
        <f>SUM('raw - eigenphi'!D285,'raw - eigenphi'!G285,'raw - eigenphi'!L285)</f>
        <v>79879.393385800009</v>
      </c>
      <c r="E285" s="9">
        <f>E284+'raw - eigenphi'!B285</f>
        <v>119186291.96656005</v>
      </c>
      <c r="F285" s="9">
        <f>F284+'raw - eigenphi'!F285</f>
        <v>31511409.008219153</v>
      </c>
      <c r="G285" s="13">
        <f>'raw - eigenphi'!J285+G284</f>
        <v>104016389.96774992</v>
      </c>
    </row>
    <row r="286" spans="1:7" x14ac:dyDescent="0.2">
      <c r="A286" s="11">
        <f t="shared" si="4"/>
        <v>44845</v>
      </c>
      <c r="B286" s="9">
        <f>SUM('raw - eigenphi'!B286,'raw - eigenphi'!E286,'raw - eigenphi'!J286)</f>
        <v>440938.94870000001</v>
      </c>
      <c r="C286" s="9">
        <f>SUM('raw - eigenphi'!C286,'raw - eigenphi'!F286,'raw - eigenphi'!K286)</f>
        <v>225092.36599409999</v>
      </c>
      <c r="D286" s="13">
        <f>SUM('raw - eigenphi'!D286,'raw - eigenphi'!G286,'raw - eigenphi'!L286)</f>
        <v>171501.23532500002</v>
      </c>
      <c r="E286" s="9">
        <f>E285+'raw - eigenphi'!B286</f>
        <v>119306695.98386005</v>
      </c>
      <c r="F286" s="9">
        <f>F285+'raw - eigenphi'!F286</f>
        <v>31511742.704793252</v>
      </c>
      <c r="G286" s="13">
        <f>'raw - eigenphi'!J286+G285</f>
        <v>104292079.89914992</v>
      </c>
    </row>
    <row r="287" spans="1:7" x14ac:dyDescent="0.2">
      <c r="A287" s="11">
        <f t="shared" si="4"/>
        <v>44846</v>
      </c>
      <c r="B287" s="9">
        <f>SUM('raw - eigenphi'!B287,'raw - eigenphi'!E287,'raw - eigenphi'!J287)</f>
        <v>267542.17009000003</v>
      </c>
      <c r="C287" s="9">
        <f>SUM('raw - eigenphi'!C287,'raw - eigenphi'!F287,'raw - eigenphi'!K287)</f>
        <v>166049.09882439999</v>
      </c>
      <c r="D287" s="13">
        <f>SUM('raw - eigenphi'!D287,'raw - eigenphi'!G287,'raw - eigenphi'!L287)</f>
        <v>57440.566469199999</v>
      </c>
      <c r="E287" s="9">
        <f>E286+'raw - eigenphi'!B287</f>
        <v>119403709.43925005</v>
      </c>
      <c r="F287" s="9">
        <f>F286+'raw - eigenphi'!F287</f>
        <v>31512145.803287651</v>
      </c>
      <c r="G287" s="13">
        <f>'raw - eigenphi'!J287+G286</f>
        <v>104417762.61384992</v>
      </c>
    </row>
    <row r="288" spans="1:7" x14ac:dyDescent="0.2">
      <c r="A288" s="11">
        <f t="shared" si="4"/>
        <v>44847</v>
      </c>
      <c r="B288" s="9">
        <f>SUM('raw - eigenphi'!B288,'raw - eigenphi'!E288,'raw - eigenphi'!J288)</f>
        <v>581875.64149999991</v>
      </c>
      <c r="C288" s="9">
        <f>SUM('raw - eigenphi'!C288,'raw - eigenphi'!F288,'raw - eigenphi'!K288)</f>
        <v>333720.43832999998</v>
      </c>
      <c r="D288" s="13">
        <f>SUM('raw - eigenphi'!D288,'raw - eigenphi'!G288,'raw - eigenphi'!L288)</f>
        <v>222877.45146299998</v>
      </c>
      <c r="E288" s="9">
        <f>E287+'raw - eigenphi'!B288</f>
        <v>119677785.05515005</v>
      </c>
      <c r="F288" s="9">
        <f>F287+'raw - eigenphi'!F288</f>
        <v>31528976.40051765</v>
      </c>
      <c r="G288" s="13">
        <f>'raw - eigenphi'!J288+G287</f>
        <v>104680715.63944992</v>
      </c>
    </row>
    <row r="289" spans="1:7" x14ac:dyDescent="0.2">
      <c r="A289" s="11">
        <f t="shared" si="4"/>
        <v>44848</v>
      </c>
      <c r="B289" s="9">
        <f>SUM('raw - eigenphi'!B289,'raw - eigenphi'!E289,'raw - eigenphi'!J289)</f>
        <v>450881.71850000002</v>
      </c>
      <c r="C289" s="9">
        <f>SUM('raw - eigenphi'!C289,'raw - eigenphi'!F289,'raw - eigenphi'!K289)</f>
        <v>278188.25074630004</v>
      </c>
      <c r="D289" s="13">
        <f>SUM('raw - eigenphi'!D289,'raw - eigenphi'!G289,'raw - eigenphi'!L289)</f>
        <v>127883.56903678</v>
      </c>
      <c r="E289" s="9">
        <f>E288+'raw - eigenphi'!B289</f>
        <v>119783885.09235005</v>
      </c>
      <c r="F289" s="9">
        <f>F288+'raw - eigenphi'!F289</f>
        <v>31528990.636153951</v>
      </c>
      <c r="G289" s="13">
        <f>'raw - eigenphi'!J289+G288</f>
        <v>104980649.32074992</v>
      </c>
    </row>
    <row r="290" spans="1:7" x14ac:dyDescent="0.2">
      <c r="A290" s="11">
        <f t="shared" si="4"/>
        <v>44849</v>
      </c>
      <c r="B290" s="9">
        <f>SUM('raw - eigenphi'!B290,'raw - eigenphi'!E290,'raw - eigenphi'!J290)</f>
        <v>381506.56300000002</v>
      </c>
      <c r="C290" s="9">
        <f>SUM('raw - eigenphi'!C290,'raw - eigenphi'!F290,'raw - eigenphi'!K290)</f>
        <v>260459.70735667998</v>
      </c>
      <c r="D290" s="13">
        <f>SUM('raw - eigenphi'!D290,'raw - eigenphi'!G290,'raw - eigenphi'!L290)</f>
        <v>76263.967243960011</v>
      </c>
      <c r="E290" s="9">
        <f>E289+'raw - eigenphi'!B290</f>
        <v>119889239.98615006</v>
      </c>
      <c r="F290" s="9">
        <f>F289+'raw - eigenphi'!F290</f>
        <v>31529024.728150632</v>
      </c>
      <c r="G290" s="13">
        <f>'raw - eigenphi'!J290+G289</f>
        <v>105211951.98994993</v>
      </c>
    </row>
    <row r="291" spans="1:7" x14ac:dyDescent="0.2">
      <c r="A291" s="11">
        <f t="shared" si="4"/>
        <v>44850</v>
      </c>
      <c r="B291" s="9">
        <f>SUM('raw - eigenphi'!B291,'raw - eigenphi'!E291,'raw - eigenphi'!J291)</f>
        <v>337119.81570000004</v>
      </c>
      <c r="C291" s="9">
        <f>SUM('raw - eigenphi'!C291,'raw - eigenphi'!F291,'raw - eigenphi'!K291)</f>
        <v>221943.38753000001</v>
      </c>
      <c r="D291" s="13">
        <f>SUM('raw - eigenphi'!D291,'raw - eigenphi'!G291,'raw - eigenphi'!L291)</f>
        <v>92615.930370699993</v>
      </c>
      <c r="E291" s="9">
        <f>E290+'raw - eigenphi'!B291</f>
        <v>119993131.56405006</v>
      </c>
      <c r="F291" s="9">
        <f>F290+'raw - eigenphi'!F291</f>
        <v>31550991.709660631</v>
      </c>
      <c r="G291" s="13">
        <f>'raw - eigenphi'!J291+G290</f>
        <v>105400330.22774993</v>
      </c>
    </row>
    <row r="292" spans="1:7" x14ac:dyDescent="0.2">
      <c r="A292" s="11">
        <f t="shared" si="4"/>
        <v>44851</v>
      </c>
      <c r="B292" s="9">
        <f>SUM('raw - eigenphi'!B292,'raw - eigenphi'!E292,'raw - eigenphi'!J292)</f>
        <v>643150.18720000004</v>
      </c>
      <c r="C292" s="9">
        <f>SUM('raw - eigenphi'!C292,'raw - eigenphi'!F292,'raw - eigenphi'!K292)</f>
        <v>364059.31832018401</v>
      </c>
      <c r="D292" s="13">
        <f>SUM('raw - eigenphi'!D292,'raw - eigenphi'!G292,'raw - eigenphi'!L292)</f>
        <v>234256.47527853801</v>
      </c>
      <c r="E292" s="9">
        <f>E291+'raw - eigenphi'!B292</f>
        <v>120254590.30165006</v>
      </c>
      <c r="F292" s="9">
        <f>F291+'raw - eigenphi'!F292</f>
        <v>31551000.054380815</v>
      </c>
      <c r="G292" s="13">
        <f>'raw - eigenphi'!J292+G291</f>
        <v>105737170.67734993</v>
      </c>
    </row>
    <row r="293" spans="1:7" x14ac:dyDescent="0.2">
      <c r="A293" s="11">
        <f t="shared" si="4"/>
        <v>44852</v>
      </c>
      <c r="B293" s="9">
        <f>SUM('raw - eigenphi'!B293,'raw - eigenphi'!E293,'raw - eigenphi'!J293)</f>
        <v>495193.37</v>
      </c>
      <c r="C293" s="9">
        <f>SUM('raw - eigenphi'!C293,'raw - eigenphi'!F293,'raw - eigenphi'!K293)</f>
        <v>343475.43114250299</v>
      </c>
      <c r="D293" s="13">
        <f>SUM('raw - eigenphi'!D293,'raw - eigenphi'!G293,'raw - eigenphi'!L293)</f>
        <v>106883.83376805</v>
      </c>
      <c r="E293" s="9">
        <f>E292+'raw - eigenphi'!B293</f>
        <v>120417708.17835006</v>
      </c>
      <c r="F293" s="9">
        <f>F292+'raw - eigenphi'!F293</f>
        <v>31551006.79292332</v>
      </c>
      <c r="G293" s="13">
        <f>'raw - eigenphi'!J293+G292</f>
        <v>106024394.17064993</v>
      </c>
    </row>
    <row r="294" spans="1:7" x14ac:dyDescent="0.2">
      <c r="A294" s="11">
        <f t="shared" si="4"/>
        <v>44853</v>
      </c>
      <c r="B294" s="9">
        <f>SUM('raw - eigenphi'!B294,'raw - eigenphi'!E294,'raw - eigenphi'!J294)</f>
        <v>384295.45980000001</v>
      </c>
      <c r="C294" s="9">
        <f>SUM('raw - eigenphi'!C294,'raw - eigenphi'!F294,'raw - eigenphi'!K294)</f>
        <v>254281.35293180001</v>
      </c>
      <c r="D294" s="13">
        <f>SUM('raw - eigenphi'!D294,'raw - eigenphi'!G294,'raw - eigenphi'!L294)</f>
        <v>85836.516877240007</v>
      </c>
      <c r="E294" s="9">
        <f>E293+'raw - eigenphi'!B294</f>
        <v>120523016.77515006</v>
      </c>
      <c r="F294" s="9">
        <f>F293+'raw - eigenphi'!F294</f>
        <v>31551650.978185121</v>
      </c>
      <c r="G294" s="13">
        <f>'raw - eigenphi'!J294+G293</f>
        <v>106258528.03364994</v>
      </c>
    </row>
    <row r="295" spans="1:7" x14ac:dyDescent="0.2">
      <c r="A295" s="11">
        <f t="shared" si="4"/>
        <v>44854</v>
      </c>
      <c r="B295" s="9">
        <f>SUM('raw - eigenphi'!B295,'raw - eigenphi'!E295,'raw - eigenphi'!J295)</f>
        <v>559782.1202</v>
      </c>
      <c r="C295" s="9">
        <f>SUM('raw - eigenphi'!C295,'raw - eigenphi'!F295,'raw - eigenphi'!K295)</f>
        <v>396893.04952419997</v>
      </c>
      <c r="D295" s="13">
        <f>SUM('raw - eigenphi'!D295,'raw - eigenphi'!G295,'raw - eigenphi'!L295)</f>
        <v>118206.62086231</v>
      </c>
      <c r="E295" s="9">
        <f>E294+'raw - eigenphi'!B295</f>
        <v>120663134.07495005</v>
      </c>
      <c r="F295" s="9">
        <f>F294+'raw - eigenphi'!F295</f>
        <v>31551773.07080932</v>
      </c>
      <c r="G295" s="13">
        <f>'raw - eigenphi'!J295+G294</f>
        <v>106633338.85404994</v>
      </c>
    </row>
    <row r="296" spans="1:7" x14ac:dyDescent="0.2">
      <c r="A296" s="11">
        <f t="shared" si="4"/>
        <v>44855</v>
      </c>
      <c r="B296" s="9">
        <f>SUM('raw - eigenphi'!B296,'raw - eigenphi'!E296,'raw - eigenphi'!J296)</f>
        <v>727355.18110000005</v>
      </c>
      <c r="C296" s="9">
        <f>SUM('raw - eigenphi'!C296,'raw - eigenphi'!F296,'raw - eigenphi'!K296)</f>
        <v>447927.67958644003</v>
      </c>
      <c r="D296" s="13">
        <f>SUM('raw - eigenphi'!D296,'raw - eigenphi'!G296,'raw - eigenphi'!L296)</f>
        <v>234729.74471906002</v>
      </c>
      <c r="E296" s="9">
        <f>E295+'raw - eigenphi'!B296</f>
        <v>120859341.74865006</v>
      </c>
      <c r="F296" s="9">
        <f>F295+'raw - eigenphi'!F296</f>
        <v>31551837.621975761</v>
      </c>
      <c r="G296" s="13">
        <f>'raw - eigenphi'!J296+G295</f>
        <v>107119631.36144994</v>
      </c>
    </row>
    <row r="297" spans="1:7" x14ac:dyDescent="0.2">
      <c r="A297" s="11">
        <f t="shared" si="4"/>
        <v>44856</v>
      </c>
      <c r="B297" s="9">
        <f>SUM('raw - eigenphi'!B297,'raw - eigenphi'!E297,'raw - eigenphi'!J297)</f>
        <v>1805541.9743000001</v>
      </c>
      <c r="C297" s="9">
        <f>SUM('raw - eigenphi'!C297,'raw - eigenphi'!F297,'raw - eigenphi'!K297)</f>
        <v>931801.30660000001</v>
      </c>
      <c r="D297" s="13">
        <f>SUM('raw - eigenphi'!D297,'raw - eigenphi'!G297,'raw - eigenphi'!L297)</f>
        <v>828884.66774000006</v>
      </c>
      <c r="E297" s="9">
        <f>E296+'raw - eigenphi'!B297</f>
        <v>122387946.04865006</v>
      </c>
      <c r="F297" s="9">
        <f>F296+'raw - eigenphi'!F297</f>
        <v>31551837.621975761</v>
      </c>
      <c r="G297" s="13">
        <f>'raw - eigenphi'!J297+G296</f>
        <v>107351713.03574994</v>
      </c>
    </row>
    <row r="298" spans="1:7" x14ac:dyDescent="0.2">
      <c r="A298" s="11">
        <f t="shared" si="4"/>
        <v>44857</v>
      </c>
      <c r="B298" s="9">
        <f>SUM('raw - eigenphi'!B298,'raw - eigenphi'!E298,'raw - eigenphi'!J298)</f>
        <v>393155.08344000002</v>
      </c>
      <c r="C298" s="9">
        <f>SUM('raw - eigenphi'!C298,'raw - eigenphi'!F298,'raw - eigenphi'!K298)</f>
        <v>266987.68332741997</v>
      </c>
      <c r="D298" s="13">
        <f>SUM('raw - eigenphi'!D298,'raw - eigenphi'!G298,'raw - eigenphi'!L298)</f>
        <v>81409.910913469997</v>
      </c>
      <c r="E298" s="9">
        <f>E297+'raw - eigenphi'!B298</f>
        <v>122461372.05119006</v>
      </c>
      <c r="F298" s="9">
        <f>F297+'raw - eigenphi'!F298</f>
        <v>31551887.433473181</v>
      </c>
      <c r="G298" s="13">
        <f>'raw - eigenphi'!J298+G297</f>
        <v>107626585.11664994</v>
      </c>
    </row>
    <row r="299" spans="1:7" x14ac:dyDescent="0.2">
      <c r="A299" s="11">
        <f t="shared" si="4"/>
        <v>44858</v>
      </c>
      <c r="B299" s="9">
        <f>SUM('raw - eigenphi'!B299,'raw - eigenphi'!E299,'raw - eigenphi'!J299)</f>
        <v>398353.61443000002</v>
      </c>
      <c r="C299" s="9">
        <f>SUM('raw - eigenphi'!C299,'raw - eigenphi'!F299,'raw - eigenphi'!K299)</f>
        <v>283523.56071549997</v>
      </c>
      <c r="D299" s="13">
        <f>SUM('raw - eigenphi'!D299,'raw - eigenphi'!G299,'raw - eigenphi'!L299)</f>
        <v>70202.538666699998</v>
      </c>
      <c r="E299" s="9">
        <f>E298+'raw - eigenphi'!B299</f>
        <v>122536315.45562007</v>
      </c>
      <c r="F299" s="9">
        <f>F298+'raw - eigenphi'!F299</f>
        <v>31552008.57553868</v>
      </c>
      <c r="G299" s="13">
        <f>'raw - eigenphi'!J299+G298</f>
        <v>107905137.32664993</v>
      </c>
    </row>
    <row r="300" spans="1:7" x14ac:dyDescent="0.2">
      <c r="A300" s="11">
        <f t="shared" si="4"/>
        <v>44859</v>
      </c>
      <c r="B300" s="9">
        <f>SUM('raw - eigenphi'!B300,'raw - eigenphi'!E300,'raw - eigenphi'!J300)</f>
        <v>691326.40520000004</v>
      </c>
      <c r="C300" s="9">
        <f>SUM('raw - eigenphi'!C300,'raw - eigenphi'!F300,'raw - eigenphi'!K300)</f>
        <v>478709.29862000002</v>
      </c>
      <c r="D300" s="13">
        <f>SUM('raw - eigenphi'!D300,'raw - eigenphi'!G300,'raw - eigenphi'!L300)</f>
        <v>172906.494744</v>
      </c>
      <c r="E300" s="9">
        <f>E299+'raw - eigenphi'!B300</f>
        <v>122764970.94732006</v>
      </c>
      <c r="F300" s="9">
        <f>F299+'raw - eigenphi'!F300</f>
        <v>31555953.969458681</v>
      </c>
      <c r="G300" s="13">
        <f>'raw - eigenphi'!J300+G299</f>
        <v>108322949.24014993</v>
      </c>
    </row>
    <row r="301" spans="1:7" x14ac:dyDescent="0.2">
      <c r="A301" s="11">
        <f t="shared" si="4"/>
        <v>44860</v>
      </c>
      <c r="B301" s="9">
        <f>SUM('raw - eigenphi'!B301,'raw - eigenphi'!E301,'raw - eigenphi'!J301)</f>
        <v>509228.27380000002</v>
      </c>
      <c r="C301" s="9">
        <f>SUM('raw - eigenphi'!C301,'raw - eigenphi'!F301,'raw - eigenphi'!K301)</f>
        <v>407361.11829299998</v>
      </c>
      <c r="D301" s="13">
        <f>SUM('raw - eigenphi'!D301,'raw - eigenphi'!G301,'raw - eigenphi'!L301)</f>
        <v>64461.140127499995</v>
      </c>
      <c r="E301" s="9">
        <f>E300+'raw - eigenphi'!B301</f>
        <v>122924151.81132005</v>
      </c>
      <c r="F301" s="9">
        <f>F300+'raw - eigenphi'!F301</f>
        <v>31563299.429951679</v>
      </c>
      <c r="G301" s="13">
        <f>'raw - eigenphi'!J301+G300</f>
        <v>108628136.64994992</v>
      </c>
    </row>
    <row r="302" spans="1:7" x14ac:dyDescent="0.2">
      <c r="A302" s="11">
        <f t="shared" si="4"/>
        <v>44861</v>
      </c>
      <c r="B302" s="9">
        <f>SUM('raw - eigenphi'!B302,'raw - eigenphi'!E302,'raw - eigenphi'!J302)</f>
        <v>505120.2205</v>
      </c>
      <c r="C302" s="9">
        <f>SUM('raw - eigenphi'!C302,'raw - eigenphi'!F302,'raw - eigenphi'!K302)</f>
        <v>327665.61693090003</v>
      </c>
      <c r="D302" s="13">
        <f>SUM('raw - eigenphi'!D302,'raw - eigenphi'!G302,'raw - eigenphi'!L302)</f>
        <v>132781.95957194999</v>
      </c>
      <c r="E302" s="9">
        <f>E301+'raw - eigenphi'!B302</f>
        <v>123137906.02512005</v>
      </c>
      <c r="F302" s="9">
        <f>F301+'raw - eigenphi'!F302</f>
        <v>31563464.80958258</v>
      </c>
      <c r="G302" s="13">
        <f>'raw - eigenphi'!J302+G301</f>
        <v>108874641.65664992</v>
      </c>
    </row>
    <row r="303" spans="1:7" x14ac:dyDescent="0.2">
      <c r="A303" s="11">
        <f t="shared" si="4"/>
        <v>44862</v>
      </c>
      <c r="B303" s="9">
        <f>SUM('raw - eigenphi'!B303,'raw - eigenphi'!E303,'raw - eigenphi'!J303)</f>
        <v>473079.3517</v>
      </c>
      <c r="C303" s="9">
        <f>SUM('raw - eigenphi'!C303,'raw - eigenphi'!F303,'raw - eigenphi'!K303)</f>
        <v>332340.00021346996</v>
      </c>
      <c r="D303" s="13">
        <f>SUM('raw - eigenphi'!D303,'raw - eigenphi'!G303,'raw - eigenphi'!L303)</f>
        <v>95918.709969079995</v>
      </c>
      <c r="E303" s="9">
        <f>E302+'raw - eigenphi'!B303</f>
        <v>123261641.93242005</v>
      </c>
      <c r="F303" s="9">
        <f>F302+'raw - eigenphi'!F303</f>
        <v>31563483.89553605</v>
      </c>
      <c r="G303" s="13">
        <f>'raw - eigenphi'!J303+G302</f>
        <v>109179123.10104991</v>
      </c>
    </row>
    <row r="304" spans="1:7" x14ac:dyDescent="0.2">
      <c r="A304" s="11">
        <f t="shared" si="4"/>
        <v>44863</v>
      </c>
      <c r="B304" s="9">
        <f>SUM('raw - eigenphi'!B304,'raw - eigenphi'!E304,'raw - eigenphi'!J304)</f>
        <v>910351.23120000004</v>
      </c>
      <c r="C304" s="9">
        <f>SUM('raw - eigenphi'!C304,'raw - eigenphi'!F304,'raw - eigenphi'!K304)</f>
        <v>381835.64145648002</v>
      </c>
      <c r="D304" s="13">
        <f>SUM('raw - eigenphi'!D304,'raw - eigenphi'!G304,'raw - eigenphi'!L304)</f>
        <v>483801.87899105006</v>
      </c>
      <c r="E304" s="9">
        <f>E303+'raw - eigenphi'!B304</f>
        <v>123813402.36492005</v>
      </c>
      <c r="F304" s="9">
        <f>F303+'raw - eigenphi'!F304</f>
        <v>31563563.944792531</v>
      </c>
      <c r="G304" s="13">
        <f>'raw - eigenphi'!J304+G303</f>
        <v>109492850.89974992</v>
      </c>
    </row>
    <row r="305" spans="1:7" x14ac:dyDescent="0.2">
      <c r="A305" s="11">
        <f t="shared" si="4"/>
        <v>44864</v>
      </c>
      <c r="B305" s="9">
        <f>SUM('raw - eigenphi'!B305,'raw - eigenphi'!E305,'raw - eigenphi'!J305)</f>
        <v>396709.9865</v>
      </c>
      <c r="C305" s="9">
        <f>SUM('raw - eigenphi'!C305,'raw - eigenphi'!F305,'raw - eigenphi'!K305)</f>
        <v>255105.30364990002</v>
      </c>
      <c r="D305" s="13">
        <f>SUM('raw - eigenphi'!D305,'raw - eigenphi'!G305,'raw - eigenphi'!L305)</f>
        <v>96966.691453799998</v>
      </c>
      <c r="E305" s="9">
        <f>E304+'raw - eigenphi'!B305</f>
        <v>123958888.80442005</v>
      </c>
      <c r="F305" s="9">
        <f>F304+'raw - eigenphi'!F305</f>
        <v>31563676.447652433</v>
      </c>
      <c r="G305" s="13">
        <f>'raw - eigenphi'!J305+G304</f>
        <v>109699210.44674993</v>
      </c>
    </row>
    <row r="306" spans="1:7" x14ac:dyDescent="0.2">
      <c r="A306" s="11">
        <f t="shared" si="4"/>
        <v>44865</v>
      </c>
      <c r="B306" s="9">
        <f>SUM('raw - eigenphi'!B306,'raw - eigenphi'!E306,'raw - eigenphi'!J306)</f>
        <v>479178.11470000003</v>
      </c>
      <c r="C306" s="9">
        <f>SUM('raw - eigenphi'!C306,'raw - eigenphi'!F306,'raw - eigenphi'!K306)</f>
        <v>326292.25040430797</v>
      </c>
      <c r="D306" s="13">
        <f>SUM('raw - eigenphi'!D306,'raw - eigenphi'!G306,'raw - eigenphi'!L306)</f>
        <v>108030.45900384799</v>
      </c>
      <c r="E306" s="9">
        <f>E305+'raw - eigenphi'!B306</f>
        <v>124142816.78162006</v>
      </c>
      <c r="F306" s="9">
        <f>F305+'raw - eigenphi'!F306</f>
        <v>31563681.364756741</v>
      </c>
      <c r="G306" s="13">
        <f>'raw - eigenphi'!J306+G305</f>
        <v>109949595.58424993</v>
      </c>
    </row>
    <row r="307" spans="1:7" x14ac:dyDescent="0.2">
      <c r="A307" s="11">
        <f t="shared" si="4"/>
        <v>44866</v>
      </c>
      <c r="B307" s="9">
        <f>SUM('raw - eigenphi'!B307,'raw - eigenphi'!E307,'raw - eigenphi'!J307)</f>
        <v>432243.21309999999</v>
      </c>
      <c r="C307" s="9">
        <f>SUM('raw - eigenphi'!C307,'raw - eigenphi'!F307,'raw - eigenphi'!K307)</f>
        <v>273642.89275186998</v>
      </c>
      <c r="D307" s="13">
        <f>SUM('raw - eigenphi'!D307,'raw - eigenphi'!G307,'raw - eigenphi'!L307)</f>
        <v>113760.83631115999</v>
      </c>
      <c r="E307" s="9">
        <f>E306+'raw - eigenphi'!B307</f>
        <v>124313502.60522005</v>
      </c>
      <c r="F307" s="9">
        <f>F306+'raw - eigenphi'!F307</f>
        <v>31563694.90870861</v>
      </c>
      <c r="G307" s="13">
        <f>'raw - eigenphi'!J307+G306</f>
        <v>110166286.97374994</v>
      </c>
    </row>
    <row r="308" spans="1:7" x14ac:dyDescent="0.2">
      <c r="A308" s="11">
        <f t="shared" si="4"/>
        <v>44867</v>
      </c>
      <c r="B308" s="9">
        <f>SUM('raw - eigenphi'!B308,'raw - eigenphi'!E308,'raw - eigenphi'!J308)</f>
        <v>610617.72589999996</v>
      </c>
      <c r="C308" s="9">
        <f>SUM('raw - eigenphi'!C308,'raw - eigenphi'!F308,'raw - eigenphi'!K308)</f>
        <v>409754.17482939997</v>
      </c>
      <c r="D308" s="13">
        <f>SUM('raw - eigenphi'!D308,'raw - eigenphi'!G308,'raw - eigenphi'!L308)</f>
        <v>156826.6391186</v>
      </c>
      <c r="E308" s="9">
        <f>E307+'raw - eigenphi'!B308</f>
        <v>124554258.74732006</v>
      </c>
      <c r="F308" s="9">
        <f>F307+'raw - eigenphi'!F308</f>
        <v>31564137.69023801</v>
      </c>
      <c r="G308" s="13">
        <f>'raw - eigenphi'!J308+G307</f>
        <v>110491281.55754994</v>
      </c>
    </row>
    <row r="309" spans="1:7" x14ac:dyDescent="0.2">
      <c r="A309" s="11">
        <f t="shared" si="4"/>
        <v>44868</v>
      </c>
      <c r="B309" s="9">
        <f>SUM('raw - eigenphi'!B309,'raw - eigenphi'!E309,'raw - eigenphi'!J309)</f>
        <v>387464.29989999998</v>
      </c>
      <c r="C309" s="9">
        <f>SUM('raw - eigenphi'!C309,'raw - eigenphi'!F309,'raw - eigenphi'!K309)</f>
        <v>271960.995712</v>
      </c>
      <c r="D309" s="13">
        <f>SUM('raw - eigenphi'!D309,'raw - eigenphi'!G309,'raw - eigenphi'!L309)</f>
        <v>77596.071439699997</v>
      </c>
      <c r="E309" s="9">
        <f>E308+'raw - eigenphi'!B309</f>
        <v>124678409.46422006</v>
      </c>
      <c r="F309" s="9">
        <f>F308+'raw - eigenphi'!F309</f>
        <v>31570823.071020011</v>
      </c>
      <c r="G309" s="13">
        <f>'raw - eigenphi'!J309+G308</f>
        <v>110709727.14054994</v>
      </c>
    </row>
    <row r="310" spans="1:7" x14ac:dyDescent="0.2">
      <c r="A310" s="11">
        <f t="shared" si="4"/>
        <v>44869</v>
      </c>
      <c r="B310" s="9">
        <f>SUM('raw - eigenphi'!B310,'raw - eigenphi'!E310,'raw - eigenphi'!J310)</f>
        <v>591694.98069999996</v>
      </c>
      <c r="C310" s="9">
        <f>SUM('raw - eigenphi'!C310,'raw - eigenphi'!F310,'raw - eigenphi'!K310)</f>
        <v>456562.96203419997</v>
      </c>
      <c r="D310" s="13">
        <f>SUM('raw - eigenphi'!D310,'raw - eigenphi'!G310,'raw - eigenphi'!L310)</f>
        <v>90978.226372300007</v>
      </c>
      <c r="E310" s="9">
        <f>E309+'raw - eigenphi'!B310</f>
        <v>124866980.01172006</v>
      </c>
      <c r="F310" s="9">
        <f>F309+'raw - eigenphi'!F310</f>
        <v>31571145.74915421</v>
      </c>
      <c r="G310" s="13">
        <f>'raw - eigenphi'!J310+G309</f>
        <v>111067982.57374994</v>
      </c>
    </row>
    <row r="311" spans="1:7" x14ac:dyDescent="0.2">
      <c r="A311" s="11">
        <f t="shared" si="4"/>
        <v>44870</v>
      </c>
      <c r="B311" s="9">
        <f>SUM('raw - eigenphi'!B311,'raw - eigenphi'!E311,'raw - eigenphi'!J311)</f>
        <v>383155.01980000001</v>
      </c>
      <c r="C311" s="9">
        <f>SUM('raw - eigenphi'!C311,'raw - eigenphi'!F311,'raw - eigenphi'!K311)</f>
        <v>251340.27189999999</v>
      </c>
      <c r="D311" s="13">
        <f>SUM('raw - eigenphi'!D311,'raw - eigenphi'!G311,'raw - eigenphi'!L311)</f>
        <v>86944.747830000008</v>
      </c>
      <c r="E311" s="9">
        <f>E310+'raw - eigenphi'!B311</f>
        <v>125017191.15012006</v>
      </c>
      <c r="F311" s="9">
        <f>F310+'raw - eigenphi'!F311</f>
        <v>31571145.74915421</v>
      </c>
      <c r="G311" s="13">
        <f>'raw - eigenphi'!J311+G310</f>
        <v>111256056.45514995</v>
      </c>
    </row>
    <row r="312" spans="1:7" x14ac:dyDescent="0.2">
      <c r="A312" s="11">
        <f t="shared" si="4"/>
        <v>44871</v>
      </c>
      <c r="B312" s="9">
        <f>SUM('raw - eigenphi'!B312,'raw - eigenphi'!E312,'raw - eigenphi'!J312)</f>
        <v>397294.31420000002</v>
      </c>
      <c r="C312" s="9">
        <f>SUM('raw - eigenphi'!C312,'raw - eigenphi'!F312,'raw - eigenphi'!K312)</f>
        <v>277876.03577000002</v>
      </c>
      <c r="D312" s="13">
        <f>SUM('raw - eigenphi'!D312,'raw - eigenphi'!G312,'raw - eigenphi'!L312)</f>
        <v>74547.278430000006</v>
      </c>
      <c r="E312" s="9">
        <f>E311+'raw - eigenphi'!B312</f>
        <v>125125589.88632007</v>
      </c>
      <c r="F312" s="9">
        <f>F311+'raw - eigenphi'!F312</f>
        <v>31571145.74915421</v>
      </c>
      <c r="G312" s="13">
        <f>'raw - eigenphi'!J312+G311</f>
        <v>111500081.03314994</v>
      </c>
    </row>
    <row r="313" spans="1:7" x14ac:dyDescent="0.2">
      <c r="A313" s="11">
        <f t="shared" si="4"/>
        <v>44872</v>
      </c>
      <c r="B313" s="9">
        <f>SUM('raw - eigenphi'!B313,'raw - eigenphi'!E313,'raw - eigenphi'!J313)</f>
        <v>560499.62290000007</v>
      </c>
      <c r="C313" s="9">
        <f>SUM('raw - eigenphi'!C313,'raw - eigenphi'!F313,'raw - eigenphi'!K313)</f>
        <v>344802.7483565</v>
      </c>
      <c r="D313" s="13">
        <f>SUM('raw - eigenphi'!D313,'raw - eigenphi'!G313,'raw - eigenphi'!L313)</f>
        <v>172265.5893741</v>
      </c>
      <c r="E313" s="9">
        <f>E312+'raw - eigenphi'!B313</f>
        <v>125391522.20922007</v>
      </c>
      <c r="F313" s="9">
        <f>F312+'raw - eigenphi'!F313</f>
        <v>31571867.886710711</v>
      </c>
      <c r="G313" s="13">
        <f>'raw - eigenphi'!J313+G312</f>
        <v>111749776.33314994</v>
      </c>
    </row>
    <row r="314" spans="1:7" x14ac:dyDescent="0.2">
      <c r="A314" s="11">
        <f t="shared" si="4"/>
        <v>44873</v>
      </c>
      <c r="B314" s="9">
        <f>SUM('raw - eigenphi'!B314,'raw - eigenphi'!E314,'raw - eigenphi'!J314)</f>
        <v>2525810.7618</v>
      </c>
      <c r="C314" s="9">
        <f>SUM('raw - eigenphi'!C314,'raw - eigenphi'!F314,'raw - eigenphi'!K314)</f>
        <v>1937844.1783000003</v>
      </c>
      <c r="D314" s="13">
        <f>SUM('raw - eigenphi'!D314,'raw - eigenphi'!G314,'raw - eigenphi'!L314)</f>
        <v>987388.22808000003</v>
      </c>
      <c r="E314" s="9">
        <f>E313+'raw - eigenphi'!B314</f>
        <v>127207291.33022007</v>
      </c>
      <c r="F314" s="9">
        <f>F313+'raw - eigenphi'!F314</f>
        <v>31802561.255610712</v>
      </c>
      <c r="G314" s="13">
        <f>'raw - eigenphi'!J314+G313</f>
        <v>112414944.97394994</v>
      </c>
    </row>
    <row r="315" spans="1:7" x14ac:dyDescent="0.2">
      <c r="A315" s="11">
        <f t="shared" si="4"/>
        <v>44874</v>
      </c>
      <c r="B315" s="9">
        <f>SUM('raw - eigenphi'!B315,'raw - eigenphi'!E315,'raw - eigenphi'!J315)</f>
        <v>2229369.2969999998</v>
      </c>
      <c r="C315" s="9">
        <f>SUM('raw - eigenphi'!C315,'raw - eigenphi'!F315,'raw - eigenphi'!K315)</f>
        <v>2800970.0368999997</v>
      </c>
      <c r="D315" s="13">
        <f>SUM('raw - eigenphi'!D315,'raw - eigenphi'!G315,'raw - eigenphi'!L315)</f>
        <v>1277965.2031</v>
      </c>
      <c r="E315" s="9">
        <f>E314+'raw - eigenphi'!B315</f>
        <v>128234588.77522007</v>
      </c>
      <c r="F315" s="9">
        <f>F314+'raw - eigenphi'!F315</f>
        <v>32839887.499610711</v>
      </c>
      <c r="G315" s="13">
        <f>'raw - eigenphi'!J315+G314</f>
        <v>113572142.82594994</v>
      </c>
    </row>
    <row r="316" spans="1:7" x14ac:dyDescent="0.2">
      <c r="A316" s="11">
        <f t="shared" si="4"/>
        <v>44875</v>
      </c>
      <c r="B316" s="9">
        <f>SUM('raw - eigenphi'!B316,'raw - eigenphi'!E316,'raw - eigenphi'!J316)</f>
        <v>2507878.5249999999</v>
      </c>
      <c r="C316" s="9">
        <f>SUM('raw - eigenphi'!C316,'raw - eigenphi'!F316,'raw - eigenphi'!K316)</f>
        <v>1776537.3281399999</v>
      </c>
      <c r="D316" s="13">
        <f>SUM('raw - eigenphi'!D316,'raw - eigenphi'!G316,'raw - eigenphi'!L316)</f>
        <v>706384.06550499995</v>
      </c>
      <c r="E316" s="9">
        <f>E315+'raw - eigenphi'!B316</f>
        <v>129271324.66122007</v>
      </c>
      <c r="F316" s="9">
        <f>F315+'raw - eigenphi'!F316</f>
        <v>32850224.062150709</v>
      </c>
      <c r="G316" s="13">
        <f>'raw - eigenphi'!J316+G315</f>
        <v>114998410.46494994</v>
      </c>
    </row>
    <row r="317" spans="1:7" x14ac:dyDescent="0.2">
      <c r="A317" s="11">
        <f t="shared" si="4"/>
        <v>44876</v>
      </c>
      <c r="B317" s="9">
        <f>SUM('raw - eigenphi'!B317,'raw - eigenphi'!E317,'raw - eigenphi'!J317)</f>
        <v>936884.77119999996</v>
      </c>
      <c r="C317" s="9">
        <f>SUM('raw - eigenphi'!C317,'raw - eigenphi'!F317,'raw - eigenphi'!K317)</f>
        <v>660701.43913299998</v>
      </c>
      <c r="D317" s="13">
        <f>SUM('raw - eigenphi'!D317,'raw - eigenphi'!G317,'raw - eigenphi'!L317)</f>
        <v>237793.49774300001</v>
      </c>
      <c r="E317" s="9">
        <f>E316+'raw - eigenphi'!B317</f>
        <v>129711263.45352007</v>
      </c>
      <c r="F317" s="9">
        <f>F316+'raw - eigenphi'!F317</f>
        <v>32853536.449283708</v>
      </c>
      <c r="G317" s="13">
        <f>'raw - eigenphi'!J317+G316</f>
        <v>115450480.44384994</v>
      </c>
    </row>
    <row r="318" spans="1:7" x14ac:dyDescent="0.2">
      <c r="A318" s="11">
        <f t="shared" si="4"/>
        <v>44877</v>
      </c>
      <c r="B318" s="9">
        <f>SUM('raw - eigenphi'!B318,'raw - eigenphi'!E318,'raw - eigenphi'!J318)</f>
        <v>9477398.3929999992</v>
      </c>
      <c r="C318" s="9">
        <f>SUM('raw - eigenphi'!C318,'raw - eigenphi'!F318,'raw - eigenphi'!K318)</f>
        <v>4403245.4169691997</v>
      </c>
      <c r="D318" s="13">
        <f>SUM('raw - eigenphi'!D318,'raw - eigenphi'!G318,'raw - eigenphi'!L318)</f>
        <v>5029960.9064076999</v>
      </c>
      <c r="E318" s="9">
        <f>E317+'raw - eigenphi'!B318</f>
        <v>136389498.57152006</v>
      </c>
      <c r="F318" s="9">
        <f>F317+'raw - eigenphi'!F318</f>
        <v>32853854.205252908</v>
      </c>
      <c r="G318" s="13">
        <f>'raw - eigenphi'!J318+G317</f>
        <v>118204766.71884994</v>
      </c>
    </row>
    <row r="319" spans="1:7" x14ac:dyDescent="0.2">
      <c r="A319" s="11">
        <f t="shared" si="4"/>
        <v>44878</v>
      </c>
      <c r="B319" s="9">
        <f>SUM('raw - eigenphi'!B319,'raw - eigenphi'!E319,'raw - eigenphi'!J319)</f>
        <v>1113744.7159</v>
      </c>
      <c r="C319" s="9">
        <f>SUM('raw - eigenphi'!C319,'raw - eigenphi'!F319,'raw - eigenphi'!K319)</f>
        <v>756489.0183158</v>
      </c>
      <c r="D319" s="13">
        <f>SUM('raw - eigenphi'!D319,'raw - eigenphi'!G319,'raw - eigenphi'!L319)</f>
        <v>312866.21008260001</v>
      </c>
      <c r="E319" s="9">
        <f>E318+'raw - eigenphi'!B319</f>
        <v>136971819.49082005</v>
      </c>
      <c r="F319" s="9">
        <f>F318+'raw - eigenphi'!F319</f>
        <v>32854098.846468709</v>
      </c>
      <c r="G319" s="13">
        <f>'raw - eigenphi'!J319+G318</f>
        <v>118691312.51544994</v>
      </c>
    </row>
    <row r="320" spans="1:7" x14ac:dyDescent="0.2">
      <c r="A320" s="11">
        <f t="shared" si="4"/>
        <v>44879</v>
      </c>
      <c r="B320" s="9">
        <f>SUM('raw - eigenphi'!B320,'raw - eigenphi'!E320,'raw - eigenphi'!J320)</f>
        <v>703629.37479999999</v>
      </c>
      <c r="C320" s="9">
        <f>SUM('raw - eigenphi'!C320,'raw - eigenphi'!F320,'raw - eigenphi'!K320)</f>
        <v>519952.04376999999</v>
      </c>
      <c r="D320" s="13">
        <f>SUM('raw - eigenphi'!D320,'raw - eigenphi'!G320,'raw - eigenphi'!L320)</f>
        <v>141712.01545399998</v>
      </c>
      <c r="E320" s="9">
        <f>E319+'raw - eigenphi'!B320</f>
        <v>137239279.71832004</v>
      </c>
      <c r="F320" s="9">
        <f>F319+'raw - eigenphi'!F320</f>
        <v>32855533.932838708</v>
      </c>
      <c r="G320" s="13">
        <f>'raw - eigenphi'!J320+G319</f>
        <v>119082602.66274995</v>
      </c>
    </row>
    <row r="321" spans="1:7" x14ac:dyDescent="0.2">
      <c r="A321" s="11">
        <f t="shared" si="4"/>
        <v>44880</v>
      </c>
      <c r="B321" s="9">
        <f>SUM('raw - eigenphi'!B321,'raw - eigenphi'!E321,'raw - eigenphi'!J321)</f>
        <v>482376.31219999999</v>
      </c>
      <c r="C321" s="9">
        <f>SUM('raw - eigenphi'!C321,'raw - eigenphi'!F321,'raw - eigenphi'!K321)</f>
        <v>341927.070758596</v>
      </c>
      <c r="D321" s="13">
        <f>SUM('raw - eigenphi'!D321,'raw - eigenphi'!G321,'raw - eigenphi'!L321)</f>
        <v>95589.708328970009</v>
      </c>
      <c r="E321" s="9">
        <f>E320+'raw - eigenphi'!B321</f>
        <v>137406767.89452004</v>
      </c>
      <c r="F321" s="9">
        <f>F320+'raw - eigenphi'!F321</f>
        <v>32855538.955897305</v>
      </c>
      <c r="G321" s="13">
        <f>'raw - eigenphi'!J321+G320</f>
        <v>119352610.79874995</v>
      </c>
    </row>
    <row r="322" spans="1:7" x14ac:dyDescent="0.2">
      <c r="A322" s="11">
        <f t="shared" si="4"/>
        <v>44881</v>
      </c>
      <c r="B322" s="9">
        <f>SUM('raw - eigenphi'!B322,'raw - eigenphi'!E322,'raw - eigenphi'!J322)</f>
        <v>582277.11679999996</v>
      </c>
      <c r="C322" s="9">
        <f>SUM('raw - eigenphi'!C322,'raw - eigenphi'!F322,'raw - eigenphi'!K322)</f>
        <v>452436.98052273004</v>
      </c>
      <c r="D322" s="13">
        <f>SUM('raw - eigenphi'!D322,'raw - eigenphi'!G322,'raw - eigenphi'!L322)</f>
        <v>85081.173676100007</v>
      </c>
      <c r="E322" s="9">
        <f>E321+'raw - eigenphi'!B322</f>
        <v>137575654.42102003</v>
      </c>
      <c r="F322" s="9">
        <f>F321+'raw - eigenphi'!F322</f>
        <v>32855594.648820035</v>
      </c>
      <c r="G322" s="13">
        <f>'raw - eigenphi'!J322+G321</f>
        <v>119721120.38904995</v>
      </c>
    </row>
    <row r="323" spans="1:7" x14ac:dyDescent="0.2">
      <c r="A323" s="11">
        <f t="shared" si="4"/>
        <v>44882</v>
      </c>
      <c r="B323" s="9">
        <f>SUM('raw - eigenphi'!B323,'raw - eigenphi'!E323,'raw - eigenphi'!J323)</f>
        <v>440459.7255</v>
      </c>
      <c r="C323" s="9">
        <f>SUM('raw - eigenphi'!C323,'raw - eigenphi'!F323,'raw - eigenphi'!K323)</f>
        <v>310927.85835721</v>
      </c>
      <c r="D323" s="13">
        <f>SUM('raw - eigenphi'!D323,'raw - eigenphi'!G323,'raw - eigenphi'!L323)</f>
        <v>84680.227257819992</v>
      </c>
      <c r="E323" s="9">
        <f>E322+'raw - eigenphi'!B323</f>
        <v>137697459.53742003</v>
      </c>
      <c r="F323" s="9">
        <f>F322+'raw - eigenphi'!F323</f>
        <v>32855611.298377246</v>
      </c>
      <c r="G323" s="13">
        <f>'raw - eigenphi'!J323+G322</f>
        <v>119994892.99814995</v>
      </c>
    </row>
    <row r="324" spans="1:7" x14ac:dyDescent="0.2">
      <c r="A324" s="11">
        <f t="shared" si="4"/>
        <v>44883</v>
      </c>
      <c r="B324" s="9">
        <f>SUM('raw - eigenphi'!B324,'raw - eigenphi'!E324,'raw - eigenphi'!J324)</f>
        <v>796430.10249999992</v>
      </c>
      <c r="C324" s="9">
        <f>SUM('raw - eigenphi'!C324,'raw - eigenphi'!F324,'raw - eigenphi'!K324)</f>
        <v>242799.06134999997</v>
      </c>
      <c r="D324" s="13">
        <f>SUM('raw - eigenphi'!D324,'raw - eigenphi'!G324,'raw - eigenphi'!L324)</f>
        <v>508748.04123999999</v>
      </c>
      <c r="E324" s="9">
        <f>E323+'raw - eigenphi'!B324</f>
        <v>137844761.71342003</v>
      </c>
      <c r="F324" s="9">
        <f>F323+'raw - eigenphi'!F324</f>
        <v>32855611.298377246</v>
      </c>
      <c r="G324" s="13">
        <f>'raw - eigenphi'!J324+G323</f>
        <v>120599137.92464994</v>
      </c>
    </row>
    <row r="325" spans="1:7" x14ac:dyDescent="0.2">
      <c r="A325" s="11">
        <f t="shared" ref="A325:A388" si="5">A324+1</f>
        <v>44884</v>
      </c>
      <c r="B325" s="9">
        <f>SUM('raw - eigenphi'!B325,'raw - eigenphi'!E325,'raw - eigenphi'!J325)</f>
        <v>461468.864</v>
      </c>
      <c r="C325" s="9">
        <f>SUM('raw - eigenphi'!C325,'raw - eigenphi'!F325,'raw - eigenphi'!K325)</f>
        <v>313337.98482010001</v>
      </c>
      <c r="D325" s="13">
        <f>SUM('raw - eigenphi'!D325,'raw - eigenphi'!G325,'raw - eigenphi'!L325)</f>
        <v>103491.54472420001</v>
      </c>
      <c r="E325" s="9">
        <f>E324+'raw - eigenphi'!B325</f>
        <v>137969023.11622003</v>
      </c>
      <c r="F325" s="9">
        <f>F324+'raw - eigenphi'!F325</f>
        <v>32855726.963367347</v>
      </c>
      <c r="G325" s="13">
        <f>'raw - eigenphi'!J325+G324</f>
        <v>120891461.38584994</v>
      </c>
    </row>
    <row r="326" spans="1:7" x14ac:dyDescent="0.2">
      <c r="A326" s="11">
        <f t="shared" si="5"/>
        <v>44885</v>
      </c>
      <c r="B326" s="9">
        <f>SUM('raw - eigenphi'!B326,'raw - eigenphi'!E326,'raw - eigenphi'!J326)</f>
        <v>691177.0368</v>
      </c>
      <c r="C326" s="9">
        <f>SUM('raw - eigenphi'!C326,'raw - eigenphi'!F326,'raw - eigenphi'!K326)</f>
        <v>507539.02542199998</v>
      </c>
      <c r="D326" s="13">
        <f>SUM('raw - eigenphi'!D326,'raw - eigenphi'!G326,'raw - eigenphi'!L326)</f>
        <v>142668.139589</v>
      </c>
      <c r="E326" s="9">
        <f>E325+'raw - eigenphi'!B326</f>
        <v>138174476.94972003</v>
      </c>
      <c r="F326" s="9">
        <f>F325+'raw - eigenphi'!F326</f>
        <v>32857757.485489346</v>
      </c>
      <c r="G326" s="13">
        <f>'raw - eigenphi'!J326+G325</f>
        <v>121332299.58914994</v>
      </c>
    </row>
    <row r="327" spans="1:7" x14ac:dyDescent="0.2">
      <c r="A327" s="11">
        <f t="shared" si="5"/>
        <v>44886</v>
      </c>
      <c r="B327" s="9">
        <f>SUM('raw - eigenphi'!B327,'raw - eigenphi'!E327,'raw - eigenphi'!J327)</f>
        <v>617222.05590000004</v>
      </c>
      <c r="C327" s="9">
        <f>SUM('raw - eigenphi'!C327,'raw - eigenphi'!F327,'raw - eigenphi'!K327)</f>
        <v>432956.64033199998</v>
      </c>
      <c r="D327" s="13">
        <f>SUM('raw - eigenphi'!D327,'raw - eigenphi'!G327,'raw - eigenphi'!L327)</f>
        <v>152977.95841399999</v>
      </c>
      <c r="E327" s="9">
        <f>E326+'raw - eigenphi'!B327</f>
        <v>138374186.30792004</v>
      </c>
      <c r="F327" s="9">
        <f>F326+'raw - eigenphi'!F327</f>
        <v>32865214.717421345</v>
      </c>
      <c r="G327" s="13">
        <f>'raw - eigenphi'!J327+G326</f>
        <v>121704926.28684993</v>
      </c>
    </row>
    <row r="328" spans="1:7" x14ac:dyDescent="0.2">
      <c r="A328" s="11">
        <f t="shared" si="5"/>
        <v>44887</v>
      </c>
      <c r="B328" s="9">
        <f>SUM('raw - eigenphi'!B328,'raw - eigenphi'!E328,'raw - eigenphi'!J328)</f>
        <v>720684.67229999998</v>
      </c>
      <c r="C328" s="9">
        <f>SUM('raw - eigenphi'!C328,'raw - eigenphi'!F328,'raw - eigenphi'!K328)</f>
        <v>1708529.8827999998</v>
      </c>
      <c r="D328" s="13">
        <f>SUM('raw - eigenphi'!D328,'raw - eigenphi'!G328,'raw - eigenphi'!L328)</f>
        <v>654141.78125</v>
      </c>
      <c r="E328" s="9">
        <f>E327+'raw - eigenphi'!B328</f>
        <v>138673554.34732005</v>
      </c>
      <c r="F328" s="9">
        <f>F327+'raw - eigenphi'!F328</f>
        <v>34110490.637421347</v>
      </c>
      <c r="G328" s="13">
        <f>'raw - eigenphi'!J328+G327</f>
        <v>122081355.91974993</v>
      </c>
    </row>
    <row r="329" spans="1:7" x14ac:dyDescent="0.2">
      <c r="A329" s="11">
        <f t="shared" si="5"/>
        <v>44888</v>
      </c>
      <c r="B329" s="9">
        <f>SUM('raw - eigenphi'!B329,'raw - eigenphi'!E329,'raw - eigenphi'!J329)</f>
        <v>460930.36729999998</v>
      </c>
      <c r="C329" s="9">
        <f>SUM('raw - eigenphi'!C329,'raw - eigenphi'!F329,'raw - eigenphi'!K329)</f>
        <v>311238.87952299998</v>
      </c>
      <c r="D329" s="13">
        <f>SUM('raw - eigenphi'!D329,'raw - eigenphi'!G329,'raw - eigenphi'!L329)</f>
        <v>109150.314075</v>
      </c>
      <c r="E329" s="9">
        <f>E328+'raw - eigenphi'!B329</f>
        <v>138820425.02642006</v>
      </c>
      <c r="F329" s="9">
        <f>F328+'raw - eigenphi'!F329</f>
        <v>34112162.77601435</v>
      </c>
      <c r="G329" s="13">
        <f>'raw - eigenphi'!J329+G328</f>
        <v>122350527.60794993</v>
      </c>
    </row>
    <row r="330" spans="1:7" x14ac:dyDescent="0.2">
      <c r="A330" s="11">
        <f t="shared" si="5"/>
        <v>44889</v>
      </c>
      <c r="B330" s="9">
        <f>SUM('raw - eigenphi'!B330,'raw - eigenphi'!E330,'raw - eigenphi'!J330)</f>
        <v>481032.3798</v>
      </c>
      <c r="C330" s="9">
        <f>SUM('raw - eigenphi'!C330,'raw - eigenphi'!F330,'raw - eigenphi'!K330)</f>
        <v>317691.00946810003</v>
      </c>
      <c r="D330" s="13">
        <f>SUM('raw - eigenphi'!D330,'raw - eigenphi'!G330,'raw - eigenphi'!L330)</f>
        <v>119424.13135509999</v>
      </c>
      <c r="E330" s="9">
        <f>E329+'raw - eigenphi'!B330</f>
        <v>139044105.61722004</v>
      </c>
      <c r="F330" s="9">
        <f>F329+'raw - eigenphi'!F330</f>
        <v>34112411.718382448</v>
      </c>
      <c r="G330" s="13">
        <f>'raw - eigenphi'!J330+G329</f>
        <v>122562990.39694993</v>
      </c>
    </row>
    <row r="331" spans="1:7" x14ac:dyDescent="0.2">
      <c r="A331" s="11">
        <f t="shared" si="5"/>
        <v>44890</v>
      </c>
      <c r="B331" s="9">
        <f>SUM('raw - eigenphi'!B331,'raw - eigenphi'!E331,'raw - eigenphi'!J331)</f>
        <v>924863.69170000008</v>
      </c>
      <c r="C331" s="9">
        <f>SUM('raw - eigenphi'!C331,'raw - eigenphi'!F331,'raw - eigenphi'!K331)</f>
        <v>812608.47371499997</v>
      </c>
      <c r="D331" s="13">
        <f>SUM('raw - eigenphi'!D331,'raw - eigenphi'!G331,'raw - eigenphi'!L331)</f>
        <v>65612.945547039999</v>
      </c>
      <c r="E331" s="9">
        <f>E330+'raw - eigenphi'!B331</f>
        <v>139209894.96342003</v>
      </c>
      <c r="F331" s="9">
        <f>F330+'raw - eigenphi'!F331</f>
        <v>34110600.138297446</v>
      </c>
      <c r="G331" s="13">
        <f>'raw - eigenphi'!J331+G330</f>
        <v>123277174.74244994</v>
      </c>
    </row>
    <row r="332" spans="1:7" x14ac:dyDescent="0.2">
      <c r="A332" s="11">
        <f t="shared" si="5"/>
        <v>44891</v>
      </c>
      <c r="B332" s="9">
        <f>SUM('raw - eigenphi'!B332,'raw - eigenphi'!E332,'raw - eigenphi'!J332)</f>
        <v>334064.83389999997</v>
      </c>
      <c r="C332" s="9">
        <f>SUM('raw - eigenphi'!C332,'raw - eigenphi'!F332,'raw - eigenphi'!K332)</f>
        <v>209362.80721848999</v>
      </c>
      <c r="D332" s="13">
        <f>SUM('raw - eigenphi'!D332,'raw - eigenphi'!G332,'raw - eigenphi'!L332)</f>
        <v>79944.56971009</v>
      </c>
      <c r="E332" s="9">
        <f>E331+'raw - eigenphi'!B332</f>
        <v>139340340.18352002</v>
      </c>
      <c r="F332" s="9">
        <f>F331+'raw - eigenphi'!F332</f>
        <v>34110662.881015934</v>
      </c>
      <c r="G332" s="13">
        <f>'raw - eigenphi'!J332+G331</f>
        <v>123435903.35624994</v>
      </c>
    </row>
    <row r="333" spans="1:7" x14ac:dyDescent="0.2">
      <c r="A333" s="11">
        <f t="shared" si="5"/>
        <v>44892</v>
      </c>
      <c r="B333" s="9">
        <f>SUM('raw - eigenphi'!B333,'raw - eigenphi'!E333,'raw - eigenphi'!J333)</f>
        <v>389554.20789999998</v>
      </c>
      <c r="C333" s="9">
        <f>SUM('raw - eigenphi'!C333,'raw - eigenphi'!F333,'raw - eigenphi'!K333)</f>
        <v>188835.47245171</v>
      </c>
      <c r="D333" s="13">
        <f>SUM('raw - eigenphi'!D333,'raw - eigenphi'!G333,'raw - eigenphi'!L333)</f>
        <v>155884.85127300999</v>
      </c>
      <c r="E333" s="9">
        <f>E332+'raw - eigenphi'!B333</f>
        <v>139522605.62632</v>
      </c>
      <c r="F333" s="9">
        <f>F332+'raw - eigenphi'!F333</f>
        <v>34110677.414437644</v>
      </c>
      <c r="G333" s="13">
        <f>'raw - eigenphi'!J333+G332</f>
        <v>123598300.12134995</v>
      </c>
    </row>
    <row r="334" spans="1:7" x14ac:dyDescent="0.2">
      <c r="A334" s="11">
        <f t="shared" si="5"/>
        <v>44893</v>
      </c>
      <c r="B334" s="9">
        <f>SUM('raw - eigenphi'!B334,'raw - eigenphi'!E334,'raw - eigenphi'!J334)</f>
        <v>2383748.7176999999</v>
      </c>
      <c r="C334" s="9">
        <f>SUM('raw - eigenphi'!C334,'raw - eigenphi'!F334,'raw - eigenphi'!K334)</f>
        <v>1307740.88819607</v>
      </c>
      <c r="D334" s="13">
        <f>SUM('raw - eigenphi'!D334,'raw - eigenphi'!G334,'raw - eigenphi'!L334)</f>
        <v>1031283.1485242001</v>
      </c>
      <c r="E334" s="9">
        <f>E333+'raw - eigenphi'!B334</f>
        <v>141629152.21531999</v>
      </c>
      <c r="F334" s="9">
        <f>F333+'raw - eigenphi'!F334</f>
        <v>34110745.028033711</v>
      </c>
      <c r="G334" s="13">
        <f>'raw - eigenphi'!J334+G333</f>
        <v>123830609.25004995</v>
      </c>
    </row>
    <row r="335" spans="1:7" x14ac:dyDescent="0.2">
      <c r="A335" s="11">
        <f t="shared" si="5"/>
        <v>44894</v>
      </c>
      <c r="B335" s="9">
        <f>SUM('raw - eigenphi'!B335,'raw - eigenphi'!E335,'raw - eigenphi'!J335)</f>
        <v>347303.62760000001</v>
      </c>
      <c r="C335" s="9">
        <f>SUM('raw - eigenphi'!C335,'raw - eigenphi'!F335,'raw - eigenphi'!K335)</f>
        <v>224555.14966636</v>
      </c>
      <c r="D335" s="13">
        <f>SUM('raw - eigenphi'!D335,'raw - eigenphi'!G335,'raw - eigenphi'!L335)</f>
        <v>77867.366754301998</v>
      </c>
      <c r="E335" s="9">
        <f>E334+'raw - eigenphi'!B335</f>
        <v>141749158.61151999</v>
      </c>
      <c r="F335" s="9">
        <f>F334+'raw - eigenphi'!F335</f>
        <v>34110751.552700073</v>
      </c>
      <c r="G335" s="13">
        <f>'raw - eigenphi'!J335+G334</f>
        <v>124013012.48144995</v>
      </c>
    </row>
    <row r="336" spans="1:7" x14ac:dyDescent="0.2">
      <c r="A336" s="11">
        <f t="shared" si="5"/>
        <v>44895</v>
      </c>
      <c r="B336" s="9">
        <f>SUM('raw - eigenphi'!B336,'raw - eigenphi'!E336,'raw - eigenphi'!J336)</f>
        <v>536081.74759999989</v>
      </c>
      <c r="C336" s="9">
        <f>SUM('raw - eigenphi'!C336,'raw - eigenphi'!F336,'raw - eigenphi'!K336)</f>
        <v>319253.490162</v>
      </c>
      <c r="D336" s="13">
        <f>SUM('raw - eigenphi'!D336,'raw - eigenphi'!G336,'raw - eigenphi'!L336)</f>
        <v>173592.28176459999</v>
      </c>
      <c r="E336" s="9">
        <f>E335+'raw - eigenphi'!B336</f>
        <v>141974659.23831999</v>
      </c>
      <c r="F336" s="9">
        <f>F335+'raw - eigenphi'!F336</f>
        <v>34111863.001982071</v>
      </c>
      <c r="G336" s="13">
        <f>'raw - eigenphi'!J336+G335</f>
        <v>124278698.60224995</v>
      </c>
    </row>
    <row r="337" spans="1:7" x14ac:dyDescent="0.2">
      <c r="A337" s="11">
        <f t="shared" si="5"/>
        <v>44896</v>
      </c>
      <c r="B337" s="9">
        <f>SUM('raw - eigenphi'!B337,'raw - eigenphi'!E337,'raw - eigenphi'!J337)</f>
        <v>291246.27607000002</v>
      </c>
      <c r="C337" s="9">
        <f>SUM('raw - eigenphi'!C337,'raw - eigenphi'!F337,'raw - eigenphi'!K337)</f>
        <v>197072.81656355402</v>
      </c>
      <c r="D337" s="13">
        <f>SUM('raw - eigenphi'!D337,'raw - eigenphi'!G337,'raw - eigenphi'!L337)</f>
        <v>49325.454665109995</v>
      </c>
      <c r="E337" s="9">
        <f>E336+'raw - eigenphi'!B337</f>
        <v>142059901.31658998</v>
      </c>
      <c r="F337" s="9">
        <f>F336+'raw - eigenphi'!F337</f>
        <v>34111867.108155623</v>
      </c>
      <c r="G337" s="13">
        <f>'raw - eigenphi'!J337+G336</f>
        <v>124439806.80004995</v>
      </c>
    </row>
    <row r="338" spans="1:7" x14ac:dyDescent="0.2">
      <c r="A338" s="11">
        <f t="shared" si="5"/>
        <v>44897</v>
      </c>
      <c r="B338" s="9">
        <f>SUM('raw - eigenphi'!B338,'raw - eigenphi'!E338,'raw - eigenphi'!J338)</f>
        <v>470919.80170000007</v>
      </c>
      <c r="C338" s="9">
        <f>SUM('raw - eigenphi'!C338,'raw - eigenphi'!F338,'raw - eigenphi'!K338)</f>
        <v>344274.49058300001</v>
      </c>
      <c r="D338" s="13">
        <f>SUM('raw - eigenphi'!D338,'raw - eigenphi'!G338,'raw - eigenphi'!L338)</f>
        <v>73415.060611199995</v>
      </c>
      <c r="E338" s="9">
        <f>E337+'raw - eigenphi'!B338</f>
        <v>142281601.16888997</v>
      </c>
      <c r="F338" s="9">
        <f>F337+'raw - eigenphi'!F338</f>
        <v>34102892.600738622</v>
      </c>
      <c r="G338" s="13">
        <f>'raw - eigenphi'!J338+G337</f>
        <v>124644129.74944994</v>
      </c>
    </row>
    <row r="339" spans="1:7" x14ac:dyDescent="0.2">
      <c r="A339" s="11">
        <f t="shared" si="5"/>
        <v>44898</v>
      </c>
      <c r="B339" s="9">
        <f>SUM('raw - eigenphi'!B339,'raw - eigenphi'!E339,'raw - eigenphi'!J339)</f>
        <v>229814.75228000002</v>
      </c>
      <c r="C339" s="9">
        <f>SUM('raw - eigenphi'!C339,'raw - eigenphi'!F339,'raw - eigenphi'!K339)</f>
        <v>142022.92803050001</v>
      </c>
      <c r="D339" s="13">
        <f>SUM('raw - eigenphi'!D339,'raw - eigenphi'!G339,'raw - eigenphi'!L339)</f>
        <v>42938.175529829998</v>
      </c>
      <c r="E339" s="9">
        <f>E338+'raw - eigenphi'!B339</f>
        <v>142340904.03796998</v>
      </c>
      <c r="F339" s="9">
        <f>F338+'raw - eigenphi'!F339</f>
        <v>34102908.589959122</v>
      </c>
      <c r="G339" s="13">
        <f>'raw - eigenphi'!J339+G338</f>
        <v>124769743.63264994</v>
      </c>
    </row>
    <row r="340" spans="1:7" x14ac:dyDescent="0.2">
      <c r="A340" s="11">
        <f t="shared" si="5"/>
        <v>44899</v>
      </c>
      <c r="B340" s="9">
        <f>SUM('raw - eigenphi'!B340,'raw - eigenphi'!E340,'raw - eigenphi'!J340)</f>
        <v>259009.58169999998</v>
      </c>
      <c r="C340" s="9">
        <f>SUM('raw - eigenphi'!C340,'raw - eigenphi'!F340,'raw - eigenphi'!K340)</f>
        <v>174055.10814880001</v>
      </c>
      <c r="D340" s="13">
        <f>SUM('raw - eigenphi'!D340,'raw - eigenphi'!G340,'raw - eigenphi'!L340)</f>
        <v>40068.167607069998</v>
      </c>
      <c r="E340" s="9">
        <f>E339+'raw - eigenphi'!B340</f>
        <v>142442465.02916998</v>
      </c>
      <c r="F340" s="9">
        <f>F339+'raw - eigenphi'!F340</f>
        <v>34102912.717877924</v>
      </c>
      <c r="G340" s="13">
        <f>'raw - eigenphi'!J340+G339</f>
        <v>124882293.22314994</v>
      </c>
    </row>
    <row r="341" spans="1:7" x14ac:dyDescent="0.2">
      <c r="A341" s="11">
        <f t="shared" si="5"/>
        <v>44900</v>
      </c>
      <c r="B341" s="9">
        <f>SUM('raw - eigenphi'!B341,'raw - eigenphi'!E341,'raw - eigenphi'!J341)</f>
        <v>378009.44530000002</v>
      </c>
      <c r="C341" s="9">
        <f>SUM('raw - eigenphi'!C341,'raw - eigenphi'!F341,'raw - eigenphi'!K341)</f>
        <v>245366.86815599998</v>
      </c>
      <c r="D341" s="13">
        <f>SUM('raw - eigenphi'!D341,'raw - eigenphi'!G341,'raw - eigenphi'!L341)</f>
        <v>101145.73549399999</v>
      </c>
      <c r="E341" s="9">
        <f>E340+'raw - eigenphi'!B341</f>
        <v>142570475.96736997</v>
      </c>
      <c r="F341" s="9">
        <f>F340+'raw - eigenphi'!F341</f>
        <v>34109802.564663924</v>
      </c>
      <c r="G341" s="13">
        <f>'raw - eigenphi'!J341+G340</f>
        <v>125087391.73024994</v>
      </c>
    </row>
    <row r="342" spans="1:7" x14ac:dyDescent="0.2">
      <c r="A342" s="11">
        <f t="shared" si="5"/>
        <v>44901</v>
      </c>
      <c r="B342" s="9">
        <f>SUM('raw - eigenphi'!B342,'raw - eigenphi'!E342,'raw - eigenphi'!J342)</f>
        <v>409961.06579999998</v>
      </c>
      <c r="C342" s="9">
        <f>SUM('raw - eigenphi'!C342,'raw - eigenphi'!F342,'raw - eigenphi'!K342)</f>
        <v>287790.669597</v>
      </c>
      <c r="D342" s="13">
        <f>SUM('raw - eigenphi'!D342,'raw - eigenphi'!G342,'raw - eigenphi'!L342)</f>
        <v>85333.802261999997</v>
      </c>
      <c r="E342" s="9">
        <f>E341+'raw - eigenphi'!B342</f>
        <v>142743231.10236996</v>
      </c>
      <c r="F342" s="9">
        <f>F341+'raw - eigenphi'!F342</f>
        <v>34113935.063160926</v>
      </c>
      <c r="G342" s="13">
        <f>'raw - eigenphi'!J342+G341</f>
        <v>125279696.66104995</v>
      </c>
    </row>
    <row r="343" spans="1:7" x14ac:dyDescent="0.2">
      <c r="A343" s="11">
        <f t="shared" si="5"/>
        <v>44902</v>
      </c>
      <c r="B343" s="9">
        <f>SUM('raw - eigenphi'!B343,'raw - eigenphi'!E343,'raw - eigenphi'!J343)</f>
        <v>340100.30900000001</v>
      </c>
      <c r="C343" s="9">
        <f>SUM('raw - eigenphi'!C343,'raw - eigenphi'!F343,'raw - eigenphi'!K343)</f>
        <v>239453.6625789</v>
      </c>
      <c r="D343" s="13">
        <f>SUM('raw - eigenphi'!D343,'raw - eigenphi'!G343,'raw - eigenphi'!L343)</f>
        <v>56228.919811699998</v>
      </c>
      <c r="E343" s="9">
        <f>E342+'raw - eigenphi'!B343</f>
        <v>142861947.31766996</v>
      </c>
      <c r="F343" s="9">
        <f>F342+'raw - eigenphi'!F343</f>
        <v>34114159.352659829</v>
      </c>
      <c r="G343" s="13">
        <f>'raw - eigenphi'!J343+G342</f>
        <v>125456178.75474995</v>
      </c>
    </row>
    <row r="344" spans="1:7" x14ac:dyDescent="0.2">
      <c r="A344" s="11">
        <f t="shared" si="5"/>
        <v>44903</v>
      </c>
      <c r="B344" s="9">
        <f>SUM('raw - eigenphi'!B344,'raw - eigenphi'!E344,'raw - eigenphi'!J344)</f>
        <v>412714.03559999994</v>
      </c>
      <c r="C344" s="9">
        <f>SUM('raw - eigenphi'!C344,'raw - eigenphi'!F344,'raw - eigenphi'!K344)</f>
        <v>292667.47962979996</v>
      </c>
      <c r="D344" s="13">
        <f>SUM('raw - eigenphi'!D344,'raw - eigenphi'!G344,'raw - eigenphi'!L344)</f>
        <v>75795.36351309999</v>
      </c>
      <c r="E344" s="9">
        <f>E343+'raw - eigenphi'!B344</f>
        <v>142968338.51576996</v>
      </c>
      <c r="F344" s="9">
        <f>F343+'raw - eigenphi'!F344</f>
        <v>34114473.916589633</v>
      </c>
      <c r="G344" s="13">
        <f>'raw - eigenphi'!J344+G343</f>
        <v>125717598.59224996</v>
      </c>
    </row>
    <row r="345" spans="1:7" x14ac:dyDescent="0.2">
      <c r="A345" s="11">
        <f t="shared" si="5"/>
        <v>44904</v>
      </c>
      <c r="B345" s="9">
        <f>SUM('raw - eigenphi'!B345,'raw - eigenphi'!E345,'raw - eigenphi'!J345)</f>
        <v>304896.49141000002</v>
      </c>
      <c r="C345" s="9">
        <f>SUM('raw - eigenphi'!C345,'raw - eigenphi'!F345,'raw - eigenphi'!K345)</f>
        <v>197619.17798471003</v>
      </c>
      <c r="D345" s="13">
        <f>SUM('raw - eigenphi'!D345,'raw - eigenphi'!G345,'raw - eigenphi'!L345)</f>
        <v>62428.377275129998</v>
      </c>
      <c r="E345" s="9">
        <f>E344+'raw - eigenphi'!B345</f>
        <v>143040640.18447995</v>
      </c>
      <c r="F345" s="9">
        <f>F344+'raw - eigenphi'!F345</f>
        <v>34114490.436144345</v>
      </c>
      <c r="G345" s="13">
        <f>'raw - eigenphi'!J345+G344</f>
        <v>125905289.41494995</v>
      </c>
    </row>
    <row r="346" spans="1:7" x14ac:dyDescent="0.2">
      <c r="A346" s="11">
        <f t="shared" si="5"/>
        <v>44905</v>
      </c>
      <c r="B346" s="9">
        <f>SUM('raw - eigenphi'!B346,'raw - eigenphi'!E346,'raw - eigenphi'!J346)</f>
        <v>345985.41657999996</v>
      </c>
      <c r="C346" s="9">
        <f>SUM('raw - eigenphi'!C346,'raw - eigenphi'!F346,'raw - eigenphi'!K346)</f>
        <v>228109.38232000003</v>
      </c>
      <c r="D346" s="13">
        <f>SUM('raw - eigenphi'!D346,'raw - eigenphi'!G346,'raw - eigenphi'!L346)</f>
        <v>72971.034249999997</v>
      </c>
      <c r="E346" s="9">
        <f>E345+'raw - eigenphi'!B346</f>
        <v>143250522.63147995</v>
      </c>
      <c r="F346" s="9">
        <f>F345+'raw - eigenphi'!F346</f>
        <v>34114490.436144345</v>
      </c>
      <c r="G346" s="13">
        <f>'raw - eigenphi'!J346+G345</f>
        <v>125996487.38452995</v>
      </c>
    </row>
    <row r="347" spans="1:7" x14ac:dyDescent="0.2">
      <c r="A347" s="11">
        <f t="shared" si="5"/>
        <v>44906</v>
      </c>
      <c r="B347" s="9">
        <f>SUM('raw - eigenphi'!B347,'raw - eigenphi'!E347,'raw - eigenphi'!J347)</f>
        <v>331219.43900000001</v>
      </c>
      <c r="C347" s="9">
        <f>SUM('raw - eigenphi'!C347,'raw - eigenphi'!F347,'raw - eigenphi'!K347)</f>
        <v>204498.11765267001</v>
      </c>
      <c r="D347" s="13">
        <f>SUM('raw - eigenphi'!D347,'raw - eigenphi'!G347,'raw - eigenphi'!L347)</f>
        <v>82007.921406400012</v>
      </c>
      <c r="E347" s="9">
        <f>E346+'raw - eigenphi'!B347</f>
        <v>143388692.47407994</v>
      </c>
      <c r="F347" s="9">
        <f>F346+'raw - eigenphi'!F347</f>
        <v>34114543.002207011</v>
      </c>
      <c r="G347" s="13">
        <f>'raw - eigenphi'!J347+G346</f>
        <v>126144630.98092994</v>
      </c>
    </row>
    <row r="348" spans="1:7" x14ac:dyDescent="0.2">
      <c r="A348" s="11">
        <f t="shared" si="5"/>
        <v>44907</v>
      </c>
      <c r="B348" s="9">
        <f>SUM('raw - eigenphi'!B348,'raw - eigenphi'!E348,'raw - eigenphi'!J348)</f>
        <v>424740.54300000001</v>
      </c>
      <c r="C348" s="9">
        <f>SUM('raw - eigenphi'!C348,'raw - eigenphi'!F348,'raw - eigenphi'!K348)</f>
        <v>282221.37351199996</v>
      </c>
      <c r="D348" s="13">
        <f>SUM('raw - eigenphi'!D348,'raw - eigenphi'!G348,'raw - eigenphi'!L348)</f>
        <v>99618.386584399996</v>
      </c>
      <c r="E348" s="9">
        <f>E347+'raw - eigenphi'!B348</f>
        <v>143504422.16757995</v>
      </c>
      <c r="F348" s="9">
        <f>F347+'raw - eigenphi'!F348</f>
        <v>34115556.112209015</v>
      </c>
      <c r="G348" s="13">
        <f>'raw - eigenphi'!J348+G347</f>
        <v>126408734.83042994</v>
      </c>
    </row>
    <row r="349" spans="1:7" x14ac:dyDescent="0.2">
      <c r="A349" s="11">
        <f t="shared" si="5"/>
        <v>44908</v>
      </c>
      <c r="B349" s="9">
        <f>SUM('raw - eigenphi'!B349,'raw - eigenphi'!E349,'raw - eigenphi'!J349)</f>
        <v>574767.33529999992</v>
      </c>
      <c r="C349" s="9">
        <f>SUM('raw - eigenphi'!C349,'raw - eigenphi'!F349,'raw - eigenphi'!K349)</f>
        <v>428072.50338000001</v>
      </c>
      <c r="D349" s="13">
        <f>SUM('raw - eigenphi'!D349,'raw - eigenphi'!G349,'raw - eigenphi'!L349)</f>
        <v>131286.6620561</v>
      </c>
      <c r="E349" s="9">
        <f>E348+'raw - eigenphi'!B349</f>
        <v>143678175.07327995</v>
      </c>
      <c r="F349" s="9">
        <f>F348+'raw - eigenphi'!F349</f>
        <v>34144427.505789012</v>
      </c>
      <c r="G349" s="13">
        <f>'raw - eigenphi'!J349+G348</f>
        <v>126764841.26002994</v>
      </c>
    </row>
    <row r="350" spans="1:7" x14ac:dyDescent="0.2">
      <c r="A350" s="11">
        <f t="shared" si="5"/>
        <v>44909</v>
      </c>
      <c r="B350" s="9">
        <f>SUM('raw - eigenphi'!B350,'raw - eigenphi'!E350,'raw - eigenphi'!J350)</f>
        <v>423766.20880000002</v>
      </c>
      <c r="C350" s="9">
        <f>SUM('raw - eigenphi'!C350,'raw - eigenphi'!F350,'raw - eigenphi'!K350)</f>
        <v>295458.02712751203</v>
      </c>
      <c r="D350" s="13">
        <f>SUM('raw - eigenphi'!D350,'raw - eigenphi'!G350,'raw - eigenphi'!L350)</f>
        <v>83447.073837820004</v>
      </c>
      <c r="E350" s="9">
        <f>E349+'raw - eigenphi'!B350</f>
        <v>143808063.21397996</v>
      </c>
      <c r="F350" s="9">
        <f>F349+'raw - eigenphi'!F350</f>
        <v>34144422.759656526</v>
      </c>
      <c r="G350" s="13">
        <f>'raw - eigenphi'!J350+G349</f>
        <v>127013810.32812995</v>
      </c>
    </row>
    <row r="351" spans="1:7" x14ac:dyDescent="0.2">
      <c r="A351" s="11">
        <f t="shared" si="5"/>
        <v>44910</v>
      </c>
      <c r="B351" s="9">
        <f>SUM('raw - eigenphi'!B351,'raw - eigenphi'!E351,'raw - eigenphi'!J351)</f>
        <v>378567.7353</v>
      </c>
      <c r="C351" s="9">
        <f>SUM('raw - eigenphi'!C351,'raw - eigenphi'!F351,'raw - eigenphi'!K351)</f>
        <v>236353.8570318</v>
      </c>
      <c r="D351" s="13">
        <f>SUM('raw - eigenphi'!D351,'raw - eigenphi'!G351,'raw - eigenphi'!L351)</f>
        <v>98986.544639800006</v>
      </c>
      <c r="E351" s="9">
        <f>E350+'raw - eigenphi'!B351</f>
        <v>143921841.72227997</v>
      </c>
      <c r="F351" s="9">
        <f>F350+'raw - eigenphi'!F351</f>
        <v>34145269.928488329</v>
      </c>
      <c r="G351" s="13">
        <f>'raw - eigenphi'!J351+G350</f>
        <v>127233689.55512995</v>
      </c>
    </row>
    <row r="352" spans="1:7" x14ac:dyDescent="0.2">
      <c r="A352" s="11">
        <f t="shared" si="5"/>
        <v>44911</v>
      </c>
      <c r="B352" s="9">
        <f>SUM('raw - eigenphi'!B352,'raw - eigenphi'!E352,'raw - eigenphi'!J352)</f>
        <v>628300.02200000011</v>
      </c>
      <c r="C352" s="9">
        <f>SUM('raw - eigenphi'!C352,'raw - eigenphi'!F352,'raw - eigenphi'!K352)</f>
        <v>392087.57394000003</v>
      </c>
      <c r="D352" s="13">
        <f>SUM('raw - eigenphi'!D352,'raw - eigenphi'!G352,'raw - eigenphi'!L352)</f>
        <v>238341.53391</v>
      </c>
      <c r="E352" s="9">
        <f>E351+'raw - eigenphi'!B352</f>
        <v>144181284.06387997</v>
      </c>
      <c r="F352" s="9">
        <f>F351+'raw - eigenphi'!F352</f>
        <v>34171991.14502833</v>
      </c>
      <c r="G352" s="13">
        <f>'raw - eigenphi'!J352+G351</f>
        <v>127557636.23552994</v>
      </c>
    </row>
    <row r="353" spans="1:7" x14ac:dyDescent="0.2">
      <c r="A353" s="11">
        <f t="shared" si="5"/>
        <v>44912</v>
      </c>
      <c r="B353" s="9">
        <f>SUM('raw - eigenphi'!B353,'raw - eigenphi'!E353,'raw - eigenphi'!J353)</f>
        <v>435535.47729999997</v>
      </c>
      <c r="C353" s="9">
        <f>SUM('raw - eigenphi'!C353,'raw - eigenphi'!F353,'raw - eigenphi'!K353)</f>
        <v>359782.69385000004</v>
      </c>
      <c r="D353" s="13">
        <f>SUM('raw - eigenphi'!D353,'raw - eigenphi'!G353,'raw - eigenphi'!L353)</f>
        <v>201476.58642000001</v>
      </c>
      <c r="E353" s="9">
        <f>E352+'raw - eigenphi'!B353</f>
        <v>144288780.87487996</v>
      </c>
      <c r="F353" s="9">
        <f>F352+'raw - eigenphi'!F353</f>
        <v>34275111.038528331</v>
      </c>
      <c r="G353" s="13">
        <f>'raw - eigenphi'!J353+G352</f>
        <v>127840762.90182994</v>
      </c>
    </row>
    <row r="354" spans="1:7" x14ac:dyDescent="0.2">
      <c r="A354" s="11">
        <f t="shared" si="5"/>
        <v>44913</v>
      </c>
      <c r="B354" s="9">
        <f>SUM('raw - eigenphi'!B354,'raw - eigenphi'!E354,'raw - eigenphi'!J354)</f>
        <v>274914.59470999998</v>
      </c>
      <c r="C354" s="9">
        <f>SUM('raw - eigenphi'!C354,'raw - eigenphi'!F354,'raw - eigenphi'!K354)</f>
        <v>174630.68672599999</v>
      </c>
      <c r="D354" s="13">
        <f>SUM('raw - eigenphi'!D354,'raw - eigenphi'!G354,'raw - eigenphi'!L354)</f>
        <v>57906.025675999997</v>
      </c>
      <c r="E354" s="9">
        <f>E353+'raw - eigenphi'!B354</f>
        <v>144371406.92788994</v>
      </c>
      <c r="F354" s="9">
        <f>F353+'raw - eigenphi'!F354</f>
        <v>34276433.757154331</v>
      </c>
      <c r="G354" s="13">
        <f>'raw - eigenphi'!J354+G353</f>
        <v>127988138.44352995</v>
      </c>
    </row>
    <row r="355" spans="1:7" x14ac:dyDescent="0.2">
      <c r="A355" s="11">
        <f t="shared" si="5"/>
        <v>44914</v>
      </c>
      <c r="B355" s="9">
        <f>SUM('raw - eigenphi'!B355,'raw - eigenphi'!E355,'raw - eigenphi'!J355)</f>
        <v>347144.82459999999</v>
      </c>
      <c r="C355" s="9">
        <f>SUM('raw - eigenphi'!C355,'raw - eigenphi'!F355,'raw - eigenphi'!K355)</f>
        <v>204193.50595600001</v>
      </c>
      <c r="D355" s="13">
        <f>SUM('raw - eigenphi'!D355,'raw - eigenphi'!G355,'raw - eigenphi'!L355)</f>
        <v>104574.16196200001</v>
      </c>
      <c r="E355" s="9">
        <f>E354+'raw - eigenphi'!B355</f>
        <v>144521086.51588994</v>
      </c>
      <c r="F355" s="9">
        <f>F354+'raw - eigenphi'!F355</f>
        <v>34279865.348880328</v>
      </c>
      <c r="G355" s="13">
        <f>'raw - eigenphi'!J355+G354</f>
        <v>128140689.68012995</v>
      </c>
    </row>
    <row r="356" spans="1:7" x14ac:dyDescent="0.2">
      <c r="A356" s="11">
        <f t="shared" si="5"/>
        <v>44915</v>
      </c>
      <c r="B356" s="9">
        <f>SUM('raw - eigenphi'!B356,'raw - eigenphi'!E356,'raw - eigenphi'!J356)</f>
        <v>484820.8248</v>
      </c>
      <c r="C356" s="9">
        <f>SUM('raw - eigenphi'!C356,'raw - eigenphi'!F356,'raw - eigenphi'!K356)</f>
        <v>257689.32811999999</v>
      </c>
      <c r="D356" s="13">
        <f>SUM('raw - eigenphi'!D356,'raw - eigenphi'!G356,'raw - eigenphi'!L356)</f>
        <v>126388.00706764999</v>
      </c>
      <c r="E356" s="9">
        <f>E355+'raw - eigenphi'!B356</f>
        <v>144686144.37378994</v>
      </c>
      <c r="F356" s="9">
        <f>F355+'raw - eigenphi'!F356</f>
        <v>34223948.384100325</v>
      </c>
      <c r="G356" s="13">
        <f>'raw - eigenphi'!J356+G355</f>
        <v>128415537.64702995</v>
      </c>
    </row>
    <row r="357" spans="1:7" x14ac:dyDescent="0.2">
      <c r="A357" s="11">
        <f t="shared" si="5"/>
        <v>44916</v>
      </c>
      <c r="B357" s="9">
        <f>SUM('raw - eigenphi'!B357,'raw - eigenphi'!E357,'raw - eigenphi'!J357)</f>
        <v>274019.16769999999</v>
      </c>
      <c r="C357" s="9">
        <f>SUM('raw - eigenphi'!C357,'raw - eigenphi'!F357,'raw - eigenphi'!K357)</f>
        <v>183695.3956549</v>
      </c>
      <c r="D357" s="13">
        <f>SUM('raw - eigenphi'!D357,'raw - eigenphi'!G357,'raw - eigenphi'!L357)</f>
        <v>44834.637154800002</v>
      </c>
      <c r="E357" s="9">
        <f>E356+'raw - eigenphi'!B357</f>
        <v>144789877.39918995</v>
      </c>
      <c r="F357" s="9">
        <f>F356+'raw - eigenphi'!F357</f>
        <v>34223196.154535227</v>
      </c>
      <c r="G357" s="13">
        <f>'raw - eigenphi'!J357+G356</f>
        <v>128540907.78932995</v>
      </c>
    </row>
    <row r="358" spans="1:7" x14ac:dyDescent="0.2">
      <c r="A358" s="11">
        <f t="shared" si="5"/>
        <v>44917</v>
      </c>
      <c r="B358" s="9">
        <f>SUM('raw - eigenphi'!B358,'raw - eigenphi'!E358,'raw - eigenphi'!J358)</f>
        <v>326161.27607000002</v>
      </c>
      <c r="C358" s="9">
        <f>SUM('raw - eigenphi'!C358,'raw - eigenphi'!F358,'raw - eigenphi'!K358)</f>
        <v>205546.859344</v>
      </c>
      <c r="D358" s="13">
        <f>SUM('raw - eigenphi'!D358,'raw - eigenphi'!G358,'raw - eigenphi'!L358)</f>
        <v>78825.755761999986</v>
      </c>
      <c r="E358" s="9">
        <f>E357+'raw - eigenphi'!B358</f>
        <v>144888434.79065993</v>
      </c>
      <c r="F358" s="9">
        <f>F357+'raw - eigenphi'!F358</f>
        <v>34224717.846439227</v>
      </c>
      <c r="G358" s="13">
        <f>'raw - eigenphi'!J358+G357</f>
        <v>128723594.67392994</v>
      </c>
    </row>
    <row r="359" spans="1:7" x14ac:dyDescent="0.2">
      <c r="A359" s="11">
        <f t="shared" si="5"/>
        <v>44918</v>
      </c>
      <c r="B359" s="9">
        <f>SUM('raw - eigenphi'!B359,'raw - eigenphi'!E359,'raw - eigenphi'!J359)</f>
        <v>276247.35392999998</v>
      </c>
      <c r="C359" s="9">
        <f>SUM('raw - eigenphi'!C359,'raw - eigenphi'!F359,'raw - eigenphi'!K359)</f>
        <v>169407.92219572299</v>
      </c>
      <c r="D359" s="13">
        <f>SUM('raw - eigenphi'!D359,'raw - eigenphi'!G359,'raw - eigenphi'!L359)</f>
        <v>61959.025594000006</v>
      </c>
      <c r="E359" s="9">
        <f>E358+'raw - eigenphi'!B359</f>
        <v>144978414.96158993</v>
      </c>
      <c r="F359" s="9">
        <f>F358+'raw - eigenphi'!F359</f>
        <v>34224727.433264948</v>
      </c>
      <c r="G359" s="13">
        <f>'raw - eigenphi'!J359+G358</f>
        <v>128864943.85692994</v>
      </c>
    </row>
    <row r="360" spans="1:7" x14ac:dyDescent="0.2">
      <c r="A360" s="11">
        <f t="shared" si="5"/>
        <v>44919</v>
      </c>
      <c r="B360" s="9">
        <f>SUM('raw - eigenphi'!B360,'raw - eigenphi'!E360,'raw - eigenphi'!J360)</f>
        <v>159492.79265000002</v>
      </c>
      <c r="C360" s="9">
        <f>SUM('raw - eigenphi'!C360,'raw - eigenphi'!F360,'raw - eigenphi'!K360)</f>
        <v>88799.108404400002</v>
      </c>
      <c r="D360" s="13">
        <f>SUM('raw - eigenphi'!D360,'raw - eigenphi'!G360,'raw - eigenphi'!L360)</f>
        <v>26288.071952999999</v>
      </c>
      <c r="E360" s="9">
        <f>E359+'raw - eigenphi'!B360</f>
        <v>145024157.95474994</v>
      </c>
      <c r="F360" s="9">
        <f>F359+'raw - eigenphi'!F360</f>
        <v>34225067.111849345</v>
      </c>
      <c r="G360" s="13">
        <f>'raw - eigenphi'!J360+G359</f>
        <v>128933774.65641995</v>
      </c>
    </row>
    <row r="361" spans="1:7" x14ac:dyDescent="0.2">
      <c r="A361" s="11">
        <f t="shared" si="5"/>
        <v>44920</v>
      </c>
      <c r="B361" s="9">
        <f>SUM('raw - eigenphi'!B361,'raw - eigenphi'!E361,'raw - eigenphi'!J361)</f>
        <v>239559.69928</v>
      </c>
      <c r="C361" s="9">
        <f>SUM('raw - eigenphi'!C361,'raw - eigenphi'!F361,'raw - eigenphi'!K361)</f>
        <v>149229.55664</v>
      </c>
      <c r="D361" s="13">
        <f>SUM('raw - eigenphi'!D361,'raw - eigenphi'!G361,'raw - eigenphi'!L361)</f>
        <v>74145.139240000004</v>
      </c>
      <c r="E361" s="9">
        <f>E360+'raw - eigenphi'!B361</f>
        <v>145134184.58114994</v>
      </c>
      <c r="F361" s="9">
        <f>F360+'raw - eigenphi'!F361</f>
        <v>34240019.752679348</v>
      </c>
      <c r="G361" s="13">
        <f>'raw - eigenphi'!J361+G360</f>
        <v>129018387.72929995</v>
      </c>
    </row>
    <row r="362" spans="1:7" x14ac:dyDescent="0.2">
      <c r="A362" s="11">
        <f t="shared" si="5"/>
        <v>44921</v>
      </c>
      <c r="B362" s="9">
        <f>SUM('raw - eigenphi'!B362,'raw - eigenphi'!E362,'raw - eigenphi'!J362)</f>
        <v>323131.76370000001</v>
      </c>
      <c r="C362" s="9">
        <f>SUM('raw - eigenphi'!C362,'raw - eigenphi'!F362,'raw - eigenphi'!K362)</f>
        <v>160293.92331499001</v>
      </c>
      <c r="D362" s="13">
        <f>SUM('raw - eigenphi'!D362,'raw - eigenphi'!G362,'raw - eigenphi'!L362)</f>
        <v>118106.24802455</v>
      </c>
      <c r="E362" s="9">
        <f>E361+'raw - eigenphi'!B362</f>
        <v>145244393.24194995</v>
      </c>
      <c r="F362" s="9">
        <f>F361+'raw - eigenphi'!F362</f>
        <v>34240117.157714337</v>
      </c>
      <c r="G362" s="13">
        <f>'raw - eigenphi'!J362+G361</f>
        <v>129186389.83219995</v>
      </c>
    </row>
    <row r="363" spans="1:7" x14ac:dyDescent="0.2">
      <c r="A363" s="11">
        <f t="shared" si="5"/>
        <v>44922</v>
      </c>
      <c r="B363" s="9">
        <f>SUM('raw - eigenphi'!B363,'raw - eigenphi'!E363,'raw - eigenphi'!J363)</f>
        <v>443705.48540000001</v>
      </c>
      <c r="C363" s="9">
        <f>SUM('raw - eigenphi'!C363,'raw - eigenphi'!F363,'raw - eigenphi'!K363)</f>
        <v>221745.29529599997</v>
      </c>
      <c r="D363" s="13">
        <f>SUM('raw - eigenphi'!D363,'raw - eigenphi'!G363,'raw - eigenphi'!L363)</f>
        <v>177249.12436620001</v>
      </c>
      <c r="E363" s="9">
        <f>E362+'raw - eigenphi'!B363</f>
        <v>145416309.83034995</v>
      </c>
      <c r="F363" s="9">
        <f>F362+'raw - eigenphi'!F363</f>
        <v>34240224.107110336</v>
      </c>
      <c r="G363" s="13">
        <f>'raw - eigenphi'!J363+G362</f>
        <v>129413256.72919995</v>
      </c>
    </row>
    <row r="364" spans="1:7" x14ac:dyDescent="0.2">
      <c r="A364" s="11">
        <f t="shared" si="5"/>
        <v>44923</v>
      </c>
      <c r="B364" s="9">
        <f>SUM('raw - eigenphi'!B364,'raw - eigenphi'!E364,'raw - eigenphi'!J364)</f>
        <v>285091.89870000002</v>
      </c>
      <c r="C364" s="9">
        <f>SUM('raw - eigenphi'!C364,'raw - eigenphi'!F364,'raw - eigenphi'!K364)</f>
        <v>171192.18143499998</v>
      </c>
      <c r="D364" s="13">
        <f>SUM('raw - eigenphi'!D364,'raw - eigenphi'!G364,'raw - eigenphi'!L364)</f>
        <v>73105.954541999992</v>
      </c>
      <c r="E364" s="9">
        <f>E363+'raw - eigenphi'!B364</f>
        <v>145530268.75924996</v>
      </c>
      <c r="F364" s="9">
        <f>F363+'raw - eigenphi'!F364</f>
        <v>34242392.436605334</v>
      </c>
      <c r="G364" s="13">
        <f>'raw - eigenphi'!J364+G363</f>
        <v>129539466.69899994</v>
      </c>
    </row>
    <row r="365" spans="1:7" x14ac:dyDescent="0.2">
      <c r="A365" s="11">
        <f t="shared" si="5"/>
        <v>44924</v>
      </c>
      <c r="B365" s="9">
        <f>SUM('raw - eigenphi'!B365,'raw - eigenphi'!E365,'raw - eigenphi'!J365)</f>
        <v>287278.6874</v>
      </c>
      <c r="C365" s="9">
        <f>SUM('raw - eigenphi'!C365,'raw - eigenphi'!F365,'raw - eigenphi'!K365)</f>
        <v>184356.20777699997</v>
      </c>
      <c r="D365" s="13">
        <f>SUM('raw - eigenphi'!D365,'raw - eigenphi'!G365,'raw - eigenphi'!L365)</f>
        <v>76329.298381000001</v>
      </c>
      <c r="E365" s="9">
        <f>E364+'raw - eigenphi'!B365</f>
        <v>145630486.63434994</v>
      </c>
      <c r="F365" s="9">
        <f>F364+'raw - eigenphi'!F365</f>
        <v>34251660.304662332</v>
      </c>
      <c r="G365" s="13">
        <f>'raw - eigenphi'!J365+G364</f>
        <v>129681603.51129994</v>
      </c>
    </row>
    <row r="366" spans="1:7" x14ac:dyDescent="0.2">
      <c r="A366" s="11">
        <f t="shared" si="5"/>
        <v>44925</v>
      </c>
      <c r="B366" s="9">
        <f>SUM('raw - eigenphi'!B366,'raw - eigenphi'!E366,'raw - eigenphi'!J366)</f>
        <v>199431.28057</v>
      </c>
      <c r="C366" s="9">
        <f>SUM('raw - eigenphi'!C366,'raw - eigenphi'!F366,'raw - eigenphi'!K366)</f>
        <v>159315.88037999999</v>
      </c>
      <c r="D366" s="13">
        <f>SUM('raw - eigenphi'!D366,'raw - eigenphi'!G366,'raw - eigenphi'!L366)</f>
        <v>92494.420030000008</v>
      </c>
      <c r="E366" s="9">
        <f>E365+'raw - eigenphi'!B366</f>
        <v>145704060.71078995</v>
      </c>
      <c r="F366" s="9">
        <f>F365+'raw - eigenphi'!F366</f>
        <v>34300177.823342331</v>
      </c>
      <c r="G366" s="13">
        <f>'raw - eigenphi'!J366+G365</f>
        <v>129762535.71542993</v>
      </c>
    </row>
    <row r="367" spans="1:7" x14ac:dyDescent="0.2">
      <c r="A367" s="11">
        <f t="shared" si="5"/>
        <v>44926</v>
      </c>
      <c r="B367" s="9">
        <f>SUM('raw - eigenphi'!B367,'raw - eigenphi'!E367,'raw - eigenphi'!J367)</f>
        <v>274694.58369999996</v>
      </c>
      <c r="C367" s="9">
        <f>SUM('raw - eigenphi'!C367,'raw - eigenphi'!F367,'raw - eigenphi'!K367)</f>
        <v>178374.177646</v>
      </c>
      <c r="D367" s="13">
        <f>SUM('raw - eigenphi'!D367,'raw - eigenphi'!G367,'raw - eigenphi'!L367)</f>
        <v>55422.255138</v>
      </c>
      <c r="E367" s="9">
        <f>E366+'raw - eigenphi'!B367</f>
        <v>145825129.90888995</v>
      </c>
      <c r="F367" s="9">
        <f>F366+'raw - eigenphi'!F367</f>
        <v>34302152.17069833</v>
      </c>
      <c r="G367" s="13">
        <f>'raw - eigenphi'!J367+G366</f>
        <v>129871235.10102993</v>
      </c>
    </row>
    <row r="368" spans="1:7" x14ac:dyDescent="0.2">
      <c r="A368" s="11">
        <f t="shared" si="5"/>
        <v>44927</v>
      </c>
      <c r="B368" s="9">
        <f>SUM('raw - eigenphi'!B368,'raw - eigenphi'!E368,'raw - eigenphi'!J368)</f>
        <v>198630.34580000001</v>
      </c>
      <c r="C368" s="9">
        <f>SUM('raw - eigenphi'!C368,'raw - eigenphi'!F368,'raw - eigenphi'!K368)</f>
        <v>167601.24933000002</v>
      </c>
      <c r="D368" s="13">
        <f>SUM('raw - eigenphi'!D368,'raw - eigenphi'!G368,'raw - eigenphi'!L368)</f>
        <v>32626.16283049</v>
      </c>
      <c r="E368" s="9">
        <f>E367+'raw - eigenphi'!B368</f>
        <v>145913100.45298994</v>
      </c>
      <c r="F368" s="9">
        <f>F367+'raw - eigenphi'!F368</f>
        <v>34303732.331778333</v>
      </c>
      <c r="G368" s="13">
        <f>'raw - eigenphi'!J368+G367</f>
        <v>129981894.90272993</v>
      </c>
    </row>
    <row r="369" spans="1:7" x14ac:dyDescent="0.2">
      <c r="A369" s="11">
        <f t="shared" si="5"/>
        <v>44928</v>
      </c>
      <c r="B369" s="9">
        <f>SUM('raw - eigenphi'!B369,'raw - eigenphi'!E369,'raw - eigenphi'!J369)</f>
        <v>216195.11714000002</v>
      </c>
      <c r="C369" s="9">
        <f>SUM('raw - eigenphi'!C369,'raw - eigenphi'!F369,'raw - eigenphi'!K369)</f>
        <v>185809.71201630001</v>
      </c>
      <c r="D369" s="13">
        <f>SUM('raw - eigenphi'!D369,'raw - eigenphi'!G369,'raw - eigenphi'!L369)</f>
        <v>30775.538277259999</v>
      </c>
      <c r="E369" s="9">
        <f>E368+'raw - eigenphi'!B369</f>
        <v>145982955.68082994</v>
      </c>
      <c r="F369" s="9">
        <f>F368+'raw - eigenphi'!F369</f>
        <v>34304054.577334635</v>
      </c>
      <c r="G369" s="13">
        <f>'raw - eigenphi'!J369+G368</f>
        <v>130128234.79202993</v>
      </c>
    </row>
    <row r="370" spans="1:7" x14ac:dyDescent="0.2">
      <c r="A370" s="11">
        <f t="shared" si="5"/>
        <v>44929</v>
      </c>
      <c r="B370" s="9">
        <f>SUM('raw - eigenphi'!B370,'raw - eigenphi'!E370,'raw - eigenphi'!J370)</f>
        <v>202235.24212000001</v>
      </c>
      <c r="C370" s="9">
        <f>SUM('raw - eigenphi'!C370,'raw - eigenphi'!F370,'raw - eigenphi'!K370)</f>
        <v>170745.15241000001</v>
      </c>
      <c r="D370" s="13">
        <f>SUM('raw - eigenphi'!D370,'raw - eigenphi'!G370,'raw - eigenphi'!L370)</f>
        <v>31490.089749999999</v>
      </c>
      <c r="E370" s="9">
        <f>E369+'raw - eigenphi'!B370</f>
        <v>146039302.73114994</v>
      </c>
      <c r="F370" s="9">
        <f>F369+'raw - eigenphi'!F370</f>
        <v>34304054.577334635</v>
      </c>
      <c r="G370" s="13">
        <f>'raw - eigenphi'!J370+G369</f>
        <v>130274122.98382993</v>
      </c>
    </row>
    <row r="371" spans="1:7" x14ac:dyDescent="0.2">
      <c r="A371" s="11">
        <f t="shared" si="5"/>
        <v>44930</v>
      </c>
      <c r="B371" s="9">
        <f>SUM('raw - eigenphi'!B371,'raw - eigenphi'!E371,'raw - eigenphi'!J371)</f>
        <v>350945.87861999997</v>
      </c>
      <c r="C371" s="9">
        <f>SUM('raw - eigenphi'!C371,'raw - eigenphi'!F371,'raw - eigenphi'!K371)</f>
        <v>278477.11060999997</v>
      </c>
      <c r="D371" s="13">
        <f>SUM('raw - eigenphi'!D371,'raw - eigenphi'!G371,'raw - eigenphi'!L371)</f>
        <v>64836.425032999992</v>
      </c>
      <c r="E371" s="9">
        <f>E370+'raw - eigenphi'!B371</f>
        <v>146129699.11696994</v>
      </c>
      <c r="F371" s="9">
        <f>F370+'raw - eigenphi'!F371</f>
        <v>34293939.151084632</v>
      </c>
      <c r="G371" s="13">
        <f>'raw - eigenphi'!J371+G370</f>
        <v>130534672.47662993</v>
      </c>
    </row>
    <row r="372" spans="1:7" x14ac:dyDescent="0.2">
      <c r="A372" s="11">
        <f t="shared" si="5"/>
        <v>44931</v>
      </c>
      <c r="B372" s="9">
        <f>SUM('raw - eigenphi'!B372,'raw - eigenphi'!E372,'raw - eigenphi'!J372)</f>
        <v>260774.28188999998</v>
      </c>
      <c r="C372" s="9">
        <f>SUM('raw - eigenphi'!C372,'raw - eigenphi'!F372,'raw - eigenphi'!K372)</f>
        <v>211895.99400491</v>
      </c>
      <c r="D372" s="13">
        <f>SUM('raw - eigenphi'!D372,'raw - eigenphi'!G372,'raw - eigenphi'!L372)</f>
        <v>48899.600843460001</v>
      </c>
      <c r="E372" s="9">
        <f>E371+'raw - eigenphi'!B372</f>
        <v>146218905.49515995</v>
      </c>
      <c r="F372" s="9">
        <f>F371+'raw - eigenphi'!F372</f>
        <v>34293949.874349542</v>
      </c>
      <c r="G372" s="13">
        <f>'raw - eigenphi'!J372+G371</f>
        <v>130706240.38032992</v>
      </c>
    </row>
    <row r="373" spans="1:7" x14ac:dyDescent="0.2">
      <c r="A373" s="11">
        <f t="shared" si="5"/>
        <v>44932</v>
      </c>
      <c r="B373" s="9">
        <f>SUM('raw - eigenphi'!B373,'raw - eigenphi'!E373,'raw - eigenphi'!J373)</f>
        <v>194491.52424999999</v>
      </c>
      <c r="C373" s="9">
        <f>SUM('raw - eigenphi'!C373,'raw - eigenphi'!F373,'raw - eigenphi'!K373)</f>
        <v>168349.012418</v>
      </c>
      <c r="D373" s="13">
        <f>SUM('raw - eigenphi'!D373,'raw - eigenphi'!G373,'raw - eigenphi'!L373)</f>
        <v>26172.650872639999</v>
      </c>
      <c r="E373" s="9">
        <f>E372+'raw - eigenphi'!B373</f>
        <v>146279843.64140996</v>
      </c>
      <c r="F373" s="9">
        <f>F372+'raw - eigenphi'!F373</f>
        <v>34293965.178747542</v>
      </c>
      <c r="G373" s="13">
        <f>'raw - eigenphi'!J373+G372</f>
        <v>130839793.75832993</v>
      </c>
    </row>
    <row r="374" spans="1:7" x14ac:dyDescent="0.2">
      <c r="A374" s="11">
        <f t="shared" si="5"/>
        <v>44933</v>
      </c>
      <c r="B374" s="9">
        <f>SUM('raw - eigenphi'!B374,'raw - eigenphi'!E374,'raw - eigenphi'!J374)</f>
        <v>180087.54746999999</v>
      </c>
      <c r="C374" s="9">
        <f>SUM('raw - eigenphi'!C374,'raw - eigenphi'!F374,'raw - eigenphi'!K374)</f>
        <v>147639.40220000001</v>
      </c>
      <c r="D374" s="13">
        <f>SUM('raw - eigenphi'!D374,'raw - eigenphi'!G374,'raw - eigenphi'!L374)</f>
        <v>32448.145270000001</v>
      </c>
      <c r="E374" s="9">
        <f>E373+'raw - eigenphi'!B374</f>
        <v>146363585.93518996</v>
      </c>
      <c r="F374" s="9">
        <f>F373+'raw - eigenphi'!F374</f>
        <v>34293965.178747542</v>
      </c>
      <c r="G374" s="13">
        <f>'raw - eigenphi'!J374+G373</f>
        <v>130936139.01201993</v>
      </c>
    </row>
    <row r="375" spans="1:7" x14ac:dyDescent="0.2">
      <c r="A375" s="11">
        <f t="shared" si="5"/>
        <v>44934</v>
      </c>
      <c r="B375" s="9">
        <f>SUM('raw - eigenphi'!B375,'raw - eigenphi'!E375,'raw - eigenphi'!J375)</f>
        <v>324511.42697000003</v>
      </c>
      <c r="C375" s="9">
        <f>SUM('raw - eigenphi'!C375,'raw - eigenphi'!F375,'raw - eigenphi'!K375)</f>
        <v>243875.99128999998</v>
      </c>
      <c r="D375" s="13">
        <f>SUM('raw - eigenphi'!D375,'raw - eigenphi'!G375,'raw - eigenphi'!L375)</f>
        <v>80635.435710000005</v>
      </c>
      <c r="E375" s="9">
        <f>E374+'raw - eigenphi'!B375</f>
        <v>146456513.58655995</v>
      </c>
      <c r="F375" s="9">
        <f>F374+'raw - eigenphi'!F375</f>
        <v>34293965.178747542</v>
      </c>
      <c r="G375" s="13">
        <f>'raw - eigenphi'!J375+G374</f>
        <v>131167722.78761993</v>
      </c>
    </row>
    <row r="376" spans="1:7" x14ac:dyDescent="0.2">
      <c r="A376" s="11">
        <f t="shared" si="5"/>
        <v>44935</v>
      </c>
      <c r="B376" s="9">
        <f>SUM('raw - eigenphi'!B376,'raw - eigenphi'!E376,'raw - eigenphi'!J376)</f>
        <v>439432.95069999999</v>
      </c>
      <c r="C376" s="9">
        <f>SUM('raw - eigenphi'!C376,'raw - eigenphi'!F376,'raw - eigenphi'!K376)</f>
        <v>361145.67930449999</v>
      </c>
      <c r="D376" s="13">
        <f>SUM('raw - eigenphi'!D376,'raw - eigenphi'!G376,'raw - eigenphi'!L376)</f>
        <v>80571.330516999995</v>
      </c>
      <c r="E376" s="9">
        <f>E375+'raw - eigenphi'!B376</f>
        <v>146561455.86565995</v>
      </c>
      <c r="F376" s="9">
        <f>F375+'raw - eigenphi'!F376</f>
        <v>34294955.432352044</v>
      </c>
      <c r="G376" s="13">
        <f>'raw - eigenphi'!J376+G375</f>
        <v>131502213.45921993</v>
      </c>
    </row>
    <row r="377" spans="1:7" x14ac:dyDescent="0.2">
      <c r="A377" s="11">
        <f t="shared" si="5"/>
        <v>44936</v>
      </c>
      <c r="B377" s="9">
        <f>SUM('raw - eigenphi'!B377,'raw - eigenphi'!E377,'raw - eigenphi'!J377)</f>
        <v>264554.13500000001</v>
      </c>
      <c r="C377" s="9">
        <f>SUM('raw - eigenphi'!C377,'raw - eigenphi'!F377,'raw - eigenphi'!K377)</f>
        <v>210684.66655299999</v>
      </c>
      <c r="D377" s="13">
        <f>SUM('raw - eigenphi'!D377,'raw - eigenphi'!G377,'raw - eigenphi'!L377)</f>
        <v>53886.117812502998</v>
      </c>
      <c r="E377" s="9">
        <f>E376+'raw - eigenphi'!B377</f>
        <v>146674501.14365995</v>
      </c>
      <c r="F377" s="9">
        <f>F376+'raw - eigenphi'!F377</f>
        <v>34294963.812385045</v>
      </c>
      <c r="G377" s="13">
        <f>'raw - eigenphi'!J377+G376</f>
        <v>131653722.31621993</v>
      </c>
    </row>
    <row r="378" spans="1:7" x14ac:dyDescent="0.2">
      <c r="A378" s="11">
        <f t="shared" si="5"/>
        <v>44937</v>
      </c>
      <c r="B378" s="9">
        <f>SUM('raw - eigenphi'!B378,'raw - eigenphi'!E378,'raw - eigenphi'!J378)</f>
        <v>313608.24930000002</v>
      </c>
      <c r="C378" s="9">
        <f>SUM('raw - eigenphi'!C378,'raw - eigenphi'!F378,'raw - eigenphi'!K378)</f>
        <v>267831.31654600002</v>
      </c>
      <c r="D378" s="13">
        <f>SUM('raw - eigenphi'!D378,'raw - eigenphi'!G378,'raw - eigenphi'!L378)</f>
        <v>45835.507871709997</v>
      </c>
      <c r="E378" s="9">
        <f>E377+'raw - eigenphi'!B378</f>
        <v>146809194.43895996</v>
      </c>
      <c r="F378" s="9">
        <f>F377+'raw - eigenphi'!F378</f>
        <v>34294967.624331042</v>
      </c>
      <c r="G378" s="13">
        <f>'raw - eigenphi'!J378+G377</f>
        <v>131832637.27021992</v>
      </c>
    </row>
    <row r="379" spans="1:7" x14ac:dyDescent="0.2">
      <c r="A379" s="11">
        <f t="shared" si="5"/>
        <v>44938</v>
      </c>
      <c r="B379" s="9">
        <f>SUM('raw - eigenphi'!B379,'raw - eigenphi'!E379,'raw - eigenphi'!J379)</f>
        <v>571508.96509999991</v>
      </c>
      <c r="C379" s="9">
        <f>SUM('raw - eigenphi'!C379,'raw - eigenphi'!F379,'raw - eigenphi'!K379)</f>
        <v>473066.63701269997</v>
      </c>
      <c r="D379" s="13">
        <f>SUM('raw - eigenphi'!D379,'raw - eigenphi'!G379,'raw - eigenphi'!L379)</f>
        <v>99069.184120699996</v>
      </c>
      <c r="E379" s="9">
        <f>E378+'raw - eigenphi'!B379</f>
        <v>147075537.50025997</v>
      </c>
      <c r="F379" s="9">
        <f>F378+'raw - eigenphi'!F379</f>
        <v>34295287.222243741</v>
      </c>
      <c r="G379" s="13">
        <f>'raw - eigenphi'!J379+G378</f>
        <v>132137803.17401992</v>
      </c>
    </row>
    <row r="380" spans="1:7" x14ac:dyDescent="0.2">
      <c r="A380" s="11">
        <f t="shared" si="5"/>
        <v>44939</v>
      </c>
      <c r="B380" s="9">
        <f>SUM('raw - eigenphi'!B380,'raw - eigenphi'!E380,'raw - eigenphi'!J380)</f>
        <v>398372.304</v>
      </c>
      <c r="C380" s="9">
        <f>SUM('raw - eigenphi'!C380,'raw - eigenphi'!F380,'raw - eigenphi'!K380)</f>
        <v>330992.12128670001</v>
      </c>
      <c r="D380" s="13">
        <f>SUM('raw - eigenphi'!D380,'raw - eigenphi'!G380,'raw - eigenphi'!L380)</f>
        <v>69135.592903299999</v>
      </c>
      <c r="E380" s="9">
        <f>E379+'raw - eigenphi'!B380</f>
        <v>147199471.20395997</v>
      </c>
      <c r="F380" s="9">
        <f>F379+'raw - eigenphi'!F380</f>
        <v>34296167.829730444</v>
      </c>
      <c r="G380" s="13">
        <f>'raw - eigenphi'!J380+G379</f>
        <v>132412241.77431992</v>
      </c>
    </row>
    <row r="381" spans="1:7" x14ac:dyDescent="0.2">
      <c r="A381" s="11">
        <f t="shared" si="5"/>
        <v>44940</v>
      </c>
      <c r="B381" s="9">
        <f>SUM('raw - eigenphi'!B381,'raw - eigenphi'!E381,'raw - eigenphi'!J381)</f>
        <v>676450.34129999997</v>
      </c>
      <c r="C381" s="9">
        <f>SUM('raw - eigenphi'!C381,'raw - eigenphi'!F381,'raw - eigenphi'!K381)</f>
        <v>506327.07973</v>
      </c>
      <c r="D381" s="13">
        <f>SUM('raw - eigenphi'!D381,'raw - eigenphi'!G381,'raw - eigenphi'!L381)</f>
        <v>222584.41840999998</v>
      </c>
      <c r="E381" s="9">
        <f>E380+'raw - eigenphi'!B381</f>
        <v>147617240.07445997</v>
      </c>
      <c r="F381" s="9">
        <f>F380+'raw - eigenphi'!F381</f>
        <v>34324575.909260444</v>
      </c>
      <c r="G381" s="13">
        <f>'raw - eigenphi'!J381+G380</f>
        <v>132670923.24511991</v>
      </c>
    </row>
    <row r="382" spans="1:7" x14ac:dyDescent="0.2">
      <c r="A382" s="11">
        <f t="shared" si="5"/>
        <v>44941</v>
      </c>
      <c r="B382" s="9">
        <f>SUM('raw - eigenphi'!B382,'raw - eigenphi'!E382,'raw - eigenphi'!J382)</f>
        <v>545477.473</v>
      </c>
      <c r="C382" s="9">
        <f>SUM('raw - eigenphi'!C382,'raw - eigenphi'!F382,'raw - eigenphi'!K382)</f>
        <v>441145.48584069998</v>
      </c>
      <c r="D382" s="13">
        <f>SUM('raw - eigenphi'!D382,'raw - eigenphi'!G382,'raw - eigenphi'!L382)</f>
        <v>104474.65222429999</v>
      </c>
      <c r="E382" s="9">
        <f>E381+'raw - eigenphi'!B382</f>
        <v>147860741.91445997</v>
      </c>
      <c r="F382" s="9">
        <f>F381+'raw - eigenphi'!F382</f>
        <v>34324626.491501145</v>
      </c>
      <c r="G382" s="13">
        <f>'raw - eigenphi'!J382+G381</f>
        <v>132972898.87811992</v>
      </c>
    </row>
    <row r="383" spans="1:7" x14ac:dyDescent="0.2">
      <c r="A383" s="11">
        <f t="shared" si="5"/>
        <v>44942</v>
      </c>
      <c r="B383" s="9">
        <f>SUM('raw - eigenphi'!B383,'raw - eigenphi'!E383,'raw - eigenphi'!J383)</f>
        <v>595929.66399999999</v>
      </c>
      <c r="C383" s="9">
        <f>SUM('raw - eigenphi'!C383,'raw - eigenphi'!F383,'raw - eigenphi'!K383)</f>
        <v>468605.9775181</v>
      </c>
      <c r="D383" s="13">
        <f>SUM('raw - eigenphi'!D383,'raw - eigenphi'!G383,'raw - eigenphi'!L383)</f>
        <v>128447.83643200001</v>
      </c>
      <c r="E383" s="9">
        <f>E382+'raw - eigenphi'!B383</f>
        <v>148167381.69765997</v>
      </c>
      <c r="F383" s="9">
        <f>F382+'raw - eigenphi'!F383</f>
        <v>34325187.736019246</v>
      </c>
      <c r="G383" s="13">
        <f>'raw - eigenphi'!J383+G382</f>
        <v>133262188.75891991</v>
      </c>
    </row>
    <row r="384" spans="1:7" x14ac:dyDescent="0.2">
      <c r="A384" s="11">
        <f t="shared" si="5"/>
        <v>44943</v>
      </c>
      <c r="B384" s="9">
        <f>SUM('raw - eigenphi'!B384,'raw - eigenphi'!E384,'raw - eigenphi'!J384)</f>
        <v>378179.01300000004</v>
      </c>
      <c r="C384" s="9">
        <f>SUM('raw - eigenphi'!C384,'raw - eigenphi'!F384,'raw - eigenphi'!K384)</f>
        <v>317772.38021800003</v>
      </c>
      <c r="D384" s="13">
        <f>SUM('raw - eigenphi'!D384,'raw - eigenphi'!G384,'raw - eigenphi'!L384)</f>
        <v>60689.611382700001</v>
      </c>
      <c r="E384" s="9">
        <f>E383+'raw - eigenphi'!B384</f>
        <v>148357176.08605996</v>
      </c>
      <c r="F384" s="9">
        <f>F383+'raw - eigenphi'!F384</f>
        <v>34325330.953837246</v>
      </c>
      <c r="G384" s="13">
        <f>'raw - eigenphi'!J384+G383</f>
        <v>133450573.3835199</v>
      </c>
    </row>
    <row r="385" spans="1:7" x14ac:dyDescent="0.2">
      <c r="A385" s="11">
        <f t="shared" si="5"/>
        <v>44944</v>
      </c>
      <c r="B385" s="9">
        <f>SUM('raw - eigenphi'!B385,'raw - eigenphi'!E385,'raw - eigenphi'!J385)</f>
        <v>755411.44709999999</v>
      </c>
      <c r="C385" s="9">
        <f>SUM('raw - eigenphi'!C385,'raw - eigenphi'!F385,'raw - eigenphi'!K385)</f>
        <v>618487.15453499998</v>
      </c>
      <c r="D385" s="13">
        <f>SUM('raw - eigenphi'!D385,'raw - eigenphi'!G385,'raw - eigenphi'!L385)</f>
        <v>153158.20134600002</v>
      </c>
      <c r="E385" s="9">
        <f>E384+'raw - eigenphi'!B385</f>
        <v>148678626.19855997</v>
      </c>
      <c r="F385" s="9">
        <f>F384+'raw - eigenphi'!F385</f>
        <v>34333578.514272243</v>
      </c>
      <c r="G385" s="13">
        <f>'raw - eigenphi'!J385+G384</f>
        <v>133884534.7181199</v>
      </c>
    </row>
    <row r="386" spans="1:7" x14ac:dyDescent="0.2">
      <c r="A386" s="11">
        <f t="shared" si="5"/>
        <v>44945</v>
      </c>
      <c r="B386" s="9">
        <f>SUM('raw - eigenphi'!B386,'raw - eigenphi'!E386,'raw - eigenphi'!J386)</f>
        <v>417509.55669999996</v>
      </c>
      <c r="C386" s="9">
        <f>SUM('raw - eigenphi'!C386,'raw - eigenphi'!F386,'raw - eigenphi'!K386)</f>
        <v>310739.09626060002</v>
      </c>
      <c r="D386" s="13">
        <f>SUM('raw - eigenphi'!D386,'raw - eigenphi'!G386,'raw - eigenphi'!L386)</f>
        <v>108109.3033975</v>
      </c>
      <c r="E386" s="9">
        <f>E385+'raw - eigenphi'!B386</f>
        <v>148897345.80315998</v>
      </c>
      <c r="F386" s="9">
        <f>F385+'raw - eigenphi'!F386</f>
        <v>34334260.959132843</v>
      </c>
      <c r="G386" s="13">
        <f>'raw - eigenphi'!J386+G385</f>
        <v>134083324.6702199</v>
      </c>
    </row>
    <row r="387" spans="1:7" x14ac:dyDescent="0.2">
      <c r="A387" s="11">
        <f t="shared" si="5"/>
        <v>44946</v>
      </c>
      <c r="B387" s="9">
        <f>SUM('raw - eigenphi'!B387,'raw - eigenphi'!E387,'raw - eigenphi'!J387)</f>
        <v>524535.09250000003</v>
      </c>
      <c r="C387" s="9">
        <f>SUM('raw - eigenphi'!C387,'raw - eigenphi'!F387,'raw - eigenphi'!K387)</f>
        <v>351966.10820400005</v>
      </c>
      <c r="D387" s="13">
        <f>SUM('raw - eigenphi'!D387,'raw - eigenphi'!G387,'raw - eigenphi'!L387)</f>
        <v>175540.76725399998</v>
      </c>
      <c r="E387" s="9">
        <f>E386+'raw - eigenphi'!B387</f>
        <v>149202033.34175998</v>
      </c>
      <c r="F387" s="9">
        <f>F386+'raw - eigenphi'!F387</f>
        <v>34335929.595936842</v>
      </c>
      <c r="G387" s="13">
        <f>'raw - eigenphi'!J387+G386</f>
        <v>134303172.2241199</v>
      </c>
    </row>
    <row r="388" spans="1:7" x14ac:dyDescent="0.2">
      <c r="A388" s="11">
        <f t="shared" si="5"/>
        <v>44947</v>
      </c>
      <c r="B388" s="9">
        <f>SUM('raw - eigenphi'!B388,'raw - eigenphi'!E388,'raw - eigenphi'!J388)</f>
        <v>611981.30480000004</v>
      </c>
      <c r="C388" s="9">
        <f>SUM('raw - eigenphi'!C388,'raw - eigenphi'!F388,'raw - eigenphi'!K388)</f>
        <v>429272.54243700003</v>
      </c>
      <c r="D388" s="13">
        <f>SUM('raw - eigenphi'!D388,'raw - eigenphi'!G388,'raw - eigenphi'!L388)</f>
        <v>187181.83201499999</v>
      </c>
      <c r="E388" s="9">
        <f>E387+'raw - eigenphi'!B388</f>
        <v>149469002.73525998</v>
      </c>
      <c r="F388" s="9">
        <f>F387+'raw - eigenphi'!F388</f>
        <v>34338195.264273845</v>
      </c>
      <c r="G388" s="13">
        <f>'raw - eigenphi'!J388+G387</f>
        <v>134648184.13541991</v>
      </c>
    </row>
    <row r="389" spans="1:7" x14ac:dyDescent="0.2">
      <c r="A389" s="11">
        <f t="shared" ref="A389:A452" si="6">A388+1</f>
        <v>44948</v>
      </c>
      <c r="B389" s="9">
        <f>SUM('raw - eigenphi'!B389,'raw - eigenphi'!E389,'raw - eigenphi'!J389)</f>
        <v>345907.07579999999</v>
      </c>
      <c r="C389" s="9">
        <f>SUM('raw - eigenphi'!C389,'raw - eigenphi'!F389,'raw - eigenphi'!K389)</f>
        <v>284846.08010000002</v>
      </c>
      <c r="D389" s="13">
        <f>SUM('raw - eigenphi'!D389,'raw - eigenphi'!G389,'raw - eigenphi'!L389)</f>
        <v>99947.818700000003</v>
      </c>
      <c r="E389" s="9">
        <f>E388+'raw - eigenphi'!B389</f>
        <v>149600541.46305999</v>
      </c>
      <c r="F389" s="9">
        <f>F388+'raw - eigenphi'!F389</f>
        <v>34358256.504903845</v>
      </c>
      <c r="G389" s="13">
        <f>'raw - eigenphi'!J389+G388</f>
        <v>134862552.4834199</v>
      </c>
    </row>
    <row r="390" spans="1:7" x14ac:dyDescent="0.2">
      <c r="A390" s="11">
        <f t="shared" si="6"/>
        <v>44949</v>
      </c>
      <c r="B390" s="9">
        <f>SUM('raw - eigenphi'!B390,'raw - eigenphi'!E390,'raw - eigenphi'!J390)</f>
        <v>404044.9277</v>
      </c>
      <c r="C390" s="9">
        <f>SUM('raw - eigenphi'!C390,'raw - eigenphi'!F390,'raw - eigenphi'!K390)</f>
        <v>317748.3879261</v>
      </c>
      <c r="D390" s="13">
        <f>SUM('raw - eigenphi'!D390,'raw - eigenphi'!G390,'raw - eigenphi'!L390)</f>
        <v>86322.855236439995</v>
      </c>
      <c r="E390" s="9">
        <f>E389+'raw - eigenphi'!B390</f>
        <v>149777159.89015999</v>
      </c>
      <c r="F390" s="9">
        <f>F389+'raw - eigenphi'!F390</f>
        <v>34358269.704029948</v>
      </c>
      <c r="G390" s="13">
        <f>'raw - eigenphi'!J390+G389</f>
        <v>135089978.98401991</v>
      </c>
    </row>
    <row r="391" spans="1:7" x14ac:dyDescent="0.2">
      <c r="A391" s="11">
        <f t="shared" si="6"/>
        <v>44950</v>
      </c>
      <c r="B391" s="9">
        <f>SUM('raw - eigenphi'!B391,'raw - eigenphi'!E391,'raw - eigenphi'!J391)</f>
        <v>623208.99160000007</v>
      </c>
      <c r="C391" s="9">
        <f>SUM('raw - eigenphi'!C391,'raw - eigenphi'!F391,'raw - eigenphi'!K391)</f>
        <v>510801.26704800001</v>
      </c>
      <c r="D391" s="13">
        <f>SUM('raw - eigenphi'!D391,'raw - eigenphi'!G391,'raw - eigenphi'!L391)</f>
        <v>128788.58989899998</v>
      </c>
      <c r="E391" s="9">
        <f>E390+'raw - eigenphi'!B391</f>
        <v>150089836.30655998</v>
      </c>
      <c r="F391" s="9">
        <f>F390+'raw - eigenphi'!F391</f>
        <v>34366535.582877949</v>
      </c>
      <c r="G391" s="13">
        <f>'raw - eigenphi'!J391+G390</f>
        <v>135400511.5592199</v>
      </c>
    </row>
    <row r="392" spans="1:7" x14ac:dyDescent="0.2">
      <c r="A392" s="11">
        <f t="shared" si="6"/>
        <v>44951</v>
      </c>
      <c r="B392" s="9">
        <f>SUM('raw - eigenphi'!B392,'raw - eigenphi'!E392,'raw - eigenphi'!J392)</f>
        <v>783523.78399999999</v>
      </c>
      <c r="C392" s="9">
        <f>SUM('raw - eigenphi'!C392,'raw - eigenphi'!F392,'raw - eigenphi'!K392)</f>
        <v>593189.03781879996</v>
      </c>
      <c r="D392" s="13">
        <f>SUM('raw - eigenphi'!D392,'raw - eigenphi'!G392,'raw - eigenphi'!L392)</f>
        <v>192379.389547</v>
      </c>
      <c r="E392" s="9">
        <f>E391+'raw - eigenphi'!B392</f>
        <v>150378705.57435998</v>
      </c>
      <c r="F392" s="9">
        <f>F391+'raw - eigenphi'!F392</f>
        <v>34367372.722896747</v>
      </c>
      <c r="G392" s="13">
        <f>'raw - eigenphi'!J392+G391</f>
        <v>135895166.0754199</v>
      </c>
    </row>
    <row r="393" spans="1:7" x14ac:dyDescent="0.2">
      <c r="A393" s="11">
        <f t="shared" si="6"/>
        <v>44952</v>
      </c>
      <c r="B393" s="9">
        <f>SUM('raw - eigenphi'!B393,'raw - eigenphi'!E393,'raw - eigenphi'!J393)</f>
        <v>417644.64779999998</v>
      </c>
      <c r="C393" s="9">
        <f>SUM('raw - eigenphi'!C393,'raw - eigenphi'!F393,'raw - eigenphi'!K393)</f>
        <v>340285.52786326001</v>
      </c>
      <c r="D393" s="13">
        <f>SUM('raw - eigenphi'!D393,'raw - eigenphi'!G393,'raw - eigenphi'!L393)</f>
        <v>77406.830071959994</v>
      </c>
      <c r="E393" s="9">
        <f>E392+'raw - eigenphi'!B393</f>
        <v>150518209.96635997</v>
      </c>
      <c r="F393" s="9">
        <f>F392+'raw - eigenphi'!F393</f>
        <v>34367395.917460009</v>
      </c>
      <c r="G393" s="13">
        <f>'raw - eigenphi'!J393+G392</f>
        <v>136173306.33121991</v>
      </c>
    </row>
    <row r="394" spans="1:7" x14ac:dyDescent="0.2">
      <c r="A394" s="11">
        <f t="shared" si="6"/>
        <v>44953</v>
      </c>
      <c r="B394" s="9">
        <f>SUM('raw - eigenphi'!B394,'raw - eigenphi'!E394,'raw - eigenphi'!J394)</f>
        <v>352889.57610000001</v>
      </c>
      <c r="C394" s="9">
        <f>SUM('raw - eigenphi'!C394,'raw - eigenphi'!F394,'raw - eigenphi'!K394)</f>
        <v>286910.02912743</v>
      </c>
      <c r="D394" s="13">
        <f>SUM('raw - eigenphi'!D394,'raw - eigenphi'!G394,'raw - eigenphi'!L394)</f>
        <v>66041.586149880008</v>
      </c>
      <c r="E394" s="9">
        <f>E393+'raw - eigenphi'!B394</f>
        <v>150643961.66145998</v>
      </c>
      <c r="F394" s="9">
        <f>F393+'raw - eigenphi'!F394</f>
        <v>34367424.911947437</v>
      </c>
      <c r="G394" s="13">
        <f>'raw - eigenphi'!J394+G393</f>
        <v>136400444.21221992</v>
      </c>
    </row>
    <row r="395" spans="1:7" x14ac:dyDescent="0.2">
      <c r="A395" s="11">
        <f t="shared" si="6"/>
        <v>44954</v>
      </c>
      <c r="B395" s="9">
        <f>SUM('raw - eigenphi'!B395,'raw - eigenphi'!E395,'raw - eigenphi'!J395)</f>
        <v>392279.8444</v>
      </c>
      <c r="C395" s="9">
        <f>SUM('raw - eigenphi'!C395,'raw - eigenphi'!F395,'raw - eigenphi'!K395)</f>
        <v>300560.86508070002</v>
      </c>
      <c r="D395" s="13">
        <f>SUM('raw - eigenphi'!D395,'raw - eigenphi'!G395,'raw - eigenphi'!L395)</f>
        <v>92272.314292900002</v>
      </c>
      <c r="E395" s="9">
        <f>E394+'raw - eigenphi'!B395</f>
        <v>150827125.39125997</v>
      </c>
      <c r="F395" s="9">
        <f>F394+'raw - eigenphi'!F395</f>
        <v>34367701.280628137</v>
      </c>
      <c r="G395" s="13">
        <f>'raw - eigenphi'!J395+G394</f>
        <v>136609560.32681993</v>
      </c>
    </row>
    <row r="396" spans="1:7" x14ac:dyDescent="0.2">
      <c r="A396" s="11">
        <f t="shared" si="6"/>
        <v>44955</v>
      </c>
      <c r="B396" s="9">
        <f>SUM('raw - eigenphi'!B396,'raw - eigenphi'!E396,'raw - eigenphi'!J396)</f>
        <v>366538.81699999998</v>
      </c>
      <c r="C396" s="9">
        <f>SUM('raw - eigenphi'!C396,'raw - eigenphi'!F396,'raw - eigenphi'!K396)</f>
        <v>278979.21536634001</v>
      </c>
      <c r="D396" s="13">
        <f>SUM('raw - eigenphi'!D396,'raw - eigenphi'!G396,'raw - eigenphi'!L396)</f>
        <v>87692.955070579992</v>
      </c>
      <c r="E396" s="9">
        <f>E395+'raw - eigenphi'!B396</f>
        <v>150983076.58335996</v>
      </c>
      <c r="F396" s="9">
        <f>F395+'raw - eigenphi'!F396</f>
        <v>34367778.850384474</v>
      </c>
      <c r="G396" s="13">
        <f>'raw - eigenphi'!J396+G395</f>
        <v>136820147.95171994</v>
      </c>
    </row>
    <row r="397" spans="1:7" x14ac:dyDescent="0.2">
      <c r="A397" s="11">
        <f t="shared" si="6"/>
        <v>44956</v>
      </c>
      <c r="B397" s="9">
        <f>SUM('raw - eigenphi'!B397,'raw - eigenphi'!E397,'raw - eigenphi'!J397)</f>
        <v>383741.6716</v>
      </c>
      <c r="C397" s="9">
        <f>SUM('raw - eigenphi'!C397,'raw - eigenphi'!F397,'raw - eigenphi'!K397)</f>
        <v>331314.34779999999</v>
      </c>
      <c r="D397" s="13">
        <f>SUM('raw - eigenphi'!D397,'raw - eigenphi'!G397,'raw - eigenphi'!L397)</f>
        <v>54669.598293799994</v>
      </c>
      <c r="E397" s="9">
        <f>E396+'raw - eigenphi'!B397</f>
        <v>151136599.14835995</v>
      </c>
      <c r="F397" s="9">
        <f>F396+'raw - eigenphi'!F397</f>
        <v>34369546.972384475</v>
      </c>
      <c r="G397" s="13">
        <f>'raw - eigenphi'!J397+G396</f>
        <v>137050367.05831993</v>
      </c>
    </row>
    <row r="398" spans="1:7" x14ac:dyDescent="0.2">
      <c r="A398" s="11">
        <f t="shared" si="6"/>
        <v>44957</v>
      </c>
      <c r="B398" s="9">
        <f>SUM('raw - eigenphi'!B398,'raw - eigenphi'!E398,'raw - eigenphi'!J398)</f>
        <v>420359.68050000002</v>
      </c>
      <c r="C398" s="9">
        <f>SUM('raw - eigenphi'!C398,'raw - eigenphi'!F398,'raw - eigenphi'!K398)</f>
        <v>355703.03310736001</v>
      </c>
      <c r="D398" s="13">
        <f>SUM('raw - eigenphi'!D398,'raw - eigenphi'!G398,'raw - eigenphi'!L398)</f>
        <v>64773.281961169996</v>
      </c>
      <c r="E398" s="9">
        <f>E397+'raw - eigenphi'!B398</f>
        <v>151279950.46505997</v>
      </c>
      <c r="F398" s="9">
        <f>F397+'raw - eigenphi'!F398</f>
        <v>34369598.507591836</v>
      </c>
      <c r="G398" s="13">
        <f>'raw - eigenphi'!J398+G397</f>
        <v>137327375.42211992</v>
      </c>
    </row>
    <row r="399" spans="1:7" x14ac:dyDescent="0.2">
      <c r="A399" s="11">
        <f t="shared" si="6"/>
        <v>44958</v>
      </c>
      <c r="B399" s="9">
        <f>SUM('raw - eigenphi'!B399,'raw - eigenphi'!E399,'raw - eigenphi'!J399)</f>
        <v>705061.69570000004</v>
      </c>
      <c r="C399" s="9">
        <f>SUM('raw - eigenphi'!C399,'raw - eigenphi'!F399,'raw - eigenphi'!K399)</f>
        <v>577479.92778400006</v>
      </c>
      <c r="D399" s="13">
        <f>SUM('raw - eigenphi'!D399,'raw - eigenphi'!G399,'raw - eigenphi'!L399)</f>
        <v>129811.72204300002</v>
      </c>
      <c r="E399" s="9">
        <f>E398+'raw - eigenphi'!B399</f>
        <v>151623021.11055997</v>
      </c>
      <c r="F399" s="9">
        <f>F398+'raw - eigenphi'!F399</f>
        <v>34370718.743375838</v>
      </c>
      <c r="G399" s="13">
        <f>'raw - eigenphi'!J399+G398</f>
        <v>137689366.4723199</v>
      </c>
    </row>
    <row r="400" spans="1:7" x14ac:dyDescent="0.2">
      <c r="A400" s="11">
        <f t="shared" si="6"/>
        <v>44959</v>
      </c>
      <c r="B400" s="9">
        <f>SUM('raw - eigenphi'!B400,'raw - eigenphi'!E400,'raw - eigenphi'!J400)</f>
        <v>860541.8602</v>
      </c>
      <c r="C400" s="9">
        <f>SUM('raw - eigenphi'!C400,'raw - eigenphi'!F400,'raw - eigenphi'!K400)</f>
        <v>684300.28541200003</v>
      </c>
      <c r="D400" s="13">
        <f>SUM('raw - eigenphi'!D400,'raw - eigenphi'!G400,'raw - eigenphi'!L400)</f>
        <v>180325.93822499999</v>
      </c>
      <c r="E400" s="9">
        <f>E399+'raw - eigenphi'!B400</f>
        <v>151982228.51835996</v>
      </c>
      <c r="F400" s="9">
        <f>F399+'raw - eigenphi'!F400</f>
        <v>34372510.165787838</v>
      </c>
      <c r="G400" s="13">
        <f>'raw - eigenphi'!J400+G399</f>
        <v>138190700.9247199</v>
      </c>
    </row>
    <row r="401" spans="1:7" x14ac:dyDescent="0.2">
      <c r="A401" s="11">
        <f t="shared" si="6"/>
        <v>44960</v>
      </c>
      <c r="B401" s="9">
        <f>SUM('raw - eigenphi'!B401,'raw - eigenphi'!E401,'raw - eigenphi'!J401)</f>
        <v>771014.44620000001</v>
      </c>
      <c r="C401" s="9">
        <f>SUM('raw - eigenphi'!C401,'raw - eigenphi'!F401,'raw - eigenphi'!K401)</f>
        <v>643065.59941699996</v>
      </c>
      <c r="D401" s="13">
        <f>SUM('raw - eigenphi'!D401,'raw - eigenphi'!G401,'raw - eigenphi'!L401)</f>
        <v>131796.282355</v>
      </c>
      <c r="E401" s="9">
        <f>E400+'raw - eigenphi'!B401</f>
        <v>152198707.29945996</v>
      </c>
      <c r="F401" s="9">
        <f>F400+'raw - eigenphi'!F401</f>
        <v>34375275.231904842</v>
      </c>
      <c r="G401" s="13">
        <f>'raw - eigenphi'!J401+G400</f>
        <v>138745236.58981991</v>
      </c>
    </row>
    <row r="402" spans="1:7" x14ac:dyDescent="0.2">
      <c r="A402" s="11">
        <f t="shared" si="6"/>
        <v>44961</v>
      </c>
      <c r="B402" s="9">
        <f>SUM('raw - eigenphi'!B402,'raw - eigenphi'!E402,'raw - eigenphi'!J402)</f>
        <v>758166.18519999995</v>
      </c>
      <c r="C402" s="9">
        <f>SUM('raw - eigenphi'!C402,'raw - eigenphi'!F402,'raw - eigenphi'!K402)</f>
        <v>575679.01469340001</v>
      </c>
      <c r="D402" s="13">
        <f>SUM('raw - eigenphi'!D402,'raw - eigenphi'!G402,'raw - eigenphi'!L402)</f>
        <v>182897.46126049999</v>
      </c>
      <c r="E402" s="9">
        <f>E401+'raw - eigenphi'!B402</f>
        <v>152485910.15515995</v>
      </c>
      <c r="F402" s="9">
        <f>F401+'raw - eigenphi'!F402</f>
        <v>34375423.707398243</v>
      </c>
      <c r="G402" s="13">
        <f>'raw - eigenphi'!J402+G401</f>
        <v>139216199.9193199</v>
      </c>
    </row>
    <row r="403" spans="1:7" x14ac:dyDescent="0.2">
      <c r="A403" s="11">
        <f t="shared" si="6"/>
        <v>44962</v>
      </c>
      <c r="B403" s="9">
        <f>SUM('raw - eigenphi'!B403,'raw - eigenphi'!E403,'raw - eigenphi'!J403)</f>
        <v>508721.02069999999</v>
      </c>
      <c r="C403" s="9">
        <f>SUM('raw - eigenphi'!C403,'raw - eigenphi'!F403,'raw - eigenphi'!K403)</f>
        <v>390772.19455000001</v>
      </c>
      <c r="D403" s="13">
        <f>SUM('raw - eigenphi'!D403,'raw - eigenphi'!G403,'raw - eigenphi'!L403)</f>
        <v>120734.904244</v>
      </c>
      <c r="E403" s="9">
        <f>E402+'raw - eigenphi'!B403</f>
        <v>152670642.52855995</v>
      </c>
      <c r="F403" s="9">
        <f>F402+'raw - eigenphi'!F403</f>
        <v>34376923.070448242</v>
      </c>
      <c r="G403" s="13">
        <f>'raw - eigenphi'!J403+G402</f>
        <v>139540188.5666199</v>
      </c>
    </row>
    <row r="404" spans="1:7" x14ac:dyDescent="0.2">
      <c r="A404" s="11">
        <f t="shared" si="6"/>
        <v>44963</v>
      </c>
      <c r="B404" s="9">
        <f>SUM('raw - eigenphi'!B404,'raw - eigenphi'!E404,'raw - eigenphi'!J404)</f>
        <v>697839.58120000002</v>
      </c>
      <c r="C404" s="9">
        <f>SUM('raw - eigenphi'!C404,'raw - eigenphi'!F404,'raw - eigenphi'!K404)</f>
        <v>596527.60292099998</v>
      </c>
      <c r="D404" s="13">
        <f>SUM('raw - eigenphi'!D404,'raw - eigenphi'!G404,'raw - eigenphi'!L404)</f>
        <v>105044.59406</v>
      </c>
      <c r="E404" s="9">
        <f>E403+'raw - eigenphi'!B404</f>
        <v>152901441.34155995</v>
      </c>
      <c r="F404" s="9">
        <f>F403+'raw - eigenphi'!F404</f>
        <v>34378684.954769239</v>
      </c>
      <c r="G404" s="13">
        <f>'raw - eigenphi'!J404+G403</f>
        <v>140007229.33481991</v>
      </c>
    </row>
    <row r="405" spans="1:7" x14ac:dyDescent="0.2">
      <c r="A405" s="11">
        <f t="shared" si="6"/>
        <v>44964</v>
      </c>
      <c r="B405" s="9">
        <f>SUM('raw - eigenphi'!B405,'raw - eigenphi'!E405,'raw - eigenphi'!J405)</f>
        <v>990116.23080000002</v>
      </c>
      <c r="C405" s="9">
        <f>SUM('raw - eigenphi'!C405,'raw - eigenphi'!F405,'raw - eigenphi'!K405)</f>
        <v>775733.97355740005</v>
      </c>
      <c r="D405" s="13">
        <f>SUM('raw - eigenphi'!D405,'raw - eigenphi'!G405,'raw - eigenphi'!L405)</f>
        <v>214549.30537720001</v>
      </c>
      <c r="E405" s="9">
        <f>E404+'raw - eigenphi'!B405</f>
        <v>153218576.17565995</v>
      </c>
      <c r="F405" s="9">
        <f>F404+'raw - eigenphi'!F405</f>
        <v>34378747.98092664</v>
      </c>
      <c r="G405" s="13">
        <f>'raw - eigenphi'!J405+G404</f>
        <v>140680210.73151991</v>
      </c>
    </row>
    <row r="406" spans="1:7" x14ac:dyDescent="0.2">
      <c r="A406" s="11">
        <f t="shared" si="6"/>
        <v>44965</v>
      </c>
      <c r="B406" s="9">
        <f>SUM('raw - eigenphi'!B406,'raw - eigenphi'!E406,'raw - eigenphi'!J406)</f>
        <v>705577.64100000006</v>
      </c>
      <c r="C406" s="9">
        <f>SUM('raw - eigenphi'!C406,'raw - eigenphi'!F406,'raw - eigenphi'!K406)</f>
        <v>607308.39438760001</v>
      </c>
      <c r="D406" s="13">
        <f>SUM('raw - eigenphi'!D406,'raw - eigenphi'!G406,'raw - eigenphi'!L406)</f>
        <v>99829.30405549999</v>
      </c>
      <c r="E406" s="9">
        <f>E405+'raw - eigenphi'!B406</f>
        <v>153446971.28465995</v>
      </c>
      <c r="F406" s="9">
        <f>F405+'raw - eigenphi'!F406</f>
        <v>34379506.763014242</v>
      </c>
      <c r="G406" s="13">
        <f>'raw - eigenphi'!J406+G405</f>
        <v>141157393.26351991</v>
      </c>
    </row>
    <row r="407" spans="1:7" x14ac:dyDescent="0.2">
      <c r="A407" s="11">
        <f t="shared" si="6"/>
        <v>44966</v>
      </c>
      <c r="B407" s="9">
        <f>SUM('raw - eigenphi'!B407,'raw - eigenphi'!E407,'raw - eigenphi'!J407)</f>
        <v>715119.8162</v>
      </c>
      <c r="C407" s="9">
        <f>SUM('raw - eigenphi'!C407,'raw - eigenphi'!F407,'raw - eigenphi'!K407)</f>
        <v>677392.08770999999</v>
      </c>
      <c r="D407" s="13">
        <f>SUM('raw - eigenphi'!D407,'raw - eigenphi'!G407,'raw - eigenphi'!L407)</f>
        <v>135117.16451999999</v>
      </c>
      <c r="E407" s="9">
        <f>E406+'raw - eigenphi'!B407</f>
        <v>153757855.24515995</v>
      </c>
      <c r="F407" s="9">
        <f>F406+'raw - eigenphi'!F407</f>
        <v>34468220.946124241</v>
      </c>
      <c r="G407" s="13">
        <f>'raw - eigenphi'!J407+G406</f>
        <v>141561629.1192199</v>
      </c>
    </row>
    <row r="408" spans="1:7" x14ac:dyDescent="0.2">
      <c r="A408" s="11">
        <f t="shared" si="6"/>
        <v>44967</v>
      </c>
      <c r="B408" s="9">
        <f>SUM('raw - eigenphi'!B408,'raw - eigenphi'!E408,'raw - eigenphi'!J408)</f>
        <v>625714.55279999995</v>
      </c>
      <c r="C408" s="9">
        <f>SUM('raw - eigenphi'!C408,'raw - eigenphi'!F408,'raw - eigenphi'!K408)</f>
        <v>494874.22954500001</v>
      </c>
      <c r="D408" s="13">
        <f>SUM('raw - eigenphi'!D408,'raw - eigenphi'!G408,'raw - eigenphi'!L408)</f>
        <v>135502.14269400001</v>
      </c>
      <c r="E408" s="9">
        <f>E407+'raw - eigenphi'!B408</f>
        <v>154065729.21925995</v>
      </c>
      <c r="F408" s="9">
        <f>F407+'raw - eigenphi'!F408</f>
        <v>34471533.973569244</v>
      </c>
      <c r="G408" s="13">
        <f>'raw - eigenphi'!J408+G407</f>
        <v>141879469.69791991</v>
      </c>
    </row>
    <row r="409" spans="1:7" x14ac:dyDescent="0.2">
      <c r="A409" s="11">
        <f t="shared" si="6"/>
        <v>44968</v>
      </c>
      <c r="B409" s="9">
        <f>SUM('raw - eigenphi'!B409,'raw - eigenphi'!E409,'raw - eigenphi'!J409)</f>
        <v>332996.53539999999</v>
      </c>
      <c r="C409" s="9">
        <f>SUM('raw - eigenphi'!C409,'raw - eigenphi'!F409,'raw - eigenphi'!K409)</f>
        <v>312915.28709</v>
      </c>
      <c r="D409" s="13">
        <f>SUM('raw - eigenphi'!D409,'raw - eigenphi'!G409,'raw - eigenphi'!L409)</f>
        <v>52759.333528600007</v>
      </c>
      <c r="E409" s="9">
        <f>E408+'raw - eigenphi'!B409</f>
        <v>154173463.41015995</v>
      </c>
      <c r="F409" s="9">
        <f>F408+'raw - eigenphi'!F409</f>
        <v>34503839.301349245</v>
      </c>
      <c r="G409" s="13">
        <f>'raw - eigenphi'!J409+G408</f>
        <v>142104732.04241991</v>
      </c>
    </row>
    <row r="410" spans="1:7" x14ac:dyDescent="0.2">
      <c r="A410" s="11">
        <f t="shared" si="6"/>
        <v>44969</v>
      </c>
      <c r="B410" s="9">
        <f>SUM('raw - eigenphi'!B410,'raw - eigenphi'!E410,'raw - eigenphi'!J410)</f>
        <v>388965.48860000004</v>
      </c>
      <c r="C410" s="9">
        <f>SUM('raw - eigenphi'!C410,'raw - eigenphi'!F410,'raw - eigenphi'!K410)</f>
        <v>332189.53790900001</v>
      </c>
      <c r="D410" s="13">
        <f>SUM('raw - eigenphi'!D410,'raw - eigenphi'!G410,'raw - eigenphi'!L410)</f>
        <v>59111.060045199993</v>
      </c>
      <c r="E410" s="9">
        <f>E409+'raw - eigenphi'!B410</f>
        <v>154312606.17745996</v>
      </c>
      <c r="F410" s="9">
        <f>F409+'raw - eigenphi'!F410</f>
        <v>34505780.298258245</v>
      </c>
      <c r="G410" s="13">
        <f>'raw - eigenphi'!J410+G409</f>
        <v>142354554.76371992</v>
      </c>
    </row>
    <row r="411" spans="1:7" x14ac:dyDescent="0.2">
      <c r="A411" s="11">
        <f t="shared" si="6"/>
        <v>44970</v>
      </c>
      <c r="B411" s="9">
        <f>SUM('raw - eigenphi'!B411,'raw - eigenphi'!E411,'raw - eigenphi'!J411)</f>
        <v>629838.21629999997</v>
      </c>
      <c r="C411" s="9">
        <f>SUM('raw - eigenphi'!C411,'raw - eigenphi'!F411,'raw - eigenphi'!K411)</f>
        <v>497961.01871999999</v>
      </c>
      <c r="D411" s="13">
        <f>SUM('raw - eigenphi'!D411,'raw - eigenphi'!G411,'raw - eigenphi'!L411)</f>
        <v>135525.19171899999</v>
      </c>
      <c r="E411" s="9">
        <f>E410+'raw - eigenphi'!B411</f>
        <v>154534713.30115995</v>
      </c>
      <c r="F411" s="9">
        <f>F410+'raw - eigenphi'!F411</f>
        <v>34508292.581678241</v>
      </c>
      <c r="G411" s="13">
        <f>'raw - eigenphi'!J411+G410</f>
        <v>142762285.8563199</v>
      </c>
    </row>
    <row r="412" spans="1:7" x14ac:dyDescent="0.2">
      <c r="A412" s="11">
        <f t="shared" si="6"/>
        <v>44971</v>
      </c>
      <c r="B412" s="9">
        <f>SUM('raw - eigenphi'!B412,'raw - eigenphi'!E412,'raw - eigenphi'!J412)</f>
        <v>1581637.6389000001</v>
      </c>
      <c r="C412" s="9">
        <f>SUM('raw - eigenphi'!C412,'raw - eigenphi'!F412,'raw - eigenphi'!K412)</f>
        <v>957075.27899100003</v>
      </c>
      <c r="D412" s="13">
        <f>SUM('raw - eigenphi'!D412,'raw - eigenphi'!G412,'raw - eigenphi'!L412)</f>
        <v>626880.91344989999</v>
      </c>
      <c r="E412" s="9">
        <f>E411+'raw - eigenphi'!B412</f>
        <v>155386589.51145995</v>
      </c>
      <c r="F412" s="9">
        <f>F411+'raw - eigenphi'!F412</f>
        <v>34510311.865369238</v>
      </c>
      <c r="G412" s="13">
        <f>'raw - eigenphi'!J412+G411</f>
        <v>143492047.28491992</v>
      </c>
    </row>
    <row r="413" spans="1:7" x14ac:dyDescent="0.2">
      <c r="A413" s="11">
        <f t="shared" si="6"/>
        <v>44972</v>
      </c>
      <c r="B413" s="9">
        <f>SUM('raw - eigenphi'!B413,'raw - eigenphi'!E413,'raw - eigenphi'!J413)</f>
        <v>761739.27830000001</v>
      </c>
      <c r="C413" s="9">
        <f>SUM('raw - eigenphi'!C413,'raw - eigenphi'!F413,'raw - eigenphi'!K413)</f>
        <v>621732.04613899998</v>
      </c>
      <c r="D413" s="13">
        <f>SUM('raw - eigenphi'!D413,'raw - eigenphi'!G413,'raw - eigenphi'!L413)</f>
        <v>144899.021397</v>
      </c>
      <c r="E413" s="9">
        <f>E412+'raw - eigenphi'!B413</f>
        <v>155633527.00885993</v>
      </c>
      <c r="F413" s="9">
        <f>F412+'raw - eigenphi'!F413</f>
        <v>34512765.286008239</v>
      </c>
      <c r="G413" s="13">
        <f>'raw - eigenphi'!J413+G412</f>
        <v>144006849.06581992</v>
      </c>
    </row>
    <row r="414" spans="1:7" x14ac:dyDescent="0.2">
      <c r="A414" s="11">
        <f t="shared" si="6"/>
        <v>44973</v>
      </c>
      <c r="B414" s="9">
        <f>SUM('raw - eigenphi'!B414,'raw - eigenphi'!E414,'raw - eigenphi'!J414)</f>
        <v>686790.74540000001</v>
      </c>
      <c r="C414" s="9">
        <f>SUM('raw - eigenphi'!C414,'raw - eigenphi'!F414,'raw - eigenphi'!K414)</f>
        <v>553409.12681299995</v>
      </c>
      <c r="D414" s="13">
        <f>SUM('raw - eigenphi'!D414,'raw - eigenphi'!G414,'raw - eigenphi'!L414)</f>
        <v>137779.73005800002</v>
      </c>
      <c r="E414" s="9">
        <f>E413+'raw - eigenphi'!B414</f>
        <v>155880984.88155994</v>
      </c>
      <c r="F414" s="9">
        <f>F413+'raw - eigenphi'!F414</f>
        <v>34515480.222421236</v>
      </c>
      <c r="G414" s="13">
        <f>'raw - eigenphi'!J414+G413</f>
        <v>144446181.93851992</v>
      </c>
    </row>
    <row r="415" spans="1:7" x14ac:dyDescent="0.2">
      <c r="A415" s="11">
        <f t="shared" si="6"/>
        <v>44974</v>
      </c>
      <c r="B415" s="9">
        <f>SUM('raw - eigenphi'!B415,'raw - eigenphi'!E415,'raw - eigenphi'!J415)</f>
        <v>672928.72160000005</v>
      </c>
      <c r="C415" s="9">
        <f>SUM('raw - eigenphi'!C415,'raw - eigenphi'!F415,'raw - eigenphi'!K415)</f>
        <v>523238.39978224505</v>
      </c>
      <c r="D415" s="13">
        <f>SUM('raw - eigenphi'!D415,'raw - eigenphi'!G415,'raw - eigenphi'!L415)</f>
        <v>149725.51748368001</v>
      </c>
      <c r="E415" s="9">
        <f>E414+'raw - eigenphi'!B415</f>
        <v>156113900.06175995</v>
      </c>
      <c r="F415" s="9">
        <f>F414+'raw - eigenphi'!F415</f>
        <v>34515483.075503483</v>
      </c>
      <c r="G415" s="13">
        <f>'raw - eigenphi'!J415+G414</f>
        <v>144886195.47991991</v>
      </c>
    </row>
    <row r="416" spans="1:7" x14ac:dyDescent="0.2">
      <c r="A416" s="11">
        <f t="shared" si="6"/>
        <v>44975</v>
      </c>
      <c r="B416" s="9">
        <f>SUM('raw - eigenphi'!B416,'raw - eigenphi'!E416,'raw - eigenphi'!J416)</f>
        <v>703552.08749999991</v>
      </c>
      <c r="C416" s="9">
        <f>SUM('raw - eigenphi'!C416,'raw - eigenphi'!F416,'raw - eigenphi'!K416)</f>
        <v>628721.24656586</v>
      </c>
      <c r="D416" s="13">
        <f>SUM('raw - eigenphi'!D416,'raw - eigenphi'!G416,'raw - eigenphi'!L416)</f>
        <v>74863.630862680002</v>
      </c>
      <c r="E416" s="9">
        <f>E415+'raw - eigenphi'!B416</f>
        <v>156538770.55045995</v>
      </c>
      <c r="F416" s="9">
        <f>F415+'raw - eigenphi'!F416</f>
        <v>34515495.818469346</v>
      </c>
      <c r="G416" s="13">
        <f>'raw - eigenphi'!J416+G415</f>
        <v>145164877.07871991</v>
      </c>
    </row>
    <row r="417" spans="1:7" x14ac:dyDescent="0.2">
      <c r="A417" s="11">
        <f t="shared" si="6"/>
        <v>44976</v>
      </c>
      <c r="B417" s="9">
        <f>SUM('raw - eigenphi'!B417,'raw - eigenphi'!E417,'raw - eigenphi'!J417)</f>
        <v>604710.3983</v>
      </c>
      <c r="C417" s="9">
        <f>SUM('raw - eigenphi'!C417,'raw - eigenphi'!F417,'raw - eigenphi'!K417)</f>
        <v>509747.32638360001</v>
      </c>
      <c r="D417" s="13">
        <f>SUM('raw - eigenphi'!D417,'raw - eigenphi'!G417,'raw - eigenphi'!L417)</f>
        <v>95450.156632600003</v>
      </c>
      <c r="E417" s="9">
        <f>E416+'raw - eigenphi'!B417</f>
        <v>156747451.53695995</v>
      </c>
      <c r="F417" s="9">
        <f>F416+'raw - eigenphi'!F417</f>
        <v>34515732.513752945</v>
      </c>
      <c r="G417" s="13">
        <f>'raw - eigenphi'!J417+G416</f>
        <v>145560906.49051991</v>
      </c>
    </row>
    <row r="418" spans="1:7" x14ac:dyDescent="0.2">
      <c r="A418" s="11">
        <f t="shared" si="6"/>
        <v>44977</v>
      </c>
      <c r="B418" s="9">
        <f>SUM('raw - eigenphi'!B418,'raw - eigenphi'!E418,'raw - eigenphi'!J418)</f>
        <v>558542.27650000004</v>
      </c>
      <c r="C418" s="9">
        <f>SUM('raw - eigenphi'!C418,'raw - eigenphi'!F418,'raw - eigenphi'!K418)</f>
        <v>432861.72139849002</v>
      </c>
      <c r="D418" s="13">
        <f>SUM('raw - eigenphi'!D418,'raw - eigenphi'!G418,'raw - eigenphi'!L418)</f>
        <v>125844.86958011</v>
      </c>
      <c r="E418" s="9">
        <f>E417+'raw - eigenphi'!B418</f>
        <v>156966348.21555996</v>
      </c>
      <c r="F418" s="9">
        <f>F417+'raw - eigenphi'!F418</f>
        <v>34515815.785351433</v>
      </c>
      <c r="G418" s="13">
        <f>'raw - eigenphi'!J418+G417</f>
        <v>145900552.08841991</v>
      </c>
    </row>
    <row r="419" spans="1:7" x14ac:dyDescent="0.2">
      <c r="A419" s="11">
        <f t="shared" si="6"/>
        <v>44978</v>
      </c>
      <c r="B419" s="9">
        <f>SUM('raw - eigenphi'!B419,'raw - eigenphi'!E419,'raw - eigenphi'!J419)</f>
        <v>767677.37399999995</v>
      </c>
      <c r="C419" s="9">
        <f>SUM('raw - eigenphi'!C419,'raw - eigenphi'!F419,'raw - eigenphi'!K419)</f>
        <v>555235.78450389998</v>
      </c>
      <c r="D419" s="13">
        <f>SUM('raw - eigenphi'!D419,'raw - eigenphi'!G419,'raw - eigenphi'!L419)</f>
        <v>214245.91612159999</v>
      </c>
      <c r="E419" s="9">
        <f>E418+'raw - eigenphi'!B419</f>
        <v>157274778.03495997</v>
      </c>
      <c r="F419" s="9">
        <f>F418+'raw - eigenphi'!F419</f>
        <v>34516745.70925533</v>
      </c>
      <c r="G419" s="13">
        <f>'raw - eigenphi'!J419+G418</f>
        <v>146359799.64301991</v>
      </c>
    </row>
    <row r="420" spans="1:7" x14ac:dyDescent="0.2">
      <c r="A420" s="11">
        <f t="shared" si="6"/>
        <v>44979</v>
      </c>
      <c r="B420" s="9">
        <f>SUM('raw - eigenphi'!B420,'raw - eigenphi'!E420,'raw - eigenphi'!J420)</f>
        <v>774861.40760000004</v>
      </c>
      <c r="C420" s="9">
        <f>SUM('raw - eigenphi'!C420,'raw - eigenphi'!F420,'raw - eigenphi'!K420)</f>
        <v>617462.21325619007</v>
      </c>
      <c r="D420" s="13">
        <f>SUM('raw - eigenphi'!D420,'raw - eigenphi'!G420,'raw - eigenphi'!L420)</f>
        <v>157554.43160529999</v>
      </c>
      <c r="E420" s="9">
        <f>E419+'raw - eigenphi'!B420</f>
        <v>157577034.37325996</v>
      </c>
      <c r="F420" s="9">
        <f>F419+'raw - eigenphi'!F420</f>
        <v>34516758.592211522</v>
      </c>
      <c r="G420" s="13">
        <f>'raw - eigenphi'!J420+G419</f>
        <v>146832404.71231991</v>
      </c>
    </row>
    <row r="421" spans="1:7" x14ac:dyDescent="0.2">
      <c r="A421" s="11">
        <f t="shared" si="6"/>
        <v>44980</v>
      </c>
      <c r="B421" s="9">
        <f>SUM('raw - eigenphi'!B421,'raw - eigenphi'!E421,'raw - eigenphi'!J421)</f>
        <v>668447.52780000004</v>
      </c>
      <c r="C421" s="9">
        <f>SUM('raw - eigenphi'!C421,'raw - eigenphi'!F421,'raw - eigenphi'!K421)</f>
        <v>475953.24842372001</v>
      </c>
      <c r="D421" s="13">
        <f>SUM('raw - eigenphi'!D421,'raw - eigenphi'!G421,'raw - eigenphi'!L421)</f>
        <v>192684.83242828998</v>
      </c>
      <c r="E421" s="9">
        <f>E420+'raw - eigenphi'!B421</f>
        <v>157859421.94275996</v>
      </c>
      <c r="F421" s="9">
        <f>F420+'raw - eigenphi'!F421</f>
        <v>34516856.133835241</v>
      </c>
      <c r="G421" s="13">
        <f>'raw - eigenphi'!J421+G420</f>
        <v>147218464.6706199</v>
      </c>
    </row>
    <row r="422" spans="1:7" x14ac:dyDescent="0.2">
      <c r="A422" s="11">
        <f t="shared" si="6"/>
        <v>44981</v>
      </c>
      <c r="B422" s="9">
        <f>SUM('raw - eigenphi'!B422,'raw - eigenphi'!E422,'raw - eigenphi'!J422)</f>
        <v>693810.91889999993</v>
      </c>
      <c r="C422" s="9">
        <f>SUM('raw - eigenphi'!C422,'raw - eigenphi'!F422,'raw - eigenphi'!K422)</f>
        <v>447018.19310899999</v>
      </c>
      <c r="D422" s="13">
        <f>SUM('raw - eigenphi'!D422,'raw - eigenphi'!G422,'raw - eigenphi'!L422)</f>
        <v>253610.48946700001</v>
      </c>
      <c r="E422" s="9">
        <f>E421+'raw - eigenphi'!B422</f>
        <v>158097374.02265996</v>
      </c>
      <c r="F422" s="9">
        <f>F421+'raw - eigenphi'!F422</f>
        <v>34523496.678444244</v>
      </c>
      <c r="G422" s="13">
        <f>'raw - eigenphi'!J422+G421</f>
        <v>147674323.50961989</v>
      </c>
    </row>
    <row r="423" spans="1:7" x14ac:dyDescent="0.2">
      <c r="A423" s="11">
        <f t="shared" si="6"/>
        <v>44982</v>
      </c>
      <c r="B423" s="9">
        <f>SUM('raw - eigenphi'!B423,'raw - eigenphi'!E423,'raw - eigenphi'!J423)</f>
        <v>480844.25579999998</v>
      </c>
      <c r="C423" s="9">
        <f>SUM('raw - eigenphi'!C423,'raw - eigenphi'!F423,'raw - eigenphi'!K423)</f>
        <v>342963.01418360003</v>
      </c>
      <c r="D423" s="13">
        <f>SUM('raw - eigenphi'!D423,'raw - eigenphi'!G423,'raw - eigenphi'!L423)</f>
        <v>139552.94348059999</v>
      </c>
      <c r="E423" s="9">
        <f>E422+'raw - eigenphi'!B423</f>
        <v>158289509.25795996</v>
      </c>
      <c r="F423" s="9">
        <f>F422+'raw - eigenphi'!F423</f>
        <v>34524452.413227841</v>
      </c>
      <c r="G423" s="13">
        <f>'raw - eigenphi'!J423+G422</f>
        <v>147963032.5301199</v>
      </c>
    </row>
    <row r="424" spans="1:7" x14ac:dyDescent="0.2">
      <c r="A424" s="11">
        <f t="shared" si="6"/>
        <v>44983</v>
      </c>
      <c r="B424" s="9">
        <f>SUM('raw - eigenphi'!B424,'raw - eigenphi'!E424,'raw - eigenphi'!J424)</f>
        <v>490557.64580000006</v>
      </c>
      <c r="C424" s="9">
        <f>SUM('raw - eigenphi'!C424,'raw - eigenphi'!F424,'raw - eigenphi'!K424)</f>
        <v>389315.27078999998</v>
      </c>
      <c r="D424" s="13">
        <f>SUM('raw - eigenphi'!D424,'raw - eigenphi'!G424,'raw - eigenphi'!L424)</f>
        <v>101242.37503</v>
      </c>
      <c r="E424" s="9">
        <f>E423+'raw - eigenphi'!B424</f>
        <v>158436390.99905998</v>
      </c>
      <c r="F424" s="9">
        <f>F423+'raw - eigenphi'!F424</f>
        <v>34524452.413227841</v>
      </c>
      <c r="G424" s="13">
        <f>'raw - eigenphi'!J424+G423</f>
        <v>148306708.43481991</v>
      </c>
    </row>
    <row r="425" spans="1:7" x14ac:dyDescent="0.2">
      <c r="A425" s="11">
        <f t="shared" si="6"/>
        <v>44984</v>
      </c>
      <c r="B425" s="9">
        <f>SUM('raw - eigenphi'!B425,'raw - eigenphi'!E425,'raw - eigenphi'!J425)</f>
        <v>523135.06709999999</v>
      </c>
      <c r="C425" s="9">
        <f>SUM('raw - eigenphi'!C425,'raw - eigenphi'!F425,'raw - eigenphi'!K425)</f>
        <v>378576.36810401001</v>
      </c>
      <c r="D425" s="13">
        <f>SUM('raw - eigenphi'!D425,'raw - eigenphi'!G425,'raw - eigenphi'!L425)</f>
        <v>144600.60106685999</v>
      </c>
      <c r="E425" s="9">
        <f>E424+'raw - eigenphi'!B425</f>
        <v>158634157.01425996</v>
      </c>
      <c r="F425" s="9">
        <f>F424+'raw - eigenphi'!F425</f>
        <v>34524470.03123185</v>
      </c>
      <c r="G425" s="13">
        <f>'raw - eigenphi'!J425+G424</f>
        <v>148632077.48671991</v>
      </c>
    </row>
    <row r="426" spans="1:7" x14ac:dyDescent="0.2">
      <c r="A426" s="11">
        <f t="shared" si="6"/>
        <v>44985</v>
      </c>
      <c r="B426" s="9">
        <f>SUM('raw - eigenphi'!B426,'raw - eigenphi'!E426,'raw - eigenphi'!J426)</f>
        <v>865683.31530000002</v>
      </c>
      <c r="C426" s="9">
        <f>SUM('raw - eigenphi'!C426,'raw - eigenphi'!F426,'raw - eigenphi'!K426)</f>
        <v>606448.43795789999</v>
      </c>
      <c r="D426" s="13">
        <f>SUM('raw - eigenphi'!D426,'raw - eigenphi'!G426,'raw - eigenphi'!L426)</f>
        <v>259797.87927900002</v>
      </c>
      <c r="E426" s="9">
        <f>E425+'raw - eigenphi'!B426</f>
        <v>158875664.96545997</v>
      </c>
      <c r="F426" s="9">
        <f>F425+'raw - eigenphi'!F426</f>
        <v>34524890.633289747</v>
      </c>
      <c r="G426" s="13">
        <f>'raw - eigenphi'!J426+G425</f>
        <v>149256252.85081992</v>
      </c>
    </row>
    <row r="427" spans="1:7" x14ac:dyDescent="0.2">
      <c r="A427" s="11">
        <f t="shared" si="6"/>
        <v>44986</v>
      </c>
      <c r="B427" s="9">
        <f>SUM('raw - eigenphi'!B427,'raw - eigenphi'!E427,'raw - eigenphi'!J427)</f>
        <v>805855.42969999998</v>
      </c>
      <c r="C427" s="9">
        <f>SUM('raw - eigenphi'!C427,'raw - eigenphi'!F427,'raw - eigenphi'!K427)</f>
        <v>693046.64807800006</v>
      </c>
      <c r="D427" s="13">
        <f>SUM('raw - eigenphi'!D427,'raw - eigenphi'!G427,'raw - eigenphi'!L427)</f>
        <v>114678.2518219</v>
      </c>
      <c r="E427" s="9">
        <f>E426+'raw - eigenphi'!B427</f>
        <v>159138813.89385998</v>
      </c>
      <c r="F427" s="9">
        <f>F426+'raw - eigenphi'!F427</f>
        <v>34526206.816367745</v>
      </c>
      <c r="G427" s="13">
        <f>'raw - eigenphi'!J427+G426</f>
        <v>149798959.35211992</v>
      </c>
    </row>
    <row r="428" spans="1:7" x14ac:dyDescent="0.2">
      <c r="A428" s="11">
        <f t="shared" si="6"/>
        <v>44987</v>
      </c>
      <c r="B428" s="9">
        <f>SUM('raw - eigenphi'!B428,'raw - eigenphi'!E428,'raw - eigenphi'!J428)</f>
        <v>928168.15779999993</v>
      </c>
      <c r="C428" s="9">
        <f>SUM('raw - eigenphi'!C428,'raw - eigenphi'!F428,'raw - eigenphi'!K428)</f>
        <v>719288.1507</v>
      </c>
      <c r="D428" s="13">
        <f>SUM('raw - eigenphi'!D428,'raw - eigenphi'!G428,'raw - eigenphi'!L428)</f>
        <v>208880.00709999999</v>
      </c>
      <c r="E428" s="9">
        <f>E427+'raw - eigenphi'!B428</f>
        <v>159453110.00175998</v>
      </c>
      <c r="F428" s="9">
        <f>F427+'raw - eigenphi'!F428</f>
        <v>34526206.816367745</v>
      </c>
      <c r="G428" s="13">
        <f>'raw - eigenphi'!J428+G427</f>
        <v>150412831.40201992</v>
      </c>
    </row>
    <row r="429" spans="1:7" x14ac:dyDescent="0.2">
      <c r="A429" s="11">
        <f t="shared" si="6"/>
        <v>44988</v>
      </c>
      <c r="B429" s="9">
        <f>SUM('raw - eigenphi'!B429,'raw - eigenphi'!E429,'raw - eigenphi'!J429)</f>
        <v>923682.18919999991</v>
      </c>
      <c r="C429" s="9">
        <f>SUM('raw - eigenphi'!C429,'raw - eigenphi'!F429,'raw - eigenphi'!K429)</f>
        <v>761327.70111000002</v>
      </c>
      <c r="D429" s="13">
        <f>SUM('raw - eigenphi'!D429,'raw - eigenphi'!G429,'raw - eigenphi'!L429)</f>
        <v>179007.252695</v>
      </c>
      <c r="E429" s="9">
        <f>E428+'raw - eigenphi'!B429</f>
        <v>159746369.90235996</v>
      </c>
      <c r="F429" s="9">
        <f>F428+'raw - eigenphi'!F429</f>
        <v>34541501.696777746</v>
      </c>
      <c r="G429" s="13">
        <f>'raw - eigenphi'!J429+G428</f>
        <v>151043253.69061992</v>
      </c>
    </row>
    <row r="430" spans="1:7" x14ac:dyDescent="0.2">
      <c r="A430" s="11">
        <f t="shared" si="6"/>
        <v>44989</v>
      </c>
      <c r="B430" s="9">
        <f>SUM('raw - eigenphi'!B430,'raw - eigenphi'!E430,'raw - eigenphi'!J430)</f>
        <v>562737.6899</v>
      </c>
      <c r="C430" s="9">
        <f>SUM('raw - eigenphi'!C430,'raw - eigenphi'!F430,'raw - eigenphi'!K430)</f>
        <v>475926.95160570001</v>
      </c>
      <c r="D430" s="13">
        <f>SUM('raw - eigenphi'!D430,'raw - eigenphi'!G430,'raw - eigenphi'!L430)</f>
        <v>87213.974698300008</v>
      </c>
      <c r="E430" s="9">
        <f>E429+'raw - eigenphi'!B430</f>
        <v>159887430.87185997</v>
      </c>
      <c r="F430" s="9">
        <f>F429+'raw - eigenphi'!F430</f>
        <v>34541778.030183449</v>
      </c>
      <c r="G430" s="13">
        <f>'raw - eigenphi'!J430+G429</f>
        <v>151464930.41101992</v>
      </c>
    </row>
    <row r="431" spans="1:7" x14ac:dyDescent="0.2">
      <c r="A431" s="11">
        <f t="shared" si="6"/>
        <v>44990</v>
      </c>
      <c r="B431" s="9">
        <f>SUM('raw - eigenphi'!B431,'raw - eigenphi'!E431,'raw - eigenphi'!J431)</f>
        <v>508642.44909999997</v>
      </c>
      <c r="C431" s="9">
        <f>SUM('raw - eigenphi'!C431,'raw - eigenphi'!F431,'raw - eigenphi'!K431)</f>
        <v>395337.87248000002</v>
      </c>
      <c r="D431" s="13">
        <f>SUM('raw - eigenphi'!D431,'raw - eigenphi'!G431,'raw - eigenphi'!L431)</f>
        <v>113304.57663</v>
      </c>
      <c r="E431" s="9">
        <f>E430+'raw - eigenphi'!B431</f>
        <v>160025679.42135996</v>
      </c>
      <c r="F431" s="9">
        <f>F430+'raw - eigenphi'!F431</f>
        <v>34541778.030183449</v>
      </c>
      <c r="G431" s="13">
        <f>'raw - eigenphi'!J431+G430</f>
        <v>151835324.31061992</v>
      </c>
    </row>
    <row r="432" spans="1:7" x14ac:dyDescent="0.2">
      <c r="A432" s="11">
        <f t="shared" si="6"/>
        <v>44991</v>
      </c>
      <c r="B432" s="9">
        <f>SUM('raw - eigenphi'!B432,'raw - eigenphi'!E432,'raw - eigenphi'!J432)</f>
        <v>608068.06050000002</v>
      </c>
      <c r="C432" s="9">
        <f>SUM('raw - eigenphi'!C432,'raw - eigenphi'!F432,'raw - eigenphi'!K432)</f>
        <v>467311.16378184</v>
      </c>
      <c r="D432" s="13">
        <f>SUM('raw - eigenphi'!D432,'raw - eigenphi'!G432,'raw - eigenphi'!L432)</f>
        <v>140978.66838680001</v>
      </c>
      <c r="E432" s="9">
        <f>E431+'raw - eigenphi'!B432</f>
        <v>160188629.99645996</v>
      </c>
      <c r="F432" s="9">
        <f>F431+'raw - eigenphi'!F432</f>
        <v>34541848.822565287</v>
      </c>
      <c r="G432" s="13">
        <f>'raw - eigenphi'!J432+G431</f>
        <v>152280441.79601991</v>
      </c>
    </row>
    <row r="433" spans="1:7" x14ac:dyDescent="0.2">
      <c r="A433" s="11">
        <f t="shared" si="6"/>
        <v>44992</v>
      </c>
      <c r="B433" s="9">
        <f>SUM('raw - eigenphi'!B433,'raw - eigenphi'!E433,'raw - eigenphi'!J433)</f>
        <v>982110.09479999996</v>
      </c>
      <c r="C433" s="9">
        <f>SUM('raw - eigenphi'!C433,'raw - eigenphi'!F433,'raw - eigenphi'!K433)</f>
        <v>833573.98949999991</v>
      </c>
      <c r="D433" s="13">
        <f>SUM('raw - eigenphi'!D433,'raw - eigenphi'!G433,'raw - eigenphi'!L433)</f>
        <v>148536.10532</v>
      </c>
      <c r="E433" s="9">
        <f>E432+'raw - eigenphi'!B433</f>
        <v>160491338.57375997</v>
      </c>
      <c r="F433" s="9">
        <f>F432+'raw - eigenphi'!F433</f>
        <v>34541848.822565287</v>
      </c>
      <c r="G433" s="13">
        <f>'raw - eigenphi'!J433+G432</f>
        <v>152959843.31351992</v>
      </c>
    </row>
    <row r="434" spans="1:7" x14ac:dyDescent="0.2">
      <c r="A434" s="11">
        <f t="shared" si="6"/>
        <v>44993</v>
      </c>
      <c r="B434" s="9">
        <f>SUM('raw - eigenphi'!B434,'raw - eigenphi'!E434,'raw - eigenphi'!J434)</f>
        <v>617084.31440000003</v>
      </c>
      <c r="C434" s="9">
        <f>SUM('raw - eigenphi'!C434,'raw - eigenphi'!F434,'raw - eigenphi'!K434)</f>
        <v>520994.06851499999</v>
      </c>
      <c r="D434" s="13">
        <f>SUM('raw - eigenphi'!D434,'raw - eigenphi'!G434,'raw - eigenphi'!L434)</f>
        <v>97875.411601200001</v>
      </c>
      <c r="E434" s="9">
        <f>E433+'raw - eigenphi'!B434</f>
        <v>160640049.70005998</v>
      </c>
      <c r="F434" s="9">
        <f>F433+'raw - eigenphi'!F434</f>
        <v>34542971.309280284</v>
      </c>
      <c r="G434" s="13">
        <f>'raw - eigenphi'!J434+G433</f>
        <v>153428216.50161994</v>
      </c>
    </row>
    <row r="435" spans="1:7" x14ac:dyDescent="0.2">
      <c r="A435" s="11">
        <f t="shared" si="6"/>
        <v>44994</v>
      </c>
      <c r="B435" s="9">
        <f>SUM('raw - eigenphi'!B435,'raw - eigenphi'!E435,'raw - eigenphi'!J435)</f>
        <v>960969.65039999993</v>
      </c>
      <c r="C435" s="9">
        <f>SUM('raw - eigenphi'!C435,'raw - eigenphi'!F435,'raw - eigenphi'!K435)</f>
        <v>958386.91099999985</v>
      </c>
      <c r="D435" s="13">
        <f>SUM('raw - eigenphi'!D435,'raw - eigenphi'!G435,'raw - eigenphi'!L435)</f>
        <v>420621.63894000003</v>
      </c>
      <c r="E435" s="9">
        <f>E434+'raw - eigenphi'!B435</f>
        <v>161162349.44845998</v>
      </c>
      <c r="F435" s="9">
        <f>F434+'raw - eigenphi'!F435</f>
        <v>34850101.493880287</v>
      </c>
      <c r="G435" s="13">
        <f>'raw - eigenphi'!J435+G434</f>
        <v>153866886.40361995</v>
      </c>
    </row>
    <row r="436" spans="1:7" x14ac:dyDescent="0.2">
      <c r="A436" s="11">
        <f t="shared" si="6"/>
        <v>44995</v>
      </c>
      <c r="B436" s="9">
        <f>SUM('raw - eigenphi'!B436,'raw - eigenphi'!E436,'raw - eigenphi'!J436)</f>
        <v>2183240.824</v>
      </c>
      <c r="C436" s="9">
        <f>SUM('raw - eigenphi'!C436,'raw - eigenphi'!F436,'raw - eigenphi'!K436)</f>
        <v>1280392.1368999998</v>
      </c>
      <c r="D436" s="13">
        <f>SUM('raw - eigenphi'!D436,'raw - eigenphi'!G436,'raw - eigenphi'!L436)</f>
        <v>1058318.1737799998</v>
      </c>
      <c r="E436" s="9">
        <f>E435+'raw - eigenphi'!B436</f>
        <v>162299668.24245998</v>
      </c>
      <c r="F436" s="9">
        <f>F435+'raw - eigenphi'!F436</f>
        <v>34956225.431380287</v>
      </c>
      <c r="G436" s="13">
        <f>'raw - eigenphi'!J436+G435</f>
        <v>154912808.43361995</v>
      </c>
    </row>
    <row r="437" spans="1:7" x14ac:dyDescent="0.2">
      <c r="A437" s="11">
        <f t="shared" si="6"/>
        <v>44996</v>
      </c>
      <c r="B437" s="9">
        <f>SUM('raw - eigenphi'!B437,'raw - eigenphi'!E437,'raw - eigenphi'!J437)</f>
        <v>15975968.032000002</v>
      </c>
      <c r="C437" s="9">
        <f>SUM('raw - eigenphi'!C437,'raw - eigenphi'!F437,'raw - eigenphi'!K437)</f>
        <v>9997250.6064999998</v>
      </c>
      <c r="D437" s="13">
        <f>SUM('raw - eigenphi'!D437,'raw - eigenphi'!G437,'raw - eigenphi'!L437)</f>
        <v>6563801.6751000006</v>
      </c>
      <c r="E437" s="9">
        <f>E436+'raw - eigenphi'!B437</f>
        <v>171155967.09845999</v>
      </c>
      <c r="F437" s="9">
        <f>F436+'raw - eigenphi'!F437</f>
        <v>35299459.764880285</v>
      </c>
      <c r="G437" s="13">
        <f>'raw - eigenphi'!J437+G436</f>
        <v>162032477.60961995</v>
      </c>
    </row>
    <row r="438" spans="1:7" x14ac:dyDescent="0.2">
      <c r="A438" s="11">
        <f t="shared" si="6"/>
        <v>44997</v>
      </c>
      <c r="B438" s="9">
        <f>SUM('raw - eigenphi'!B438,'raw - eigenphi'!E438,'raw - eigenphi'!J438)</f>
        <v>2389364.4054</v>
      </c>
      <c r="C438" s="9">
        <f>SUM('raw - eigenphi'!C438,'raw - eigenphi'!F438,'raw - eigenphi'!K438)</f>
        <v>1659705.0064890001</v>
      </c>
      <c r="D438" s="13">
        <f>SUM('raw - eigenphi'!D438,'raw - eigenphi'!G438,'raw - eigenphi'!L438)</f>
        <v>736794.51230499998</v>
      </c>
      <c r="E438" s="9">
        <f>E437+'raw - eigenphi'!B438</f>
        <v>172054192.58885998</v>
      </c>
      <c r="F438" s="9">
        <f>F437+'raw - eigenphi'!F438</f>
        <v>35303170.569969282</v>
      </c>
      <c r="G438" s="13">
        <f>'raw - eigenphi'!J438+G437</f>
        <v>163523616.52461994</v>
      </c>
    </row>
    <row r="439" spans="1:7" x14ac:dyDescent="0.2">
      <c r="A439" s="11">
        <f t="shared" si="6"/>
        <v>44998</v>
      </c>
      <c r="B439" s="9">
        <f>SUM('raw - eigenphi'!B439,'raw - eigenphi'!E439,'raw - eigenphi'!J439)</f>
        <v>2408723.574</v>
      </c>
      <c r="C439" s="9">
        <f>SUM('raw - eigenphi'!C439,'raw - eigenphi'!F439,'raw - eigenphi'!K439)</f>
        <v>1664931.8553979001</v>
      </c>
      <c r="D439" s="13">
        <f>SUM('raw - eigenphi'!D439,'raw - eigenphi'!G439,'raw - eigenphi'!L439)</f>
        <v>745160.3327878</v>
      </c>
      <c r="E439" s="9">
        <f>E438+'raw - eigenphi'!B439</f>
        <v>173140151.27985999</v>
      </c>
      <c r="F439" s="9">
        <f>F438+'raw - eigenphi'!F439</f>
        <v>35303885.299467184</v>
      </c>
      <c r="G439" s="13">
        <f>'raw - eigenphi'!J439+G438</f>
        <v>164846381.40761992</v>
      </c>
    </row>
    <row r="440" spans="1:7" x14ac:dyDescent="0.2">
      <c r="A440" s="11">
        <f t="shared" si="6"/>
        <v>44999</v>
      </c>
      <c r="B440" s="9">
        <f>SUM('raw - eigenphi'!B440,'raw - eigenphi'!E440,'raw - eigenphi'!J440)</f>
        <v>1058593.7748</v>
      </c>
      <c r="C440" s="9">
        <f>SUM('raw - eigenphi'!C440,'raw - eigenphi'!F440,'raw - eigenphi'!K440)</f>
        <v>821648.97129000002</v>
      </c>
      <c r="D440" s="13">
        <f>SUM('raw - eigenphi'!D440,'raw - eigenphi'!G440,'raw - eigenphi'!L440)</f>
        <v>316402.25220999995</v>
      </c>
      <c r="E440" s="9">
        <f>E439+'raw - eigenphi'!B440</f>
        <v>173510382.76795998</v>
      </c>
      <c r="F440" s="9">
        <f>F439+'raw - eigenphi'!F440</f>
        <v>35349787.302157186</v>
      </c>
      <c r="G440" s="13">
        <f>'raw - eigenphi'!J440+G439</f>
        <v>165534743.69431993</v>
      </c>
    </row>
    <row r="441" spans="1:7" x14ac:dyDescent="0.2">
      <c r="A441" s="11">
        <f t="shared" si="6"/>
        <v>45000</v>
      </c>
      <c r="B441" s="9">
        <f>SUM('raw - eigenphi'!B441,'raw - eigenphi'!E441,'raw - eigenphi'!J441)</f>
        <v>899119.43720000004</v>
      </c>
      <c r="C441" s="9">
        <f>SUM('raw - eigenphi'!C441,'raw - eigenphi'!F441,'raw - eigenphi'!K441)</f>
        <v>672902.07505480002</v>
      </c>
      <c r="D441" s="13">
        <f>SUM('raw - eigenphi'!D441,'raw - eigenphi'!G441,'raw - eigenphi'!L441)</f>
        <v>227052.15056610003</v>
      </c>
      <c r="E441" s="9">
        <f>E440+'raw - eigenphi'!B441</f>
        <v>173845633.52925998</v>
      </c>
      <c r="F441" s="9">
        <f>F440+'raw - eigenphi'!F441</f>
        <v>35349983.974511988</v>
      </c>
      <c r="G441" s="13">
        <f>'raw - eigenphi'!J441+G440</f>
        <v>166098612.37021995</v>
      </c>
    </row>
    <row r="442" spans="1:7" x14ac:dyDescent="0.2">
      <c r="A442" s="11">
        <f t="shared" si="6"/>
        <v>45001</v>
      </c>
      <c r="B442" s="9">
        <f>SUM('raw - eigenphi'!B442,'raw - eigenphi'!E442,'raw - eigenphi'!J442)</f>
        <v>1971903.7034</v>
      </c>
      <c r="C442" s="9">
        <f>SUM('raw - eigenphi'!C442,'raw - eigenphi'!F442,'raw - eigenphi'!K442)</f>
        <v>1442486.4996508099</v>
      </c>
      <c r="D442" s="13">
        <f>SUM('raw - eigenphi'!D442,'raw - eigenphi'!G442,'raw - eigenphi'!L442)</f>
        <v>529502.63166953996</v>
      </c>
      <c r="E442" s="9">
        <f>E441+'raw - eigenphi'!B442</f>
        <v>174552392.99065998</v>
      </c>
      <c r="F442" s="9">
        <f>F441+'raw - eigenphi'!F442</f>
        <v>35349996.757762797</v>
      </c>
      <c r="G442" s="13">
        <f>'raw - eigenphi'!J442+G441</f>
        <v>167363756.61221996</v>
      </c>
    </row>
    <row r="443" spans="1:7" x14ac:dyDescent="0.2">
      <c r="A443" s="11">
        <f t="shared" si="6"/>
        <v>45002</v>
      </c>
      <c r="B443" s="9">
        <f>SUM('raw - eigenphi'!B443,'raw - eigenphi'!E443,'raw - eigenphi'!J443)</f>
        <v>1562166.4427</v>
      </c>
      <c r="C443" s="9">
        <f>SUM('raw - eigenphi'!C443,'raw - eigenphi'!F443,'raw - eigenphi'!K443)</f>
        <v>2231996.1102</v>
      </c>
      <c r="D443" s="13">
        <f>SUM('raw - eigenphi'!D443,'raw - eigenphi'!G443,'raw - eigenphi'!L443)</f>
        <v>986040.26908000011</v>
      </c>
      <c r="E443" s="9">
        <f>E442+'raw - eigenphi'!B443</f>
        <v>174963278.98935997</v>
      </c>
      <c r="F443" s="9">
        <f>F442+'raw - eigenphi'!F443</f>
        <v>36323889.759862795</v>
      </c>
      <c r="G443" s="13">
        <f>'raw - eigenphi'!J443+G442</f>
        <v>168515037.05621997</v>
      </c>
    </row>
    <row r="444" spans="1:7" x14ac:dyDescent="0.2">
      <c r="A444" s="11">
        <f t="shared" si="6"/>
        <v>45003</v>
      </c>
      <c r="B444" s="9">
        <f>SUM('raw - eigenphi'!B444,'raw - eigenphi'!E444,'raw - eigenphi'!J444)</f>
        <v>1165137.4058999999</v>
      </c>
      <c r="C444" s="9">
        <f>SUM('raw - eigenphi'!C444,'raw - eigenphi'!F444,'raw - eigenphi'!K444)</f>
        <v>928632.89916899998</v>
      </c>
      <c r="D444" s="13">
        <f>SUM('raw - eigenphi'!D444,'raw - eigenphi'!G444,'raw - eigenphi'!L444)</f>
        <v>239944.076191</v>
      </c>
      <c r="E444" s="9">
        <f>E443+'raw - eigenphi'!B444</f>
        <v>175270466.92175996</v>
      </c>
      <c r="F444" s="9">
        <f>F443+'raw - eigenphi'!F444</f>
        <v>36325092.915731795</v>
      </c>
      <c r="G444" s="13">
        <f>'raw - eigenphi'!J444+G443</f>
        <v>169372986.52971998</v>
      </c>
    </row>
    <row r="445" spans="1:7" x14ac:dyDescent="0.2">
      <c r="A445" s="11">
        <f t="shared" si="6"/>
        <v>45004</v>
      </c>
      <c r="B445" s="9">
        <f>SUM('raw - eigenphi'!B445,'raw - eigenphi'!E445,'raw - eigenphi'!J445)</f>
        <v>1197349.6351000001</v>
      </c>
      <c r="C445" s="9">
        <f>SUM('raw - eigenphi'!C445,'raw - eigenphi'!F445,'raw - eigenphi'!K445)</f>
        <v>980468.31817899994</v>
      </c>
      <c r="D445" s="13">
        <f>SUM('raw - eigenphi'!D445,'raw - eigenphi'!G445,'raw - eigenphi'!L445)</f>
        <v>220046.98323800002</v>
      </c>
      <c r="E445" s="9">
        <f>E444+'raw - eigenphi'!B445</f>
        <v>175616321.54815996</v>
      </c>
      <c r="F445" s="9">
        <f>F444+'raw - eigenphi'!F445</f>
        <v>36326632.855110794</v>
      </c>
      <c r="G445" s="13">
        <f>'raw - eigenphi'!J445+G444</f>
        <v>170224481.53841999</v>
      </c>
    </row>
    <row r="446" spans="1:7" x14ac:dyDescent="0.2">
      <c r="A446" s="11">
        <f t="shared" si="6"/>
        <v>45005</v>
      </c>
      <c r="B446" s="9">
        <f>SUM('raw - eigenphi'!B446,'raw - eigenphi'!E446,'raw - eigenphi'!J446)</f>
        <v>9512157.8819999993</v>
      </c>
      <c r="C446" s="9">
        <f>SUM('raw - eigenphi'!C446,'raw - eigenphi'!F446,'raw - eigenphi'!K446)</f>
        <v>5606497.626678599</v>
      </c>
      <c r="D446" s="13">
        <f>SUM('raw - eigenphi'!D446,'raw - eigenphi'!G446,'raw - eigenphi'!L446)</f>
        <v>3905977.6152098998</v>
      </c>
      <c r="E446" s="9">
        <f>E445+'raw - eigenphi'!B446</f>
        <v>184138346.77315995</v>
      </c>
      <c r="F446" s="9">
        <f>F445+'raw - eigenphi'!F446</f>
        <v>36326789.103689395</v>
      </c>
      <c r="G446" s="13">
        <f>'raw - eigenphi'!J446+G445</f>
        <v>171214614.19542</v>
      </c>
    </row>
    <row r="447" spans="1:7" x14ac:dyDescent="0.2">
      <c r="A447" s="11">
        <f t="shared" si="6"/>
        <v>45006</v>
      </c>
      <c r="B447" s="9">
        <f>SUM('raw - eigenphi'!B447,'raw - eigenphi'!E447,'raw - eigenphi'!J447)</f>
        <v>1111808.3816</v>
      </c>
      <c r="C447" s="9">
        <f>SUM('raw - eigenphi'!C447,'raw - eigenphi'!F447,'raw - eigenphi'!K447)</f>
        <v>914047.51215890003</v>
      </c>
      <c r="D447" s="13">
        <f>SUM('raw - eigenphi'!D447,'raw - eigenphi'!G447,'raw - eigenphi'!L447)</f>
        <v>198315.4215391</v>
      </c>
      <c r="E447" s="9">
        <f>E446+'raw - eigenphi'!B447</f>
        <v>184420249.39365995</v>
      </c>
      <c r="F447" s="9">
        <f>F446+'raw - eigenphi'!F447</f>
        <v>36326935.534848295</v>
      </c>
      <c r="G447" s="13">
        <f>'raw - eigenphi'!J447+G446</f>
        <v>172044519.95651999</v>
      </c>
    </row>
    <row r="448" spans="1:7" x14ac:dyDescent="0.2">
      <c r="A448" s="11">
        <f t="shared" si="6"/>
        <v>45007</v>
      </c>
      <c r="B448" s="9">
        <f>SUM('raw - eigenphi'!B448,'raw - eigenphi'!E448,'raw - eigenphi'!J448)</f>
        <v>1050608.8833999999</v>
      </c>
      <c r="C448" s="9">
        <f>SUM('raw - eigenphi'!C448,'raw - eigenphi'!F448,'raw - eigenphi'!K448)</f>
        <v>931577.75539999991</v>
      </c>
      <c r="D448" s="13">
        <f>SUM('raw - eigenphi'!D448,'raw - eigenphi'!G448,'raw - eigenphi'!L448)</f>
        <v>224835.99331300001</v>
      </c>
      <c r="E448" s="9">
        <f>E447+'raw - eigenphi'!B448</f>
        <v>184777107.74635994</v>
      </c>
      <c r="F448" s="9">
        <f>F447+'raw - eigenphi'!F448</f>
        <v>36428481.496748298</v>
      </c>
      <c r="G448" s="13">
        <f>'raw - eigenphi'!J448+G447</f>
        <v>172738270.48721999</v>
      </c>
    </row>
    <row r="449" spans="1:7" x14ac:dyDescent="0.2">
      <c r="A449" s="11">
        <f t="shared" si="6"/>
        <v>45008</v>
      </c>
      <c r="B449" s="9">
        <f>SUM('raw - eigenphi'!B449,'raw - eigenphi'!E449,'raw - eigenphi'!J449)</f>
        <v>505183.00540000002</v>
      </c>
      <c r="C449" s="9">
        <f>SUM('raw - eigenphi'!C449,'raw - eigenphi'!F449,'raw - eigenphi'!K449)</f>
        <v>424983.91937848</v>
      </c>
      <c r="D449" s="13">
        <f>SUM('raw - eigenphi'!D449,'raw - eigenphi'!G449,'raw - eigenphi'!L449)</f>
        <v>80229.848266150002</v>
      </c>
      <c r="E449" s="9">
        <f>E448+'raw - eigenphi'!B449</f>
        <v>184948916.92675996</v>
      </c>
      <c r="F449" s="9">
        <f>F448+'raw - eigenphi'!F449</f>
        <v>36428497.149926782</v>
      </c>
      <c r="G449" s="13">
        <f>'raw - eigenphi'!J449+G448</f>
        <v>173071644.31221998</v>
      </c>
    </row>
    <row r="450" spans="1:7" x14ac:dyDescent="0.2">
      <c r="A450" s="11">
        <f t="shared" si="6"/>
        <v>45009</v>
      </c>
      <c r="B450" s="9">
        <f>SUM('raw - eigenphi'!B450,'raw - eigenphi'!E450,'raw - eigenphi'!J450)</f>
        <v>434185.88280000002</v>
      </c>
      <c r="C450" s="9">
        <f>SUM('raw - eigenphi'!C450,'raw - eigenphi'!F450,'raw - eigenphi'!K450)</f>
        <v>376480.503341</v>
      </c>
      <c r="D450" s="13">
        <f>SUM('raw - eigenphi'!D450,'raw - eigenphi'!G450,'raw - eigenphi'!L450)</f>
        <v>56900.391331999999</v>
      </c>
      <c r="E450" s="9">
        <f>E449+'raw - eigenphi'!B450</f>
        <v>185130153.40835994</v>
      </c>
      <c r="F450" s="9">
        <f>F449+'raw - eigenphi'!F450</f>
        <v>36425973.909467779</v>
      </c>
      <c r="G450" s="13">
        <f>'raw - eigenphi'!J450+G449</f>
        <v>173324593.71341997</v>
      </c>
    </row>
    <row r="451" spans="1:7" x14ac:dyDescent="0.2">
      <c r="A451" s="11">
        <f t="shared" si="6"/>
        <v>45010</v>
      </c>
      <c r="B451" s="9">
        <f>SUM('raw - eigenphi'!B451,'raw - eigenphi'!E451,'raw - eigenphi'!J451)</f>
        <v>341310.71328999999</v>
      </c>
      <c r="C451" s="9">
        <f>SUM('raw - eigenphi'!C451,'raw - eigenphi'!F451,'raw - eigenphi'!K451)</f>
        <v>309996.58042999997</v>
      </c>
      <c r="D451" s="13">
        <f>SUM('raw - eigenphi'!D451,'raw - eigenphi'!G451,'raw - eigenphi'!L451)</f>
        <v>35393.2192134</v>
      </c>
      <c r="E451" s="9">
        <f>E450+'raw - eigenphi'!B451</f>
        <v>185229772.14074993</v>
      </c>
      <c r="F451" s="9">
        <f>F450+'raw - eigenphi'!F451</f>
        <v>36429617.778737776</v>
      </c>
      <c r="G451" s="13">
        <f>'raw - eigenphi'!J451+G450</f>
        <v>173566285.69431996</v>
      </c>
    </row>
    <row r="452" spans="1:7" x14ac:dyDescent="0.2">
      <c r="A452" s="11">
        <f t="shared" si="6"/>
        <v>45011</v>
      </c>
      <c r="B452" s="9">
        <f>SUM('raw - eigenphi'!B452,'raw - eigenphi'!E452,'raw - eigenphi'!J452)</f>
        <v>592954.66749999998</v>
      </c>
      <c r="C452" s="9">
        <f>SUM('raw - eigenphi'!C452,'raw - eigenphi'!F452,'raw - eigenphi'!K452)</f>
        <v>546896.19816299994</v>
      </c>
      <c r="D452" s="13">
        <f>SUM('raw - eigenphi'!D452,'raw - eigenphi'!G452,'raw - eigenphi'!L452)</f>
        <v>47451.066165980003</v>
      </c>
      <c r="E452" s="9">
        <f>E451+'raw - eigenphi'!B452</f>
        <v>185355868.24184993</v>
      </c>
      <c r="F452" s="9">
        <f>F451+'raw - eigenphi'!F452</f>
        <v>36430948.129200779</v>
      </c>
      <c r="G452" s="13">
        <f>'raw - eigenphi'!J452+G451</f>
        <v>174033144.26071995</v>
      </c>
    </row>
    <row r="453" spans="1:7" x14ac:dyDescent="0.2">
      <c r="A453" s="11">
        <f t="shared" ref="A453:A487" si="7">A452+1</f>
        <v>45012</v>
      </c>
      <c r="B453" s="9">
        <f>SUM('raw - eigenphi'!B453,'raw - eigenphi'!E453,'raw - eigenphi'!J453)</f>
        <v>709896.22989999992</v>
      </c>
      <c r="C453" s="9">
        <f>SUM('raw - eigenphi'!C453,'raw - eigenphi'!F453,'raw - eigenphi'!K453)</f>
        <v>561626.82183700008</v>
      </c>
      <c r="D453" s="13">
        <f>SUM('raw - eigenphi'!D453,'raw - eigenphi'!G453,'raw - eigenphi'!L453)</f>
        <v>152749.9825102</v>
      </c>
      <c r="E453" s="9">
        <f>E452+'raw - eigenphi'!B453</f>
        <v>185589770.19514993</v>
      </c>
      <c r="F453" s="9">
        <f>F452+'raw - eigenphi'!F453</f>
        <v>36434859.34893778</v>
      </c>
      <c r="G453" s="13">
        <f>'raw - eigenphi'!J453+G452</f>
        <v>174509138.53731996</v>
      </c>
    </row>
    <row r="454" spans="1:7" x14ac:dyDescent="0.2">
      <c r="A454" s="11">
        <f t="shared" si="7"/>
        <v>45013</v>
      </c>
      <c r="B454" s="9">
        <f>SUM('raw - eigenphi'!B454,'raw - eigenphi'!E454,'raw - eigenphi'!J454)</f>
        <v>723715.60229999991</v>
      </c>
      <c r="C454" s="9">
        <f>SUM('raw - eigenphi'!C454,'raw - eigenphi'!F454,'raw - eigenphi'!K454)</f>
        <v>557448.32623500004</v>
      </c>
      <c r="D454" s="13">
        <f>SUM('raw - eigenphi'!D454,'raw - eigenphi'!G454,'raw - eigenphi'!L454)</f>
        <v>166413.3924256</v>
      </c>
      <c r="E454" s="9">
        <f>E453+'raw - eigenphi'!B454</f>
        <v>185731074.53064993</v>
      </c>
      <c r="F454" s="9">
        <f>F453+'raw - eigenphi'!F454</f>
        <v>36434902.217272781</v>
      </c>
      <c r="G454" s="13">
        <f>'raw - eigenphi'!J454+G453</f>
        <v>175091549.80411994</v>
      </c>
    </row>
    <row r="455" spans="1:7" x14ac:dyDescent="0.2">
      <c r="A455" s="11">
        <f t="shared" si="7"/>
        <v>45014</v>
      </c>
      <c r="B455" s="9">
        <f>SUM('raw - eigenphi'!B455,'raw - eigenphi'!E455,'raw - eigenphi'!J455)</f>
        <v>805067.16310000001</v>
      </c>
      <c r="C455" s="9">
        <f>SUM('raw - eigenphi'!C455,'raw - eigenphi'!F455,'raw - eigenphi'!K455)</f>
        <v>714440.92369700002</v>
      </c>
      <c r="D455" s="13">
        <f>SUM('raw - eigenphi'!D455,'raw - eigenphi'!G455,'raw - eigenphi'!L455)</f>
        <v>94802.018217200006</v>
      </c>
      <c r="E455" s="9">
        <f>E454+'raw - eigenphi'!B455</f>
        <v>185875187.07864994</v>
      </c>
      <c r="F455" s="9">
        <f>F454+'raw - eigenphi'!F455</f>
        <v>36438783.080569781</v>
      </c>
      <c r="G455" s="13">
        <f>'raw - eigenphi'!J455+G454</f>
        <v>175752504.41921994</v>
      </c>
    </row>
    <row r="456" spans="1:7" x14ac:dyDescent="0.2">
      <c r="A456" s="11">
        <f t="shared" si="7"/>
        <v>45015</v>
      </c>
      <c r="B456" s="9">
        <f>SUM('raw - eigenphi'!B456,'raw - eigenphi'!E456,'raw - eigenphi'!J456)</f>
        <v>843523.47889999999</v>
      </c>
      <c r="C456" s="9">
        <f>SUM('raw - eigenphi'!C456,'raw - eigenphi'!F456,'raw - eigenphi'!K456)</f>
        <v>602129.91976183001</v>
      </c>
      <c r="D456" s="13">
        <f>SUM('raw - eigenphi'!D456,'raw - eigenphi'!G456,'raw - eigenphi'!L456)</f>
        <v>241440.6771684</v>
      </c>
      <c r="E456" s="9">
        <f>E455+'raw - eigenphi'!B456</f>
        <v>186160185.06474993</v>
      </c>
      <c r="F456" s="9">
        <f>F455+'raw - eigenphi'!F456</f>
        <v>36438806.720631614</v>
      </c>
      <c r="G456" s="13">
        <f>'raw - eigenphi'!J456+G455</f>
        <v>176311029.91201994</v>
      </c>
    </row>
    <row r="457" spans="1:7" x14ac:dyDescent="0.2">
      <c r="A457" s="11">
        <f t="shared" si="7"/>
        <v>45016</v>
      </c>
      <c r="B457" s="9">
        <f>SUM('raw - eigenphi'!B457,'raw - eigenphi'!E457,'raw - eigenphi'!J457)</f>
        <v>436448.48363999999</v>
      </c>
      <c r="C457" s="9">
        <f>SUM('raw - eigenphi'!C457,'raw - eigenphi'!F457,'raw - eigenphi'!K457)</f>
        <v>380444.82418999996</v>
      </c>
      <c r="D457" s="13">
        <f>SUM('raw - eigenphi'!D457,'raw - eigenphi'!G457,'raw - eigenphi'!L457)</f>
        <v>56003.659459000002</v>
      </c>
      <c r="E457" s="9">
        <f>E456+'raw - eigenphi'!B457</f>
        <v>186241357.14478993</v>
      </c>
      <c r="F457" s="9">
        <f>F456+'raw - eigenphi'!F457</f>
        <v>36438806.720631614</v>
      </c>
      <c r="G457" s="13">
        <f>'raw - eigenphi'!J457+G456</f>
        <v>176666306.31561995</v>
      </c>
    </row>
    <row r="458" spans="1:7" x14ac:dyDescent="0.2">
      <c r="A458" s="11">
        <f t="shared" si="7"/>
        <v>45017</v>
      </c>
      <c r="B458" s="9">
        <f>SUM('raw - eigenphi'!B458,'raw - eigenphi'!E458,'raw - eigenphi'!J458)</f>
        <v>473893.5588</v>
      </c>
      <c r="C458" s="9">
        <f>SUM('raw - eigenphi'!C458,'raw - eigenphi'!F458,'raw - eigenphi'!K458)</f>
        <v>383344.45537079999</v>
      </c>
      <c r="D458" s="13">
        <f>SUM('raw - eigenphi'!D458,'raw - eigenphi'!G458,'raw - eigenphi'!L458)</f>
        <v>92047.7943734</v>
      </c>
      <c r="E458" s="9">
        <f>E457+'raw - eigenphi'!B458</f>
        <v>186350417.88318995</v>
      </c>
      <c r="F458" s="9">
        <f>F457+'raw - eigenphi'!F458</f>
        <v>36439564.460722417</v>
      </c>
      <c r="G458" s="13">
        <f>'raw - eigenphi'!J458+G457</f>
        <v>177031139.13601995</v>
      </c>
    </row>
    <row r="459" spans="1:7" x14ac:dyDescent="0.2">
      <c r="A459" s="11">
        <f t="shared" si="7"/>
        <v>45018</v>
      </c>
      <c r="B459" s="9">
        <f>SUM('raw - eigenphi'!B459,'raw - eigenphi'!E459,'raw - eigenphi'!J459)</f>
        <v>397783.59499999997</v>
      </c>
      <c r="C459" s="9">
        <f>SUM('raw - eigenphi'!C459,'raw - eigenphi'!F459,'raw - eigenphi'!K459)</f>
        <v>327447.23235379998</v>
      </c>
      <c r="D459" s="13">
        <f>SUM('raw - eigenphi'!D459,'raw - eigenphi'!G459,'raw - eigenphi'!L459)</f>
        <v>70639.077501099993</v>
      </c>
      <c r="E459" s="9">
        <f>E458+'raw - eigenphi'!B459</f>
        <v>186444233.46898994</v>
      </c>
      <c r="F459" s="9">
        <f>F458+'raw - eigenphi'!F459</f>
        <v>36439695.55140622</v>
      </c>
      <c r="G459" s="13">
        <f>'raw - eigenphi'!J459+G458</f>
        <v>177335107.14521995</v>
      </c>
    </row>
    <row r="460" spans="1:7" x14ac:dyDescent="0.2">
      <c r="A460" s="11">
        <f t="shared" si="7"/>
        <v>45019</v>
      </c>
      <c r="B460" s="9">
        <f>SUM('raw - eigenphi'!B460,'raw - eigenphi'!E460,'raw - eigenphi'!J460)</f>
        <v>641415.93099999998</v>
      </c>
      <c r="C460" s="9">
        <f>SUM('raw - eigenphi'!C460,'raw - eigenphi'!F460,'raw - eigenphi'!K460)</f>
        <v>565527.70070000004</v>
      </c>
      <c r="D460" s="13">
        <f>SUM('raw - eigenphi'!D460,'raw - eigenphi'!G460,'raw - eigenphi'!L460)</f>
        <v>75888.230329999991</v>
      </c>
      <c r="E460" s="9">
        <f>E459+'raw - eigenphi'!B460</f>
        <v>186596037.17788994</v>
      </c>
      <c r="F460" s="9">
        <f>F459+'raw - eigenphi'!F460</f>
        <v>36439695.55140622</v>
      </c>
      <c r="G460" s="13">
        <f>'raw - eigenphi'!J460+G459</f>
        <v>177824719.36731994</v>
      </c>
    </row>
    <row r="461" spans="1:7" x14ac:dyDescent="0.2">
      <c r="A461" s="11">
        <f t="shared" si="7"/>
        <v>45020</v>
      </c>
      <c r="B461" s="9">
        <f>SUM('raw - eigenphi'!B461,'raw - eigenphi'!E461,'raw - eigenphi'!J461)</f>
        <v>524321.06270000001</v>
      </c>
      <c r="C461" s="9">
        <f>SUM('raw - eigenphi'!C461,'raw - eigenphi'!F461,'raw - eigenphi'!K461)</f>
        <v>463796.21789699001</v>
      </c>
      <c r="D461" s="13">
        <f>SUM('raw - eigenphi'!D461,'raw - eigenphi'!G461,'raw - eigenphi'!L461)</f>
        <v>60650.792180750002</v>
      </c>
      <c r="E461" s="9">
        <f>E460+'raw - eigenphi'!B461</f>
        <v>186725008.54348993</v>
      </c>
      <c r="F461" s="9">
        <f>F460+'raw - eigenphi'!F461</f>
        <v>36439750.049303211</v>
      </c>
      <c r="G461" s="13">
        <f>'raw - eigenphi'!J461+G460</f>
        <v>178220069.06441996</v>
      </c>
    </row>
    <row r="462" spans="1:7" x14ac:dyDescent="0.2">
      <c r="A462" s="11">
        <f t="shared" si="7"/>
        <v>45021</v>
      </c>
      <c r="B462" s="9">
        <f>SUM('raw - eigenphi'!B462,'raw - eigenphi'!E462,'raw - eigenphi'!J462)</f>
        <v>535837.28049999999</v>
      </c>
      <c r="C462" s="9">
        <f>SUM('raw - eigenphi'!C462,'raw - eigenphi'!F462,'raw - eigenphi'!K462)</f>
        <v>524787.97723000008</v>
      </c>
      <c r="D462" s="13">
        <f>SUM('raw - eigenphi'!D462,'raw - eigenphi'!G462,'raw - eigenphi'!L462)</f>
        <v>68677.983290000004</v>
      </c>
      <c r="E462" s="9">
        <f>E461+'raw - eigenphi'!B462</f>
        <v>186918870.21458992</v>
      </c>
      <c r="F462" s="9">
        <f>F461+'raw - eigenphi'!F462</f>
        <v>36482106.216633208</v>
      </c>
      <c r="G462" s="13">
        <f>'raw - eigenphi'!J462+G461</f>
        <v>178562044.67381996</v>
      </c>
    </row>
    <row r="463" spans="1:7" x14ac:dyDescent="0.2">
      <c r="A463" s="11">
        <f t="shared" si="7"/>
        <v>45022</v>
      </c>
      <c r="B463" s="9">
        <f>SUM('raw - eigenphi'!B463,'raw - eigenphi'!E463,'raw - eigenphi'!J463)</f>
        <v>418721.28890000004</v>
      </c>
      <c r="C463" s="9">
        <f>SUM('raw - eigenphi'!C463,'raw - eigenphi'!F463,'raw - eigenphi'!K463)</f>
        <v>337108.64578298002</v>
      </c>
      <c r="D463" s="13">
        <f>SUM('raw - eigenphi'!D463,'raw - eigenphi'!G463,'raw - eigenphi'!L463)</f>
        <v>81668.848848909998</v>
      </c>
      <c r="E463" s="9">
        <f>E462+'raw - eigenphi'!B463</f>
        <v>187080592.76308993</v>
      </c>
      <c r="F463" s="9">
        <f>F462+'raw - eigenphi'!F463</f>
        <v>36482125.871716186</v>
      </c>
      <c r="G463" s="13">
        <f>'raw - eigenphi'!J463+G462</f>
        <v>178819043.41421995</v>
      </c>
    </row>
    <row r="464" spans="1:7" x14ac:dyDescent="0.2">
      <c r="A464" s="11">
        <f t="shared" si="7"/>
        <v>45023</v>
      </c>
      <c r="B464" s="9">
        <f>SUM('raw - eigenphi'!B464,'raw - eigenphi'!E464,'raw - eigenphi'!J464)</f>
        <v>369591.505</v>
      </c>
      <c r="C464" s="9">
        <f>SUM('raw - eigenphi'!C464,'raw - eigenphi'!F464,'raw - eigenphi'!K464)</f>
        <v>335025.15460000001</v>
      </c>
      <c r="D464" s="13">
        <f>SUM('raw - eigenphi'!D464,'raw - eigenphi'!G464,'raw - eigenphi'!L464)</f>
        <v>34566.350403000004</v>
      </c>
      <c r="E464" s="9">
        <f>E463+'raw - eigenphi'!B464</f>
        <v>187204566.01548994</v>
      </c>
      <c r="F464" s="9">
        <f>F463+'raw - eigenphi'!F464</f>
        <v>36482125.871716186</v>
      </c>
      <c r="G464" s="13">
        <f>'raw - eigenphi'!J464+G463</f>
        <v>179064661.66681996</v>
      </c>
    </row>
    <row r="465" spans="1:7" x14ac:dyDescent="0.2">
      <c r="A465" s="11">
        <f t="shared" si="7"/>
        <v>45024</v>
      </c>
      <c r="B465" s="9">
        <f>SUM('raw - eigenphi'!B465,'raw - eigenphi'!E465,'raw - eigenphi'!J465)</f>
        <v>319177.90740000003</v>
      </c>
      <c r="C465" s="9">
        <f>SUM('raw - eigenphi'!C465,'raw - eigenphi'!F465,'raw - eigenphi'!K465)</f>
        <v>274692.24800000002</v>
      </c>
      <c r="D465" s="13">
        <f>SUM('raw - eigenphi'!D465,'raw - eigenphi'!G465,'raw - eigenphi'!L465)</f>
        <v>44485.659449999999</v>
      </c>
      <c r="E465" s="9">
        <f>E464+'raw - eigenphi'!B465</f>
        <v>187322087.83218995</v>
      </c>
      <c r="F465" s="9">
        <f>F464+'raw - eigenphi'!F465</f>
        <v>36482125.871716186</v>
      </c>
      <c r="G465" s="13">
        <f>'raw - eigenphi'!J465+G464</f>
        <v>179266317.75751996</v>
      </c>
    </row>
    <row r="466" spans="1:7" x14ac:dyDescent="0.2">
      <c r="A466" s="11">
        <f t="shared" si="7"/>
        <v>45025</v>
      </c>
      <c r="B466" s="9">
        <f>SUM('raw - eigenphi'!B466,'raw - eigenphi'!E466,'raw - eigenphi'!J466)</f>
        <v>352057.25949999999</v>
      </c>
      <c r="C466" s="9">
        <f>SUM('raw - eigenphi'!C466,'raw - eigenphi'!F466,'raw - eigenphi'!K466)</f>
        <v>291264.00386589998</v>
      </c>
      <c r="D466" s="13">
        <f>SUM('raw - eigenphi'!D466,'raw - eigenphi'!G466,'raw - eigenphi'!L466)</f>
        <v>62012.651809300005</v>
      </c>
      <c r="E466" s="9">
        <f>E465+'raw - eigenphi'!B466</f>
        <v>187429395.96898994</v>
      </c>
      <c r="F466" s="9">
        <f>F465+'raw - eigenphi'!F466</f>
        <v>36482670.035162084</v>
      </c>
      <c r="G466" s="13">
        <f>'raw - eigenphi'!J466+G465</f>
        <v>179511066.88021997</v>
      </c>
    </row>
    <row r="467" spans="1:7" x14ac:dyDescent="0.2">
      <c r="A467" s="11">
        <f t="shared" si="7"/>
        <v>45026</v>
      </c>
      <c r="B467" s="9">
        <f>SUM('raw - eigenphi'!B467,'raw - eigenphi'!E467,'raw - eigenphi'!J467)</f>
        <v>553860.66130000004</v>
      </c>
      <c r="C467" s="9">
        <f>SUM('raw - eigenphi'!C467,'raw - eigenphi'!F467,'raw - eigenphi'!K467)</f>
        <v>499109.63497300004</v>
      </c>
      <c r="D467" s="13">
        <f>SUM('raw - eigenphi'!D467,'raw - eigenphi'!G467,'raw - eigenphi'!L467)</f>
        <v>57456.039898499999</v>
      </c>
      <c r="E467" s="9">
        <f>E466+'raw - eigenphi'!B467</f>
        <v>187621769.34808993</v>
      </c>
      <c r="F467" s="9">
        <f>F466+'raw - eigenphi'!F467</f>
        <v>36484058.036635086</v>
      </c>
      <c r="G467" s="13">
        <f>'raw - eigenphi'!J467+G466</f>
        <v>179872554.16241997</v>
      </c>
    </row>
    <row r="468" spans="1:7" x14ac:dyDescent="0.2">
      <c r="A468" s="11">
        <f t="shared" si="7"/>
        <v>45027</v>
      </c>
      <c r="B468" s="9">
        <f>SUM('raw - eigenphi'!B468,'raw - eigenphi'!E468,'raw - eigenphi'!J468)</f>
        <v>503503.89720000001</v>
      </c>
      <c r="C468" s="9">
        <f>SUM('raw - eigenphi'!C468,'raw - eigenphi'!F468,'raw - eigenphi'!K468)</f>
        <v>478085.28821000003</v>
      </c>
      <c r="D468" s="13">
        <f>SUM('raw - eigenphi'!D468,'raw - eigenphi'!G468,'raw - eigenphi'!L468)</f>
        <v>46307.788858799999</v>
      </c>
      <c r="E468" s="9">
        <f>E467+'raw - eigenphi'!B468</f>
        <v>187817349.99738994</v>
      </c>
      <c r="F468" s="9">
        <f>F467+'raw - eigenphi'!F468</f>
        <v>36501050.055845089</v>
      </c>
      <c r="G468" s="13">
        <f>'raw - eigenphi'!J468+G467</f>
        <v>180180477.41031998</v>
      </c>
    </row>
    <row r="469" spans="1:7" x14ac:dyDescent="0.2">
      <c r="A469" s="11">
        <f t="shared" si="7"/>
        <v>45028</v>
      </c>
      <c r="B469" s="9">
        <f>SUM('raw - eigenphi'!B469,'raw - eigenphi'!E469,'raw - eigenphi'!J469)</f>
        <v>337771.32829999999</v>
      </c>
      <c r="C469" s="9">
        <f>SUM('raw - eigenphi'!C469,'raw - eigenphi'!F469,'raw - eigenphi'!K469)</f>
        <v>308104.40927</v>
      </c>
      <c r="D469" s="13">
        <f>SUM('raw - eigenphi'!D469,'raw - eigenphi'!G469,'raw - eigenphi'!L469)</f>
        <v>33248.179361000002</v>
      </c>
      <c r="E469" s="9">
        <f>E468+'raw - eigenphi'!B469</f>
        <v>187977683.25508994</v>
      </c>
      <c r="F469" s="9">
        <f>F468+'raw - eigenphi'!F469</f>
        <v>36503725.80651509</v>
      </c>
      <c r="G469" s="13">
        <f>'raw - eigenphi'!J469+G468</f>
        <v>180357915.48091999</v>
      </c>
    </row>
    <row r="470" spans="1:7" x14ac:dyDescent="0.2">
      <c r="A470" s="11">
        <f t="shared" si="7"/>
        <v>45029</v>
      </c>
      <c r="B470" s="9">
        <f>SUM('raw - eigenphi'!B470,'raw - eigenphi'!E470,'raw - eigenphi'!J470)</f>
        <v>619056.09990000003</v>
      </c>
      <c r="C470" s="9">
        <f>SUM('raw - eigenphi'!C470,'raw - eigenphi'!F470,'raw - eigenphi'!K470)</f>
        <v>587283.94729000004</v>
      </c>
      <c r="D470" s="13">
        <f>SUM('raw - eigenphi'!D470,'raw - eigenphi'!G470,'raw - eigenphi'!L470)</f>
        <v>104361.31224</v>
      </c>
      <c r="E470" s="9">
        <f>E469+'raw - eigenphi'!B470</f>
        <v>188231456.68438995</v>
      </c>
      <c r="F470" s="9">
        <f>F469+'raw - eigenphi'!F470</f>
        <v>36548427.519605093</v>
      </c>
      <c r="G470" s="13">
        <f>'raw - eigenphi'!J470+G469</f>
        <v>180723198.15151998</v>
      </c>
    </row>
    <row r="471" spans="1:7" x14ac:dyDescent="0.2">
      <c r="A471" s="11">
        <f t="shared" si="7"/>
        <v>45030</v>
      </c>
      <c r="B471" s="9">
        <f>SUM('raw - eigenphi'!B471,'raw - eigenphi'!E471,'raw - eigenphi'!J471)</f>
        <v>911007.87669999991</v>
      </c>
      <c r="C471" s="9">
        <f>SUM('raw - eigenphi'!C471,'raw - eigenphi'!F471,'raw - eigenphi'!K471)</f>
        <v>816934.45484000002</v>
      </c>
      <c r="D471" s="13">
        <f>SUM('raw - eigenphi'!D471,'raw - eigenphi'!G471,'raw - eigenphi'!L471)</f>
        <v>161635.17187000002</v>
      </c>
      <c r="E471" s="9">
        <f>E470+'raw - eigenphi'!B471</f>
        <v>188654686.49888995</v>
      </c>
      <c r="F471" s="9">
        <f>F470+'raw - eigenphi'!F471</f>
        <v>36599067.606745094</v>
      </c>
      <c r="G471" s="13">
        <f>'raw - eigenphi'!J471+G470</f>
        <v>181210976.21371999</v>
      </c>
    </row>
    <row r="472" spans="1:7" x14ac:dyDescent="0.2">
      <c r="A472" s="11">
        <f t="shared" si="7"/>
        <v>45031</v>
      </c>
      <c r="B472" s="9">
        <f>SUM('raw - eigenphi'!B472,'raw - eigenphi'!E472,'raw - eigenphi'!J472)</f>
        <v>910568.22739999997</v>
      </c>
      <c r="C472" s="9">
        <f>SUM('raw - eigenphi'!C472,'raw - eigenphi'!F472,'raw - eigenphi'!K472)</f>
        <v>595872.42050000001</v>
      </c>
      <c r="D472" s="13">
        <f>SUM('raw - eigenphi'!D472,'raw - eigenphi'!G472,'raw - eigenphi'!L472)</f>
        <v>314695.80684000003</v>
      </c>
      <c r="E472" s="9">
        <f>E471+'raw - eigenphi'!B472</f>
        <v>189009035.35828996</v>
      </c>
      <c r="F472" s="9">
        <f>F471+'raw - eigenphi'!F472</f>
        <v>36599067.606745094</v>
      </c>
      <c r="G472" s="13">
        <f>'raw - eigenphi'!J472+G471</f>
        <v>181767195.58171999</v>
      </c>
    </row>
    <row r="473" spans="1:7" x14ac:dyDescent="0.2">
      <c r="A473" s="11">
        <f t="shared" si="7"/>
        <v>45032</v>
      </c>
      <c r="B473" s="9">
        <f>SUM('raw - eigenphi'!B473,'raw - eigenphi'!E473,'raw - eigenphi'!J473)</f>
        <v>735841.50799999991</v>
      </c>
      <c r="C473" s="9">
        <f>SUM('raw - eigenphi'!C473,'raw - eigenphi'!F473,'raw - eigenphi'!K473)</f>
        <v>661186.22387410002</v>
      </c>
      <c r="D473" s="13">
        <f>SUM('raw - eigenphi'!D473,'raw - eigenphi'!G473,'raw - eigenphi'!L473)</f>
        <v>74865.15499363</v>
      </c>
      <c r="E473" s="9">
        <f>E472+'raw - eigenphi'!B473</f>
        <v>189157235.06528994</v>
      </c>
      <c r="F473" s="9">
        <f>F472+'raw - eigenphi'!F473</f>
        <v>36599182.971219197</v>
      </c>
      <c r="G473" s="13">
        <f>'raw - eigenphi'!J473+G472</f>
        <v>182354837.38271999</v>
      </c>
    </row>
    <row r="474" spans="1:7" x14ac:dyDescent="0.2">
      <c r="A474" s="11">
        <f t="shared" si="7"/>
        <v>45033</v>
      </c>
      <c r="B474" s="9">
        <f>SUM('raw - eigenphi'!B474,'raw - eigenphi'!E474,'raw - eigenphi'!J474)</f>
        <v>2124996.5507999999</v>
      </c>
      <c r="C474" s="9">
        <f>SUM('raw - eigenphi'!C474,'raw - eigenphi'!F474,'raw - eigenphi'!K474)</f>
        <v>1626487.5286476999</v>
      </c>
      <c r="D474" s="13">
        <f>SUM('raw - eigenphi'!D474,'raw - eigenphi'!G474,'raw - eigenphi'!L474)</f>
        <v>498754.10375539999</v>
      </c>
      <c r="E474" s="9">
        <f>E473+'raw - eigenphi'!B474</f>
        <v>189399181.93308994</v>
      </c>
      <c r="F474" s="9">
        <f>F473+'raw - eigenphi'!F474</f>
        <v>36599300.214766897</v>
      </c>
      <c r="G474" s="13">
        <f>'raw - eigenphi'!J474+G473</f>
        <v>184237887.06571999</v>
      </c>
    </row>
    <row r="475" spans="1:7" x14ac:dyDescent="0.2">
      <c r="A475" s="11">
        <f t="shared" si="7"/>
        <v>45034</v>
      </c>
      <c r="B475" s="9">
        <f>SUM('raw - eigenphi'!B475,'raw - eigenphi'!E475,'raw - eigenphi'!J475)</f>
        <v>4609290.4369999999</v>
      </c>
      <c r="C475" s="9">
        <f>SUM('raw - eigenphi'!C475,'raw - eigenphi'!F475,'raw - eigenphi'!K475)</f>
        <v>3555201.9731729999</v>
      </c>
      <c r="D475" s="13">
        <f>SUM('raw - eigenphi'!D475,'raw - eigenphi'!G475,'raw - eigenphi'!L475)</f>
        <v>1056591.927103</v>
      </c>
      <c r="E475" s="9">
        <f>E474+'raw - eigenphi'!B475</f>
        <v>189580915.40208995</v>
      </c>
      <c r="F475" s="9">
        <f>F474+'raw - eigenphi'!F475</f>
        <v>36600579.4733399</v>
      </c>
      <c r="G475" s="13">
        <f>'raw - eigenphi'!J475+G474</f>
        <v>188665444.03371999</v>
      </c>
    </row>
    <row r="476" spans="1:7" x14ac:dyDescent="0.2">
      <c r="A476" s="11">
        <f t="shared" si="7"/>
        <v>45035</v>
      </c>
      <c r="B476" s="9">
        <f>SUM('raw - eigenphi'!B476,'raw - eigenphi'!E476,'raw - eigenphi'!J476)</f>
        <v>5117270.5334999999</v>
      </c>
      <c r="C476" s="9">
        <f>SUM('raw - eigenphi'!C476,'raw - eigenphi'!F476,'raw - eigenphi'!K476)</f>
        <v>3849279.1746919998</v>
      </c>
      <c r="D476" s="13">
        <f>SUM('raw - eigenphi'!D476,'raw - eigenphi'!G476,'raw - eigenphi'!L476)</f>
        <v>1275655.5704081999</v>
      </c>
      <c r="E476" s="9">
        <f>E475+'raw - eigenphi'!B476</f>
        <v>189990984.07258996</v>
      </c>
      <c r="F476" s="9">
        <f>F475+'raw - eigenphi'!F476</f>
        <v>36607313.212731898</v>
      </c>
      <c r="G476" s="13">
        <f>'raw - eigenphi'!J476+G475</f>
        <v>193372645.89671999</v>
      </c>
    </row>
    <row r="477" spans="1:7" x14ac:dyDescent="0.2">
      <c r="A477" s="11">
        <f t="shared" si="7"/>
        <v>45036</v>
      </c>
      <c r="B477" s="9">
        <f>SUM('raw - eigenphi'!B477,'raw - eigenphi'!E477,'raw - eigenphi'!J477)</f>
        <v>3139854.6102</v>
      </c>
      <c r="C477" s="9">
        <f>SUM('raw - eigenphi'!C477,'raw - eigenphi'!F477,'raw - eigenphi'!K477)</f>
        <v>2275008.7126889001</v>
      </c>
      <c r="D477" s="13">
        <f>SUM('raw - eigenphi'!D477,'raw - eigenphi'!G477,'raw - eigenphi'!L477)</f>
        <v>865120.07904079999</v>
      </c>
      <c r="E477" s="9">
        <f>E476+'raw - eigenphi'!B477</f>
        <v>190466018.33278996</v>
      </c>
      <c r="F477" s="9">
        <f>F476+'raw - eigenphi'!F477</f>
        <v>36607471.557820797</v>
      </c>
      <c r="G477" s="13">
        <f>'raw - eigenphi'!J477+G476</f>
        <v>196037466.24671999</v>
      </c>
    </row>
    <row r="478" spans="1:7" x14ac:dyDescent="0.2">
      <c r="A478" s="11">
        <f t="shared" si="7"/>
        <v>45037</v>
      </c>
      <c r="B478" s="9">
        <f>SUM('raw - eigenphi'!B478,'raw - eigenphi'!E478,'raw - eigenphi'!J478)</f>
        <v>978539.01130000001</v>
      </c>
      <c r="C478" s="9">
        <f>SUM('raw - eigenphi'!C478,'raw - eigenphi'!F478,'raw - eigenphi'!K478)</f>
        <v>815913.24692999991</v>
      </c>
      <c r="D478" s="13">
        <f>SUM('raw - eigenphi'!D478,'raw - eigenphi'!G478,'raw - eigenphi'!L478)</f>
        <v>181254.38163600001</v>
      </c>
      <c r="E478" s="9">
        <f>E477+'raw - eigenphi'!B478</f>
        <v>190700635.34338996</v>
      </c>
      <c r="F478" s="9">
        <f>F477+'raw - eigenphi'!F478</f>
        <v>36620739.5626508</v>
      </c>
      <c r="G478" s="13">
        <f>'raw - eigenphi'!J478+G477</f>
        <v>196781388.24741998</v>
      </c>
    </row>
    <row r="479" spans="1:7" x14ac:dyDescent="0.2">
      <c r="A479" s="11">
        <f t="shared" si="7"/>
        <v>45038</v>
      </c>
      <c r="B479" s="9">
        <f>SUM('raw - eigenphi'!B479,'raw - eigenphi'!E479,'raw - eigenphi'!J479)</f>
        <v>1055320.4716</v>
      </c>
      <c r="C479" s="9">
        <f>SUM('raw - eigenphi'!C479,'raw - eigenphi'!F479,'raw - eigenphi'!K479)</f>
        <v>907996.44109049998</v>
      </c>
      <c r="D479" s="13">
        <f>SUM('raw - eigenphi'!D479,'raw - eigenphi'!G479,'raw - eigenphi'!L479)</f>
        <v>147877.23843520001</v>
      </c>
      <c r="E479" s="9">
        <f>E478+'raw - eigenphi'!B479</f>
        <v>190840887.39878997</v>
      </c>
      <c r="F479" s="9">
        <f>F478+'raw - eigenphi'!F479</f>
        <v>36621094.154041298</v>
      </c>
      <c r="G479" s="13">
        <f>'raw - eigenphi'!J479+G478</f>
        <v>197696456.66362</v>
      </c>
    </row>
    <row r="480" spans="1:7" x14ac:dyDescent="0.2">
      <c r="A480" s="11">
        <f t="shared" si="7"/>
        <v>45039</v>
      </c>
      <c r="B480" s="9">
        <f>SUM('raw - eigenphi'!B480,'raw - eigenphi'!E480,'raw - eigenphi'!J480)</f>
        <v>1485865.4844</v>
      </c>
      <c r="C480" s="9">
        <f>SUM('raw - eigenphi'!C480,'raw - eigenphi'!F480,'raw - eigenphi'!K480)</f>
        <v>973771.12879634008</v>
      </c>
      <c r="D480" s="13">
        <f>SUM('raw - eigenphi'!D480,'raw - eigenphi'!G480,'raw - eigenphi'!L480)</f>
        <v>512338.04339370003</v>
      </c>
      <c r="E480" s="9">
        <f>E479+'raw - eigenphi'!B480</f>
        <v>191304443.65218997</v>
      </c>
      <c r="F480" s="9">
        <f>F479+'raw - eigenphi'!F480</f>
        <v>36621161.050947636</v>
      </c>
      <c r="G480" s="13">
        <f>'raw - eigenphi'!J480+G479</f>
        <v>198718765.89462</v>
      </c>
    </row>
    <row r="481" spans="1:7" x14ac:dyDescent="0.2">
      <c r="A481" s="11">
        <f t="shared" si="7"/>
        <v>45040</v>
      </c>
      <c r="B481" s="9">
        <f>SUM('raw - eigenphi'!B481,'raw - eigenphi'!E481,'raw - eigenphi'!J481)</f>
        <v>1292007.5575000001</v>
      </c>
      <c r="C481" s="9">
        <f>SUM('raw - eigenphi'!C481,'raw - eigenphi'!F481,'raw - eigenphi'!K481)</f>
        <v>953125.59954300011</v>
      </c>
      <c r="D481" s="13">
        <f>SUM('raw - eigenphi'!D481,'raw - eigenphi'!G481,'raw - eigenphi'!L481)</f>
        <v>343802.15173399996</v>
      </c>
      <c r="E481" s="9">
        <f>E480+'raw - eigenphi'!B481</f>
        <v>191575489.13868997</v>
      </c>
      <c r="F481" s="9">
        <f>F480+'raw - eigenphi'!F481</f>
        <v>36624012.673690639</v>
      </c>
      <c r="G481" s="13">
        <f>'raw - eigenphi'!J481+G480</f>
        <v>199739727.96562001</v>
      </c>
    </row>
    <row r="482" spans="1:7" x14ac:dyDescent="0.2">
      <c r="A482" s="11">
        <f t="shared" si="7"/>
        <v>45041</v>
      </c>
      <c r="B482" s="9">
        <f>SUM('raw - eigenphi'!B482,'raw - eigenphi'!E482,'raw - eigenphi'!J482)</f>
        <v>1162269.8498</v>
      </c>
      <c r="C482" s="9">
        <f>SUM('raw - eigenphi'!C482,'raw - eigenphi'!F482,'raw - eigenphi'!K482)</f>
        <v>808841.85557000001</v>
      </c>
      <c r="D482" s="13">
        <f>SUM('raw - eigenphi'!D482,'raw - eigenphi'!G482,'raw - eigenphi'!L482)</f>
        <v>517466.79041000002</v>
      </c>
      <c r="E482" s="9">
        <f>E481+'raw - eigenphi'!B482</f>
        <v>191959250.86118996</v>
      </c>
      <c r="F482" s="9">
        <f>F481+'raw - eigenphi'!F482</f>
        <v>36704949.695960641</v>
      </c>
      <c r="G482" s="13">
        <f>'raw - eigenphi'!J482+G481</f>
        <v>200518236.09292001</v>
      </c>
    </row>
    <row r="483" spans="1:7" x14ac:dyDescent="0.2">
      <c r="A483" s="11">
        <f t="shared" si="7"/>
        <v>45042</v>
      </c>
      <c r="B483" s="9">
        <f>SUM('raw - eigenphi'!B483,'raw - eigenphi'!E483,'raw - eigenphi'!J483)</f>
        <v>932756.36970000004</v>
      </c>
      <c r="C483" s="9">
        <f>SUM('raw - eigenphi'!C483,'raw - eigenphi'!F483,'raw - eigenphi'!K483)</f>
        <v>778615.91073500004</v>
      </c>
      <c r="D483" s="13">
        <f>SUM('raw - eigenphi'!D483,'raw - eigenphi'!G483,'raw - eigenphi'!L483)</f>
        <v>160376.23659000001</v>
      </c>
      <c r="E483" s="9">
        <f>E482+'raw - eigenphi'!B483</f>
        <v>192168403.73938996</v>
      </c>
      <c r="F483" s="9">
        <f>F482+'raw - eigenphi'!F483</f>
        <v>36708116.724695638</v>
      </c>
      <c r="G483" s="13">
        <f>'raw - eigenphi'!J483+G482</f>
        <v>201241839.58442</v>
      </c>
    </row>
    <row r="484" spans="1:7" x14ac:dyDescent="0.2">
      <c r="A484" s="11">
        <f t="shared" si="7"/>
        <v>45043</v>
      </c>
      <c r="B484" s="9">
        <f>SUM('raw - eigenphi'!B484,'raw - eigenphi'!E484,'raw - eigenphi'!J484)</f>
        <v>862091.20310000004</v>
      </c>
      <c r="C484" s="9">
        <f>SUM('raw - eigenphi'!C484,'raw - eigenphi'!F484,'raw - eigenphi'!K484)</f>
        <v>681433.80380180001</v>
      </c>
      <c r="D484" s="13">
        <f>SUM('raw - eigenphi'!D484,'raw - eigenphi'!G484,'raw - eigenphi'!L484)</f>
        <v>181175.60117340001</v>
      </c>
      <c r="E484" s="9">
        <f>E483+'raw - eigenphi'!B484</f>
        <v>192324639.90588996</v>
      </c>
      <c r="F484" s="9">
        <f>F483+'raw - eigenphi'!F484</f>
        <v>36708379.224297442</v>
      </c>
      <c r="G484" s="13">
        <f>'raw - eigenphi'!J484+G483</f>
        <v>201947694.62101999</v>
      </c>
    </row>
    <row r="485" spans="1:7" x14ac:dyDescent="0.2">
      <c r="A485" s="11">
        <f t="shared" si="7"/>
        <v>45044</v>
      </c>
      <c r="B485" s="9">
        <f>SUM('raw - eigenphi'!B485,'raw - eigenphi'!E485,'raw - eigenphi'!J485)</f>
        <v>996496.22149999999</v>
      </c>
      <c r="C485" s="9">
        <f>SUM('raw - eigenphi'!C485,'raw - eigenphi'!F485,'raw - eigenphi'!K485)</f>
        <v>805738.83686909999</v>
      </c>
      <c r="D485" s="13">
        <f>SUM('raw - eigenphi'!D485,'raw - eigenphi'!G485,'raw - eigenphi'!L485)</f>
        <v>191279.30846289999</v>
      </c>
      <c r="E485" s="9">
        <f>E484+'raw - eigenphi'!B485</f>
        <v>192475115.30288997</v>
      </c>
      <c r="F485" s="9">
        <f>F484+'raw - eigenphi'!F485</f>
        <v>36708771.733066544</v>
      </c>
      <c r="G485" s="13">
        <f>'raw - eigenphi'!J485+G484</f>
        <v>202793715.44551998</v>
      </c>
    </row>
    <row r="486" spans="1:7" x14ac:dyDescent="0.2">
      <c r="A486" s="11">
        <f t="shared" si="7"/>
        <v>45045</v>
      </c>
      <c r="B486" s="9">
        <f>SUM('raw - eigenphi'!B486,'raw - eigenphi'!E486,'raw - eigenphi'!J486)</f>
        <v>853431.6446</v>
      </c>
      <c r="C486" s="9">
        <f>SUM('raw - eigenphi'!C486,'raw - eigenphi'!F486,'raw - eigenphi'!K486)</f>
        <v>714685.17218999995</v>
      </c>
      <c r="D486" s="13">
        <f>SUM('raw - eigenphi'!D486,'raw - eigenphi'!G486,'raw - eigenphi'!L486)</f>
        <v>138746.47237</v>
      </c>
      <c r="E486" s="9">
        <f>E485+'raw - eigenphi'!B486</f>
        <v>192601444.13078997</v>
      </c>
      <c r="F486" s="9">
        <f>F485+'raw - eigenphi'!F486</f>
        <v>36708771.733066544</v>
      </c>
      <c r="G486" s="13">
        <f>'raw - eigenphi'!J486+G485</f>
        <v>203520818.26222</v>
      </c>
    </row>
    <row r="487" spans="1:7" x14ac:dyDescent="0.2">
      <c r="A487" s="11">
        <f t="shared" si="7"/>
        <v>45046</v>
      </c>
      <c r="B487" s="9">
        <f>SUM('raw - eigenphi'!B487,'raw - eigenphi'!E487,'raw - eigenphi'!J487)</f>
        <v>1315012.0193999999</v>
      </c>
      <c r="C487" s="9">
        <f>SUM('raw - eigenphi'!C487,'raw - eigenphi'!F487,'raw - eigenphi'!K487)</f>
        <v>1129330.6388000001</v>
      </c>
      <c r="D487" s="13">
        <f>SUM('raw - eigenphi'!D487,'raw - eigenphi'!G487,'raw - eigenphi'!L487)</f>
        <v>185681.38073999999</v>
      </c>
      <c r="E487" s="9">
        <f>E486+'raw - eigenphi'!B487</f>
        <v>192796645.82518998</v>
      </c>
      <c r="F487" s="9">
        <f>F486+'raw - eigenphi'!F487</f>
        <v>36708771.733066544</v>
      </c>
      <c r="G487" s="13">
        <f>'raw - eigenphi'!J487+G486</f>
        <v>204640628.58721998</v>
      </c>
    </row>
    <row r="488" spans="1:7" x14ac:dyDescent="0.2">
      <c r="A488" s="11"/>
      <c r="B488" s="9"/>
      <c r="C488" s="9"/>
      <c r="D488" s="13"/>
    </row>
    <row r="489" spans="1:7" x14ac:dyDescent="0.2">
      <c r="A489" s="11"/>
      <c r="B489" s="9"/>
      <c r="C489" s="9"/>
      <c r="D489" s="13"/>
    </row>
    <row r="490" spans="1:7" x14ac:dyDescent="0.2">
      <c r="A490" s="11"/>
      <c r="B490" s="9"/>
      <c r="C490" s="9"/>
      <c r="D490" s="13"/>
    </row>
    <row r="491" spans="1:7" x14ac:dyDescent="0.2">
      <c r="A491" s="11"/>
      <c r="B491" s="9"/>
      <c r="C491" s="9"/>
      <c r="D491" s="13"/>
    </row>
    <row r="492" spans="1:7" x14ac:dyDescent="0.2">
      <c r="A492" s="11"/>
      <c r="B492" s="9"/>
      <c r="C492" s="9"/>
      <c r="D492" s="13"/>
    </row>
    <row r="493" spans="1:7" x14ac:dyDescent="0.2">
      <c r="A493" s="11"/>
      <c r="B493" s="9"/>
      <c r="C493" s="9"/>
      <c r="D493" s="13"/>
    </row>
    <row r="494" spans="1:7" x14ac:dyDescent="0.2">
      <c r="A494" s="11"/>
      <c r="B494" s="9"/>
      <c r="C494" s="9"/>
      <c r="D494" s="13"/>
    </row>
    <row r="495" spans="1:7" x14ac:dyDescent="0.2">
      <c r="A495" s="11"/>
      <c r="B495" s="9"/>
      <c r="C495" s="9"/>
      <c r="D495" s="1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DA38B-857E-1E44-9D58-D14CBE40DD7E}">
  <dimension ref="A1:L487"/>
  <sheetViews>
    <sheetView workbookViewId="0">
      <pane xSplit="1" ySplit="2" topLeftCell="B20" activePane="bottomRight" state="frozen"/>
      <selection pane="topRight" activeCell="B1" sqref="B1"/>
      <selection pane="bottomLeft" activeCell="A3" sqref="A3"/>
      <selection pane="bottomRight" activeCell="D261" sqref="D261"/>
    </sheetView>
  </sheetViews>
  <sheetFormatPr baseColWidth="10" defaultRowHeight="16" x14ac:dyDescent="0.2"/>
  <cols>
    <col min="2" max="4" width="14" style="9" bestFit="1" customWidth="1"/>
    <col min="5" max="5" width="10.83203125" style="3"/>
    <col min="6" max="8" width="14" style="9" bestFit="1" customWidth="1"/>
    <col min="9" max="9" width="10.83203125" style="2"/>
    <col min="10" max="12" width="14" style="9" bestFit="1" customWidth="1"/>
  </cols>
  <sheetData>
    <row r="1" spans="1:12" x14ac:dyDescent="0.2">
      <c r="A1" s="6" t="s">
        <v>4</v>
      </c>
      <c r="B1" s="32"/>
      <c r="C1" s="32"/>
      <c r="D1" s="32"/>
      <c r="E1" s="7" t="s">
        <v>123</v>
      </c>
      <c r="F1" s="32"/>
      <c r="G1" s="32"/>
      <c r="H1" s="32"/>
      <c r="I1" s="8" t="s">
        <v>124</v>
      </c>
    </row>
    <row r="2" spans="1:12" x14ac:dyDescent="0.2">
      <c r="A2" s="4" t="s">
        <v>125</v>
      </c>
      <c r="B2" s="31" t="s">
        <v>126</v>
      </c>
      <c r="C2" s="31" t="s">
        <v>127</v>
      </c>
      <c r="D2" s="31" t="s">
        <v>128</v>
      </c>
      <c r="E2" s="5" t="s">
        <v>0</v>
      </c>
      <c r="F2" s="31" t="s">
        <v>1</v>
      </c>
      <c r="G2" s="31" t="s">
        <v>2</v>
      </c>
      <c r="H2" s="31" t="s">
        <v>3</v>
      </c>
      <c r="I2" s="4" t="s">
        <v>0</v>
      </c>
      <c r="J2" s="31" t="s">
        <v>1</v>
      </c>
      <c r="K2" s="31" t="s">
        <v>2</v>
      </c>
      <c r="L2" s="31" t="s">
        <v>3</v>
      </c>
    </row>
    <row r="3" spans="1:12" x14ac:dyDescent="0.2">
      <c r="A3" s="3">
        <v>44562</v>
      </c>
      <c r="B3" s="9">
        <v>722829.41139999998</v>
      </c>
      <c r="C3" s="9">
        <v>286540.98920000001</v>
      </c>
      <c r="D3" s="9">
        <v>436288.42210000003</v>
      </c>
      <c r="I3" s="3">
        <v>44562</v>
      </c>
      <c r="J3" s="9">
        <v>528734.8615</v>
      </c>
      <c r="K3" s="9">
        <v>469699.72070000001</v>
      </c>
      <c r="L3" s="9">
        <v>59035.140789999998</v>
      </c>
    </row>
    <row r="4" spans="1:12" x14ac:dyDescent="0.2">
      <c r="A4" s="3">
        <v>44563</v>
      </c>
      <c r="B4" s="9">
        <v>467212.32949999999</v>
      </c>
      <c r="C4" s="9">
        <v>331216.07530000003</v>
      </c>
      <c r="D4" s="9">
        <v>135996.2542</v>
      </c>
      <c r="I4" s="3">
        <v>44563</v>
      </c>
      <c r="J4" s="9">
        <v>689195.90170000005</v>
      </c>
      <c r="K4" s="9">
        <v>585664.62910000002</v>
      </c>
      <c r="L4" s="9">
        <v>103531.2726</v>
      </c>
    </row>
    <row r="5" spans="1:12" x14ac:dyDescent="0.2">
      <c r="A5" s="3">
        <v>44564</v>
      </c>
      <c r="B5" s="9">
        <v>440602.18969999999</v>
      </c>
      <c r="C5" s="9">
        <v>320295.87290000002</v>
      </c>
      <c r="D5" s="9">
        <v>120306.3168</v>
      </c>
      <c r="I5" s="3">
        <v>44564</v>
      </c>
      <c r="J5" s="9">
        <v>786508.99739999999</v>
      </c>
      <c r="K5" s="9">
        <v>623199.78370000003</v>
      </c>
      <c r="L5" s="9">
        <v>163309.21369999999</v>
      </c>
    </row>
    <row r="6" spans="1:12" x14ac:dyDescent="0.2">
      <c r="A6" s="3">
        <v>44565</v>
      </c>
      <c r="B6" s="9">
        <v>641828.24730000005</v>
      </c>
      <c r="C6" s="9">
        <v>347581.09590000001</v>
      </c>
      <c r="D6" s="9">
        <v>294247.15139999997</v>
      </c>
      <c r="I6" s="3">
        <v>44565</v>
      </c>
      <c r="J6" s="9">
        <v>703675.19350000005</v>
      </c>
      <c r="K6" s="9">
        <v>620807.34120000002</v>
      </c>
      <c r="L6" s="9">
        <v>82867.852350000001</v>
      </c>
    </row>
    <row r="7" spans="1:12" x14ac:dyDescent="0.2">
      <c r="A7" s="3">
        <v>44566</v>
      </c>
      <c r="B7" s="9">
        <v>865547.26130000001</v>
      </c>
      <c r="C7" s="9">
        <v>548386.71389999997</v>
      </c>
      <c r="D7" s="9">
        <v>317160.54729999998</v>
      </c>
      <c r="I7" s="3">
        <v>44566</v>
      </c>
      <c r="J7" s="9">
        <v>1173994.865</v>
      </c>
      <c r="K7" s="9">
        <v>1040433.606</v>
      </c>
      <c r="L7" s="9">
        <v>133561.2586</v>
      </c>
    </row>
    <row r="8" spans="1:12" x14ac:dyDescent="0.2">
      <c r="A8" s="3">
        <v>44567</v>
      </c>
      <c r="B8" s="9">
        <v>835836.03209999995</v>
      </c>
      <c r="C8" s="9">
        <v>446415.35739999998</v>
      </c>
      <c r="D8" s="9">
        <v>389420.67469999997</v>
      </c>
      <c r="I8" s="3">
        <v>44567</v>
      </c>
      <c r="J8" s="9">
        <v>1006369.595</v>
      </c>
      <c r="K8" s="9">
        <v>866484.71429999999</v>
      </c>
      <c r="L8" s="9">
        <v>139884.88099999999</v>
      </c>
    </row>
    <row r="9" spans="1:12" x14ac:dyDescent="0.2">
      <c r="A9" s="3">
        <v>44568</v>
      </c>
      <c r="B9" s="9">
        <v>949349.33070000005</v>
      </c>
      <c r="C9" s="9">
        <v>487122.25910000002</v>
      </c>
      <c r="D9" s="9">
        <v>462227.07160000002</v>
      </c>
      <c r="I9" s="3">
        <v>44568</v>
      </c>
      <c r="J9" s="9">
        <v>1222910.747</v>
      </c>
      <c r="K9" s="9">
        <v>970088.1433</v>
      </c>
      <c r="L9" s="9">
        <v>252822.60339999999</v>
      </c>
    </row>
    <row r="10" spans="1:12" x14ac:dyDescent="0.2">
      <c r="A10" s="3">
        <v>44569</v>
      </c>
      <c r="B10" s="9">
        <v>530869.44869999995</v>
      </c>
      <c r="C10" s="9">
        <v>313909.6078</v>
      </c>
      <c r="D10" s="9">
        <v>216959.84090000001</v>
      </c>
      <c r="I10" s="3">
        <v>44569</v>
      </c>
      <c r="J10" s="9">
        <v>781088.13859999995</v>
      </c>
      <c r="K10" s="9">
        <v>681396.95990000002</v>
      </c>
      <c r="L10" s="9">
        <v>99691.178679999997</v>
      </c>
    </row>
    <row r="11" spans="1:12" x14ac:dyDescent="0.2">
      <c r="A11" s="3">
        <v>44570</v>
      </c>
      <c r="B11" s="9">
        <v>364364.02679999999</v>
      </c>
      <c r="C11" s="9">
        <v>230615.2691</v>
      </c>
      <c r="D11" s="9">
        <v>133748.75769999999</v>
      </c>
      <c r="I11" s="3">
        <v>44570</v>
      </c>
      <c r="J11" s="9">
        <v>632960.92630000005</v>
      </c>
      <c r="K11" s="9">
        <v>544354.88549999997</v>
      </c>
      <c r="L11" s="9">
        <v>88606.040829999998</v>
      </c>
    </row>
    <row r="12" spans="1:12" x14ac:dyDescent="0.2">
      <c r="A12" s="3">
        <v>44571</v>
      </c>
      <c r="B12" s="9">
        <v>1904977.6070000001</v>
      </c>
      <c r="C12" s="9">
        <v>799234.21889999998</v>
      </c>
      <c r="D12" s="9">
        <v>1105743.388</v>
      </c>
      <c r="I12" s="3">
        <v>44571</v>
      </c>
      <c r="J12" s="9">
        <v>1157421.9609999999</v>
      </c>
      <c r="K12" s="9">
        <v>1008872.477</v>
      </c>
      <c r="L12" s="9">
        <v>148549.4841</v>
      </c>
    </row>
    <row r="13" spans="1:12" x14ac:dyDescent="0.2">
      <c r="A13" s="3">
        <v>44572</v>
      </c>
      <c r="B13" s="9">
        <v>491234.22460000002</v>
      </c>
      <c r="C13" s="9">
        <v>363581.31270000001</v>
      </c>
      <c r="D13" s="9">
        <v>127652.91190000001</v>
      </c>
      <c r="I13" s="3">
        <v>44572</v>
      </c>
      <c r="J13" s="9">
        <v>763927.21669999999</v>
      </c>
      <c r="K13" s="9">
        <v>688224.90709999995</v>
      </c>
      <c r="L13" s="9">
        <v>75702.309550000005</v>
      </c>
    </row>
    <row r="14" spans="1:12" x14ac:dyDescent="0.2">
      <c r="A14" s="3">
        <v>44573</v>
      </c>
      <c r="B14" s="9">
        <v>623535.45790000004</v>
      </c>
      <c r="C14" s="9">
        <v>435065.61920000002</v>
      </c>
      <c r="D14" s="9">
        <v>188469.83869999999</v>
      </c>
      <c r="I14" s="3">
        <v>44573</v>
      </c>
      <c r="J14" s="9">
        <v>1004924.268</v>
      </c>
      <c r="K14" s="9">
        <v>915836.85809999995</v>
      </c>
      <c r="L14" s="9">
        <v>89087.410040000002</v>
      </c>
    </row>
    <row r="15" spans="1:12" x14ac:dyDescent="0.2">
      <c r="A15" s="3">
        <v>44574</v>
      </c>
      <c r="B15" s="9">
        <v>522990.20069999999</v>
      </c>
      <c r="C15" s="9">
        <v>361993.27020000003</v>
      </c>
      <c r="D15" s="9">
        <v>160996.93049999999</v>
      </c>
      <c r="I15" s="3">
        <v>44574</v>
      </c>
      <c r="J15" s="9">
        <v>750878.51</v>
      </c>
      <c r="K15" s="9">
        <v>655868.07510000002</v>
      </c>
      <c r="L15" s="9">
        <v>95010.434859999994</v>
      </c>
    </row>
    <row r="16" spans="1:12" x14ac:dyDescent="0.2">
      <c r="A16" s="3">
        <v>44575</v>
      </c>
      <c r="B16" s="9">
        <v>479966.24959999998</v>
      </c>
      <c r="C16" s="9">
        <v>351590.44910000003</v>
      </c>
      <c r="D16" s="9">
        <v>128375.8005</v>
      </c>
      <c r="I16" s="3">
        <v>44575</v>
      </c>
      <c r="J16" s="9">
        <v>699290.57860000001</v>
      </c>
      <c r="K16" s="9">
        <v>632487.45330000005</v>
      </c>
      <c r="L16" s="9">
        <v>66803.125279999993</v>
      </c>
    </row>
    <row r="17" spans="1:12" x14ac:dyDescent="0.2">
      <c r="A17" s="3">
        <v>44576</v>
      </c>
      <c r="B17" s="9">
        <v>363621.06040000002</v>
      </c>
      <c r="C17" s="9">
        <v>265071.7059</v>
      </c>
      <c r="D17" s="9">
        <v>98549.354529999997</v>
      </c>
      <c r="I17" s="3">
        <v>44576</v>
      </c>
      <c r="J17" s="9">
        <v>491453.98259999999</v>
      </c>
      <c r="K17" s="9">
        <v>452855.10649999999</v>
      </c>
      <c r="L17" s="9">
        <v>38598.876170000003</v>
      </c>
    </row>
    <row r="18" spans="1:12" x14ac:dyDescent="0.2">
      <c r="A18" s="3">
        <v>44577</v>
      </c>
      <c r="B18" s="9">
        <v>428024.09989999997</v>
      </c>
      <c r="C18" s="9">
        <v>282732.29220000003</v>
      </c>
      <c r="D18" s="9">
        <v>145291.8077</v>
      </c>
      <c r="I18" s="3">
        <v>44577</v>
      </c>
      <c r="J18" s="9">
        <v>448598.36709999997</v>
      </c>
      <c r="K18" s="9">
        <v>402307.26319999999</v>
      </c>
      <c r="L18" s="9">
        <v>46291.10385</v>
      </c>
    </row>
    <row r="19" spans="1:12" x14ac:dyDescent="0.2">
      <c r="A19" s="3">
        <v>44578</v>
      </c>
      <c r="B19" s="9">
        <v>1198609.9879999999</v>
      </c>
      <c r="C19" s="9">
        <v>471353.36259999999</v>
      </c>
      <c r="D19" s="9">
        <v>727256.62560000003</v>
      </c>
      <c r="I19" s="3">
        <v>44578</v>
      </c>
      <c r="J19" s="9">
        <v>761491.01890000002</v>
      </c>
      <c r="K19" s="9">
        <v>695604.25970000005</v>
      </c>
      <c r="L19" s="9">
        <v>65886.759170000005</v>
      </c>
    </row>
    <row r="20" spans="1:12" x14ac:dyDescent="0.2">
      <c r="A20" s="3">
        <v>44579</v>
      </c>
      <c r="B20" s="9">
        <v>653488.5673</v>
      </c>
      <c r="C20" s="9">
        <v>481799.23349999997</v>
      </c>
      <c r="D20" s="9">
        <v>171689.33379999999</v>
      </c>
      <c r="I20" s="3">
        <v>44579</v>
      </c>
      <c r="J20" s="9">
        <v>598608.36069999996</v>
      </c>
      <c r="K20" s="9">
        <v>563002.27139999997</v>
      </c>
      <c r="L20" s="9">
        <v>35606.089240000001</v>
      </c>
    </row>
    <row r="21" spans="1:12" x14ac:dyDescent="0.2">
      <c r="A21" s="3">
        <v>44580</v>
      </c>
      <c r="B21" s="9">
        <v>505854.66090000002</v>
      </c>
      <c r="C21" s="9">
        <v>315220.83260000002</v>
      </c>
      <c r="D21" s="9">
        <v>190633.82829999999</v>
      </c>
      <c r="I21" s="3">
        <v>44580</v>
      </c>
      <c r="J21" s="9">
        <v>645534.14199999999</v>
      </c>
      <c r="K21" s="9">
        <v>559059.40029999998</v>
      </c>
      <c r="L21" s="9">
        <v>86474.741649999996</v>
      </c>
    </row>
    <row r="22" spans="1:12" x14ac:dyDescent="0.2">
      <c r="A22" s="3">
        <v>44581</v>
      </c>
      <c r="B22" s="9">
        <v>630554.7879</v>
      </c>
      <c r="C22" s="9">
        <v>356877.59</v>
      </c>
      <c r="D22" s="9">
        <v>273677.19799999997</v>
      </c>
      <c r="I22" s="3">
        <v>44581</v>
      </c>
      <c r="J22" s="9">
        <v>776453.35389999999</v>
      </c>
      <c r="K22" s="9">
        <v>692738.21169999999</v>
      </c>
      <c r="L22" s="9">
        <v>83715.142139999996</v>
      </c>
    </row>
    <row r="23" spans="1:12" x14ac:dyDescent="0.2">
      <c r="A23" s="3">
        <v>44582</v>
      </c>
      <c r="B23" s="9">
        <v>3735681.3429999999</v>
      </c>
      <c r="C23" s="9">
        <v>989956.53119999997</v>
      </c>
      <c r="D23" s="9">
        <v>2745724.8119999999</v>
      </c>
      <c r="I23" s="3">
        <v>44582</v>
      </c>
      <c r="J23" s="9">
        <v>1304596.8940000001</v>
      </c>
      <c r="K23" s="9">
        <v>1119665.284</v>
      </c>
      <c r="L23" s="9">
        <v>184931.61040000001</v>
      </c>
    </row>
    <row r="24" spans="1:12" x14ac:dyDescent="0.2">
      <c r="A24" s="3">
        <v>44583</v>
      </c>
      <c r="B24" s="9">
        <v>1903513.416</v>
      </c>
      <c r="C24" s="9">
        <v>743554.62009999994</v>
      </c>
      <c r="D24" s="9">
        <v>1159958.7960000001</v>
      </c>
      <c r="I24" s="3">
        <v>44583</v>
      </c>
      <c r="J24" s="9">
        <v>1441664.3659999999</v>
      </c>
      <c r="K24" s="9">
        <v>1279424.8049999999</v>
      </c>
      <c r="L24" s="9">
        <v>162239.5607</v>
      </c>
    </row>
    <row r="25" spans="1:12" x14ac:dyDescent="0.2">
      <c r="A25" s="3">
        <v>44584</v>
      </c>
      <c r="B25" s="9">
        <v>487524.33740000002</v>
      </c>
      <c r="C25" s="9">
        <v>293863.23690000002</v>
      </c>
      <c r="D25" s="9">
        <v>193661.1005</v>
      </c>
      <c r="I25" s="3">
        <v>44584</v>
      </c>
      <c r="J25" s="9">
        <v>525202.63450000004</v>
      </c>
      <c r="K25" s="9">
        <v>463661.86660000001</v>
      </c>
      <c r="L25" s="9">
        <v>61540.767879999999</v>
      </c>
    </row>
    <row r="26" spans="1:12" x14ac:dyDescent="0.2">
      <c r="A26" s="3">
        <v>44585</v>
      </c>
      <c r="B26" s="9">
        <v>1081138.686</v>
      </c>
      <c r="C26" s="9">
        <v>530934.78709999996</v>
      </c>
      <c r="D26" s="9">
        <v>550203.89879999997</v>
      </c>
      <c r="I26" s="3">
        <v>44585</v>
      </c>
      <c r="J26" s="9">
        <v>1275833.844</v>
      </c>
      <c r="K26" s="9">
        <v>1003930.794</v>
      </c>
      <c r="L26" s="9">
        <v>271903.04960000003</v>
      </c>
    </row>
    <row r="27" spans="1:12" x14ac:dyDescent="0.2">
      <c r="A27" s="3">
        <v>44586</v>
      </c>
      <c r="B27" s="9">
        <v>433611.8309</v>
      </c>
      <c r="C27" s="9">
        <v>288325.67070000002</v>
      </c>
      <c r="D27" s="9">
        <v>145286.16020000001</v>
      </c>
      <c r="I27" s="3">
        <v>44586</v>
      </c>
      <c r="J27" s="9">
        <v>742814.43579999998</v>
      </c>
      <c r="K27" s="9">
        <v>634067.10600000003</v>
      </c>
      <c r="L27" s="9">
        <v>108747.32980000001</v>
      </c>
    </row>
    <row r="28" spans="1:12" x14ac:dyDescent="0.2">
      <c r="A28" s="3">
        <v>44587</v>
      </c>
      <c r="B28" s="9">
        <v>723847.09369999997</v>
      </c>
      <c r="C28" s="9">
        <v>431079.97289999999</v>
      </c>
      <c r="D28" s="9">
        <v>292767.12079999998</v>
      </c>
      <c r="I28" s="3">
        <v>44587</v>
      </c>
      <c r="J28" s="9">
        <v>857375.2365</v>
      </c>
      <c r="K28" s="9">
        <v>690904.01410000003</v>
      </c>
      <c r="L28" s="9">
        <v>166471.2224</v>
      </c>
    </row>
    <row r="29" spans="1:12" x14ac:dyDescent="0.2">
      <c r="A29" s="3">
        <v>44588</v>
      </c>
      <c r="B29" s="9">
        <v>632392.23510000005</v>
      </c>
      <c r="C29" s="9">
        <v>412452.81479999999</v>
      </c>
      <c r="D29" s="9">
        <v>219939.4203</v>
      </c>
      <c r="I29" s="3">
        <v>44588</v>
      </c>
      <c r="J29" s="9">
        <v>807481.09739999997</v>
      </c>
      <c r="K29" s="9">
        <v>632748.54539999994</v>
      </c>
      <c r="L29" s="9">
        <v>174732.5521</v>
      </c>
    </row>
    <row r="30" spans="1:12" x14ac:dyDescent="0.2">
      <c r="A30" s="3">
        <v>44589</v>
      </c>
      <c r="B30" s="9">
        <v>716440.08290000004</v>
      </c>
      <c r="C30" s="9">
        <v>286531.95189999999</v>
      </c>
      <c r="D30" s="9">
        <v>429908.13099999999</v>
      </c>
      <c r="I30" s="3">
        <v>44589</v>
      </c>
      <c r="J30" s="9">
        <v>482768.14889999997</v>
      </c>
      <c r="K30" s="9">
        <v>437067.5821</v>
      </c>
      <c r="L30" s="9">
        <v>45700.566720000003</v>
      </c>
    </row>
    <row r="31" spans="1:12" x14ac:dyDescent="0.2">
      <c r="A31" s="3">
        <v>44590</v>
      </c>
      <c r="B31" s="9">
        <v>1500572.2509999999</v>
      </c>
      <c r="C31" s="9">
        <v>180761.19990000001</v>
      </c>
      <c r="D31" s="9">
        <v>1319811.051</v>
      </c>
      <c r="I31" s="3">
        <v>44590</v>
      </c>
      <c r="J31" s="9">
        <v>443570.90549999999</v>
      </c>
      <c r="K31" s="9">
        <v>479516.7499</v>
      </c>
      <c r="L31" s="9">
        <v>-35945.844420000001</v>
      </c>
    </row>
    <row r="32" spans="1:12" x14ac:dyDescent="0.2">
      <c r="A32" s="3">
        <v>44591</v>
      </c>
      <c r="B32" s="9">
        <v>388298.33630000002</v>
      </c>
      <c r="C32" s="9">
        <v>180835.8645</v>
      </c>
      <c r="D32" s="9">
        <v>207462.4718</v>
      </c>
      <c r="I32" s="3">
        <v>44591</v>
      </c>
      <c r="J32" s="9">
        <v>296799.1594</v>
      </c>
      <c r="K32" s="9">
        <v>283401.9277</v>
      </c>
      <c r="L32" s="9">
        <v>13397.23173</v>
      </c>
    </row>
    <row r="33" spans="1:12" x14ac:dyDescent="0.2">
      <c r="A33" s="3">
        <v>44592</v>
      </c>
      <c r="B33" s="9">
        <v>313404.97940000001</v>
      </c>
      <c r="C33" s="9">
        <v>205645.51680000001</v>
      </c>
      <c r="D33" s="9">
        <v>107759.4626</v>
      </c>
      <c r="I33" s="3">
        <v>44592</v>
      </c>
      <c r="J33" s="9">
        <v>444022.02010000002</v>
      </c>
      <c r="K33" s="9">
        <v>393708.39720000001</v>
      </c>
      <c r="L33" s="9">
        <v>50313.622929999998</v>
      </c>
    </row>
    <row r="34" spans="1:12" x14ac:dyDescent="0.2">
      <c r="A34" s="3">
        <v>44593</v>
      </c>
      <c r="B34" s="9">
        <v>362496.26309999998</v>
      </c>
      <c r="C34" s="9">
        <v>209235.59239999999</v>
      </c>
      <c r="D34" s="9">
        <v>153260.67069999999</v>
      </c>
      <c r="I34" s="3">
        <v>44593</v>
      </c>
      <c r="J34" s="9">
        <v>561654.37609999999</v>
      </c>
      <c r="K34" s="9">
        <v>444861.37939999998</v>
      </c>
      <c r="L34" s="9">
        <v>116792.9966</v>
      </c>
    </row>
    <row r="35" spans="1:12" x14ac:dyDescent="0.2">
      <c r="A35" s="3">
        <v>44594</v>
      </c>
      <c r="B35" s="9">
        <v>305629.40010000003</v>
      </c>
      <c r="C35" s="9">
        <v>204628.81280000001</v>
      </c>
      <c r="D35" s="9">
        <v>101000.5873</v>
      </c>
      <c r="I35" s="3">
        <v>44594</v>
      </c>
      <c r="J35" s="9">
        <v>392547.55670000002</v>
      </c>
      <c r="K35" s="9">
        <v>338579.2819</v>
      </c>
      <c r="L35" s="9">
        <v>53968.274790000003</v>
      </c>
    </row>
    <row r="36" spans="1:12" x14ac:dyDescent="0.2">
      <c r="A36" s="3">
        <v>44595</v>
      </c>
      <c r="B36" s="9">
        <v>540277.18079999997</v>
      </c>
      <c r="C36" s="9">
        <v>179865.00099999999</v>
      </c>
      <c r="D36" s="9">
        <v>360412.17979999998</v>
      </c>
      <c r="I36" s="3">
        <v>44595</v>
      </c>
      <c r="J36" s="9">
        <v>343904.67180000001</v>
      </c>
      <c r="K36" s="9">
        <v>314310.15090000001</v>
      </c>
      <c r="L36" s="9">
        <v>29594.520949999998</v>
      </c>
    </row>
    <row r="37" spans="1:12" x14ac:dyDescent="0.2">
      <c r="A37" s="3">
        <v>44596</v>
      </c>
      <c r="B37" s="9">
        <v>396883.28600000002</v>
      </c>
      <c r="C37" s="9">
        <v>192952.05660000001</v>
      </c>
      <c r="D37" s="9">
        <v>203931.22940000001</v>
      </c>
      <c r="I37" s="3">
        <v>44596</v>
      </c>
      <c r="J37" s="9">
        <v>543687.45730000001</v>
      </c>
      <c r="K37" s="9">
        <v>467605.73330000002</v>
      </c>
      <c r="L37" s="9">
        <v>76081.724059999993</v>
      </c>
    </row>
    <row r="38" spans="1:12" x14ac:dyDescent="0.2">
      <c r="A38" s="3">
        <v>44597</v>
      </c>
      <c r="B38" s="9">
        <v>195939.42050000001</v>
      </c>
      <c r="C38" s="9">
        <v>123387.448</v>
      </c>
      <c r="D38" s="9">
        <v>72551.97249</v>
      </c>
      <c r="I38" s="3">
        <v>44597</v>
      </c>
      <c r="J38" s="9">
        <v>463674.36249999999</v>
      </c>
      <c r="K38" s="9">
        <v>393143.09019999998</v>
      </c>
      <c r="L38" s="9">
        <v>70531.272259999998</v>
      </c>
    </row>
    <row r="39" spans="1:12" x14ac:dyDescent="0.2">
      <c r="A39" s="3">
        <v>44598</v>
      </c>
      <c r="B39" s="9">
        <v>188054.34820000001</v>
      </c>
      <c r="C39" s="9">
        <v>120969.50539999999</v>
      </c>
      <c r="D39" s="9">
        <v>67084.842829999994</v>
      </c>
      <c r="I39" s="3">
        <v>44598</v>
      </c>
      <c r="J39" s="9">
        <v>289620.78200000001</v>
      </c>
      <c r="K39" s="9">
        <v>227178.3529</v>
      </c>
      <c r="L39" s="9">
        <v>62442.429060000002</v>
      </c>
    </row>
    <row r="40" spans="1:12" x14ac:dyDescent="0.2">
      <c r="A40" s="3">
        <v>44599</v>
      </c>
      <c r="B40" s="9">
        <v>281974.90149999998</v>
      </c>
      <c r="C40" s="9">
        <v>190013.75959999999</v>
      </c>
      <c r="D40" s="9">
        <v>91961.141919999995</v>
      </c>
      <c r="I40" s="3">
        <v>44599</v>
      </c>
      <c r="J40" s="9">
        <v>558319.52769999998</v>
      </c>
      <c r="K40" s="9">
        <v>444307.7818</v>
      </c>
      <c r="L40" s="9">
        <v>114011.7458</v>
      </c>
    </row>
    <row r="41" spans="1:12" x14ac:dyDescent="0.2">
      <c r="A41" s="3">
        <v>44600</v>
      </c>
      <c r="B41" s="9">
        <v>292925.8137</v>
      </c>
      <c r="C41" s="9">
        <v>195453.93350000001</v>
      </c>
      <c r="D41" s="9">
        <v>97471.880210000003</v>
      </c>
      <c r="I41" s="3">
        <v>44600</v>
      </c>
      <c r="J41" s="9">
        <v>388817.63929999998</v>
      </c>
      <c r="K41" s="9">
        <v>330607.13309999998</v>
      </c>
      <c r="L41" s="9">
        <v>58210.50619</v>
      </c>
    </row>
    <row r="42" spans="1:12" x14ac:dyDescent="0.2">
      <c r="A42" s="3">
        <v>44601</v>
      </c>
      <c r="B42" s="9">
        <v>269973.18160000001</v>
      </c>
      <c r="C42" s="9">
        <v>171574.84839999999</v>
      </c>
      <c r="D42" s="9">
        <v>98398.333249999996</v>
      </c>
      <c r="I42" s="3">
        <v>44601</v>
      </c>
      <c r="J42" s="9">
        <v>465951.46460000001</v>
      </c>
      <c r="K42" s="9">
        <v>389574.3346</v>
      </c>
      <c r="L42" s="9">
        <v>76377.130009999993</v>
      </c>
    </row>
    <row r="43" spans="1:12" x14ac:dyDescent="0.2">
      <c r="A43" s="3">
        <v>44602</v>
      </c>
      <c r="B43" s="9">
        <v>383462.41680000001</v>
      </c>
      <c r="C43" s="9">
        <v>168798.1991</v>
      </c>
      <c r="D43" s="9">
        <v>214664.2176</v>
      </c>
      <c r="I43" s="3">
        <v>44602</v>
      </c>
      <c r="J43" s="9">
        <v>398597.77850000001</v>
      </c>
      <c r="K43" s="9">
        <v>320192.97889999999</v>
      </c>
      <c r="L43" s="9">
        <v>78404.799509999997</v>
      </c>
    </row>
    <row r="44" spans="1:12" x14ac:dyDescent="0.2">
      <c r="A44" s="3">
        <v>44603</v>
      </c>
      <c r="B44" s="9">
        <v>268985.1827</v>
      </c>
      <c r="C44" s="9">
        <v>164618.7267</v>
      </c>
      <c r="D44" s="9">
        <v>104366.45600000001</v>
      </c>
      <c r="I44" s="3">
        <v>44603</v>
      </c>
      <c r="J44" s="9">
        <v>552865.78799999994</v>
      </c>
      <c r="K44" s="9">
        <v>431702.52850000001</v>
      </c>
      <c r="L44" s="9">
        <v>121163.2596</v>
      </c>
    </row>
    <row r="45" spans="1:12" x14ac:dyDescent="0.2">
      <c r="A45" s="3">
        <v>44604</v>
      </c>
      <c r="B45" s="9">
        <v>160737.14019999999</v>
      </c>
      <c r="C45" s="9">
        <v>113989.6872</v>
      </c>
      <c r="D45" s="9">
        <v>46747.452960000002</v>
      </c>
      <c r="I45" s="3">
        <v>44604</v>
      </c>
      <c r="J45" s="9">
        <v>593480.33239999996</v>
      </c>
      <c r="K45" s="9">
        <v>395242.52539999998</v>
      </c>
      <c r="L45" s="9">
        <v>198237.80710000001</v>
      </c>
    </row>
    <row r="46" spans="1:12" x14ac:dyDescent="0.2">
      <c r="A46" s="3">
        <v>44605</v>
      </c>
      <c r="B46" s="9">
        <v>149735.39439999999</v>
      </c>
      <c r="C46" s="9">
        <v>89211.429919999995</v>
      </c>
      <c r="D46" s="9">
        <v>60523.964500000002</v>
      </c>
      <c r="I46" s="3">
        <v>44605</v>
      </c>
      <c r="J46" s="9">
        <v>441389.9203</v>
      </c>
      <c r="K46" s="9">
        <v>195568.58799999999</v>
      </c>
      <c r="L46" s="9">
        <v>245821.33230000001</v>
      </c>
    </row>
    <row r="47" spans="1:12" x14ac:dyDescent="0.2">
      <c r="A47" s="3">
        <v>44606</v>
      </c>
      <c r="B47" s="9">
        <v>201203.68599999999</v>
      </c>
      <c r="C47" s="9">
        <v>112548.3507</v>
      </c>
      <c r="D47" s="9">
        <v>88655.335229999997</v>
      </c>
      <c r="I47" s="3">
        <v>44606</v>
      </c>
      <c r="J47" s="9">
        <v>259120.97099999999</v>
      </c>
      <c r="K47" s="9">
        <v>231094.6427</v>
      </c>
      <c r="L47" s="9">
        <v>28026.328249999999</v>
      </c>
    </row>
    <row r="48" spans="1:12" x14ac:dyDescent="0.2">
      <c r="A48" s="3">
        <v>44607</v>
      </c>
      <c r="B48" s="9">
        <v>237799.48560000001</v>
      </c>
      <c r="C48" s="9">
        <v>140834.90890000001</v>
      </c>
      <c r="D48" s="9">
        <v>96964.576660000006</v>
      </c>
      <c r="I48" s="3">
        <v>44607</v>
      </c>
      <c r="J48" s="9">
        <v>532623.38959999999</v>
      </c>
      <c r="K48" s="9">
        <v>431238.92479999998</v>
      </c>
      <c r="L48" s="9">
        <v>101384.4648</v>
      </c>
    </row>
    <row r="49" spans="1:12" x14ac:dyDescent="0.2">
      <c r="A49" s="3">
        <v>44608</v>
      </c>
      <c r="B49" s="9">
        <v>269707.9571</v>
      </c>
      <c r="C49" s="9">
        <v>142487.9007</v>
      </c>
      <c r="D49" s="9">
        <v>127220.0564</v>
      </c>
      <c r="I49" s="3">
        <v>44608</v>
      </c>
      <c r="J49" s="9">
        <v>477291.39049999998</v>
      </c>
      <c r="K49" s="9">
        <v>343466.42589999997</v>
      </c>
      <c r="L49" s="9">
        <v>133824.9645</v>
      </c>
    </row>
    <row r="50" spans="1:12" x14ac:dyDescent="0.2">
      <c r="A50" s="3">
        <v>44609</v>
      </c>
      <c r="B50" s="9">
        <v>258361.01139999999</v>
      </c>
      <c r="C50" s="9">
        <v>162149.09400000001</v>
      </c>
      <c r="D50" s="9">
        <v>96211.917329999997</v>
      </c>
      <c r="I50" s="3">
        <v>44609</v>
      </c>
      <c r="J50" s="9">
        <v>428470.42340000003</v>
      </c>
      <c r="K50" s="9">
        <v>313354.63459999999</v>
      </c>
      <c r="L50" s="9">
        <v>115115.78879999999</v>
      </c>
    </row>
    <row r="51" spans="1:12" x14ac:dyDescent="0.2">
      <c r="A51" s="3">
        <v>44610</v>
      </c>
      <c r="B51" s="9">
        <v>255210.77299999999</v>
      </c>
      <c r="C51" s="9">
        <v>189083.04190000001</v>
      </c>
      <c r="D51" s="9">
        <v>66127.731069999994</v>
      </c>
      <c r="I51" s="3">
        <v>44610</v>
      </c>
      <c r="J51" s="9">
        <v>415340.2585</v>
      </c>
      <c r="K51" s="9">
        <v>333280.76689999999</v>
      </c>
      <c r="L51" s="9">
        <v>82059.491639999993</v>
      </c>
    </row>
    <row r="52" spans="1:12" x14ac:dyDescent="0.2">
      <c r="A52" s="3">
        <v>44611</v>
      </c>
      <c r="B52" s="9">
        <v>167211.0858</v>
      </c>
      <c r="C52" s="9">
        <v>109364.7113</v>
      </c>
      <c r="D52" s="9">
        <v>57846.374510000001</v>
      </c>
      <c r="I52" s="3">
        <v>44611</v>
      </c>
      <c r="J52" s="9">
        <v>231228.8811</v>
      </c>
      <c r="K52" s="9">
        <v>205258.65229999999</v>
      </c>
      <c r="L52" s="9">
        <v>25970.228859999999</v>
      </c>
    </row>
    <row r="53" spans="1:12" x14ac:dyDescent="0.2">
      <c r="A53" s="3">
        <v>44612</v>
      </c>
      <c r="B53" s="9">
        <v>318009.94290000002</v>
      </c>
      <c r="C53" s="9">
        <v>133434.2267</v>
      </c>
      <c r="D53" s="9">
        <v>184575.7162</v>
      </c>
      <c r="I53" s="3">
        <v>44612</v>
      </c>
      <c r="J53" s="9">
        <v>386333.11709999997</v>
      </c>
      <c r="K53" s="9">
        <v>294273.902</v>
      </c>
      <c r="L53" s="9">
        <v>92059.215030000007</v>
      </c>
    </row>
    <row r="54" spans="1:12" x14ac:dyDescent="0.2">
      <c r="A54" s="3">
        <v>44613</v>
      </c>
      <c r="B54" s="9">
        <v>349913.19589999999</v>
      </c>
      <c r="C54" s="9">
        <v>192543.67970000001</v>
      </c>
      <c r="D54" s="9">
        <v>157369.51620000001</v>
      </c>
      <c r="I54" s="3">
        <v>44613</v>
      </c>
      <c r="J54" s="9">
        <v>348152.3383</v>
      </c>
      <c r="K54" s="9">
        <v>269766.70689999999</v>
      </c>
      <c r="L54" s="9">
        <v>78385.631469999993</v>
      </c>
    </row>
    <row r="55" spans="1:12" x14ac:dyDescent="0.2">
      <c r="A55" s="3">
        <v>44614</v>
      </c>
      <c r="B55" s="9">
        <v>318870.69069999998</v>
      </c>
      <c r="C55" s="9">
        <v>169730.66</v>
      </c>
      <c r="D55" s="9">
        <v>149140.0307</v>
      </c>
      <c r="I55" s="3">
        <v>44614</v>
      </c>
      <c r="J55" s="9">
        <v>308534.53169999999</v>
      </c>
      <c r="K55" s="9">
        <v>231332.424</v>
      </c>
      <c r="L55" s="9">
        <v>77202.107699999993</v>
      </c>
    </row>
    <row r="56" spans="1:12" x14ac:dyDescent="0.2">
      <c r="A56" s="3">
        <v>44615</v>
      </c>
      <c r="B56" s="9">
        <v>231962.7463</v>
      </c>
      <c r="C56" s="9">
        <v>145184.3076</v>
      </c>
      <c r="D56" s="9">
        <v>86778.438609999997</v>
      </c>
      <c r="I56" s="3">
        <v>44615</v>
      </c>
      <c r="J56" s="9">
        <v>288314.8702</v>
      </c>
      <c r="K56" s="9">
        <v>228853.44820000001</v>
      </c>
      <c r="L56" s="9">
        <v>59461.421990000003</v>
      </c>
    </row>
    <row r="57" spans="1:12" x14ac:dyDescent="0.2">
      <c r="A57" s="3">
        <v>44616</v>
      </c>
      <c r="B57" s="9">
        <v>903257.26329999999</v>
      </c>
      <c r="C57" s="9">
        <v>385009.1594</v>
      </c>
      <c r="D57" s="9">
        <v>518248.10389999999</v>
      </c>
      <c r="I57" s="3">
        <v>44616</v>
      </c>
      <c r="J57" s="9">
        <v>910288.4179</v>
      </c>
      <c r="K57" s="9">
        <v>644845.54599999997</v>
      </c>
      <c r="L57" s="9">
        <v>265442.87190000003</v>
      </c>
    </row>
    <row r="58" spans="1:12" x14ac:dyDescent="0.2">
      <c r="A58" s="3">
        <v>44617</v>
      </c>
      <c r="B58" s="9">
        <v>286515.44170000002</v>
      </c>
      <c r="C58" s="9">
        <v>128730.0132</v>
      </c>
      <c r="D58" s="9">
        <v>157785.42850000001</v>
      </c>
      <c r="I58" s="3">
        <v>44617</v>
      </c>
      <c r="J58" s="9">
        <v>406215.54560000001</v>
      </c>
      <c r="K58" s="9">
        <v>309672.17440000002</v>
      </c>
      <c r="L58" s="9">
        <v>96543.371230000004</v>
      </c>
    </row>
    <row r="59" spans="1:12" x14ac:dyDescent="0.2">
      <c r="A59" s="3">
        <v>44618</v>
      </c>
      <c r="B59" s="9">
        <v>216486.56890000001</v>
      </c>
      <c r="C59" s="9">
        <v>123181.4519</v>
      </c>
      <c r="D59" s="9">
        <v>93305.116959999999</v>
      </c>
      <c r="I59" s="3">
        <v>44618</v>
      </c>
      <c r="J59" s="9">
        <v>306827.62079999998</v>
      </c>
      <c r="K59" s="9">
        <v>236761.3192</v>
      </c>
      <c r="L59" s="9">
        <v>70066.301600000006</v>
      </c>
    </row>
    <row r="60" spans="1:12" x14ac:dyDescent="0.2">
      <c r="A60" s="3">
        <v>44619</v>
      </c>
      <c r="B60" s="9">
        <v>231882.0097</v>
      </c>
      <c r="C60" s="9">
        <v>119204.3034</v>
      </c>
      <c r="D60" s="9">
        <v>112677.70630000001</v>
      </c>
      <c r="I60" s="3">
        <v>44619</v>
      </c>
      <c r="J60" s="9">
        <v>281066.60479999997</v>
      </c>
      <c r="K60" s="9">
        <v>229136.21100000001</v>
      </c>
      <c r="L60" s="9">
        <v>51930.393799999998</v>
      </c>
    </row>
    <row r="61" spans="1:12" x14ac:dyDescent="0.2">
      <c r="A61" s="3">
        <v>44620</v>
      </c>
      <c r="B61" s="9">
        <v>304967.36979999999</v>
      </c>
      <c r="C61" s="9">
        <v>156750.34</v>
      </c>
      <c r="D61" s="9">
        <v>148217.02979999999</v>
      </c>
      <c r="I61" s="3">
        <v>44620</v>
      </c>
      <c r="J61" s="9">
        <v>346157.82620000001</v>
      </c>
      <c r="K61" s="9">
        <v>292563.68050000002</v>
      </c>
      <c r="L61" s="9">
        <v>53594.14572</v>
      </c>
    </row>
    <row r="62" spans="1:12" x14ac:dyDescent="0.2">
      <c r="A62" s="3">
        <v>44621</v>
      </c>
      <c r="B62" s="9">
        <v>277251.21279999998</v>
      </c>
      <c r="C62" s="9">
        <v>155087.21919999999</v>
      </c>
      <c r="D62" s="9">
        <v>122163.9936</v>
      </c>
      <c r="I62" s="3">
        <v>44621</v>
      </c>
      <c r="J62" s="9">
        <v>427279.24219999998</v>
      </c>
      <c r="K62" s="9">
        <v>360794.00870000001</v>
      </c>
      <c r="L62" s="9">
        <v>66485.233510000005</v>
      </c>
    </row>
    <row r="63" spans="1:12" x14ac:dyDescent="0.2">
      <c r="A63" s="3">
        <v>44622</v>
      </c>
      <c r="B63" s="9">
        <v>409706.21750000003</v>
      </c>
      <c r="C63" s="9">
        <v>144239.13399999999</v>
      </c>
      <c r="D63" s="9">
        <v>265467.08350000001</v>
      </c>
      <c r="I63" s="3">
        <v>44622</v>
      </c>
      <c r="J63" s="9">
        <v>338542.21169999999</v>
      </c>
      <c r="K63" s="9">
        <v>285679.21490000002</v>
      </c>
      <c r="L63" s="9">
        <v>52862.996780000001</v>
      </c>
    </row>
    <row r="64" spans="1:12" x14ac:dyDescent="0.2">
      <c r="A64" s="3">
        <v>44623</v>
      </c>
      <c r="B64" s="9">
        <v>230558.4278</v>
      </c>
      <c r="C64" s="9">
        <v>94491.549060000005</v>
      </c>
      <c r="D64" s="9">
        <v>136066.8787</v>
      </c>
      <c r="I64" s="3">
        <v>44623</v>
      </c>
      <c r="J64" s="9">
        <v>255876.9535</v>
      </c>
      <c r="K64" s="9">
        <v>208424.65400000001</v>
      </c>
      <c r="L64" s="9">
        <v>47452.299500000001</v>
      </c>
    </row>
    <row r="65" spans="1:12" x14ac:dyDescent="0.2">
      <c r="A65" s="3">
        <v>44624</v>
      </c>
      <c r="B65" s="9">
        <v>291857.86109999998</v>
      </c>
      <c r="C65" s="9">
        <v>127592.6197</v>
      </c>
      <c r="D65" s="9">
        <v>164265.2414</v>
      </c>
      <c r="I65" s="3">
        <v>44624</v>
      </c>
      <c r="J65" s="9">
        <v>379988.61550000001</v>
      </c>
      <c r="K65" s="9">
        <v>301409.58529999998</v>
      </c>
      <c r="L65" s="9">
        <v>78579.030180000002</v>
      </c>
    </row>
    <row r="66" spans="1:12" x14ac:dyDescent="0.2">
      <c r="A66" s="3">
        <v>44625</v>
      </c>
      <c r="B66" s="9">
        <v>213311.33189999999</v>
      </c>
      <c r="C66" s="9">
        <v>81050.913589999996</v>
      </c>
      <c r="D66" s="9">
        <v>132260.41829999999</v>
      </c>
      <c r="I66" s="3">
        <v>44625</v>
      </c>
      <c r="J66" s="9">
        <v>226175.45670000001</v>
      </c>
      <c r="K66" s="9">
        <v>189823.21789999999</v>
      </c>
      <c r="L66" s="9">
        <v>36352.238810000003</v>
      </c>
    </row>
    <row r="67" spans="1:12" x14ac:dyDescent="0.2">
      <c r="A67" s="3">
        <v>44626</v>
      </c>
      <c r="B67" s="9">
        <v>330775.45539999998</v>
      </c>
      <c r="C67" s="9">
        <v>99368.41446</v>
      </c>
      <c r="D67" s="9">
        <v>231407.04089999999</v>
      </c>
      <c r="I67" s="3">
        <v>44626</v>
      </c>
      <c r="J67" s="9">
        <v>189145.9779</v>
      </c>
      <c r="K67" s="9">
        <v>161701.34450000001</v>
      </c>
      <c r="L67" s="9">
        <v>27444.633419999998</v>
      </c>
    </row>
    <row r="68" spans="1:12" x14ac:dyDescent="0.2">
      <c r="A68" s="3">
        <v>44627</v>
      </c>
      <c r="B68" s="9">
        <v>259901.16140000001</v>
      </c>
      <c r="C68" s="9">
        <v>128705.3946</v>
      </c>
      <c r="D68" s="9">
        <v>131195.76680000001</v>
      </c>
      <c r="I68" s="3">
        <v>44627</v>
      </c>
      <c r="J68" s="9">
        <v>346442.32530000003</v>
      </c>
      <c r="K68" s="9">
        <v>296562.5367</v>
      </c>
      <c r="L68" s="9">
        <v>49879.788569999997</v>
      </c>
    </row>
    <row r="69" spans="1:12" x14ac:dyDescent="0.2">
      <c r="A69" s="3">
        <v>44628</v>
      </c>
      <c r="B69" s="9">
        <v>160964.70629999999</v>
      </c>
      <c r="C69" s="9">
        <v>83887.533009999999</v>
      </c>
      <c r="D69" s="9">
        <v>77077.173259999996</v>
      </c>
      <c r="I69" s="3">
        <v>44628</v>
      </c>
      <c r="J69" s="9">
        <v>243947.27110000001</v>
      </c>
      <c r="K69" s="9">
        <v>215108.4278</v>
      </c>
      <c r="L69" s="9">
        <v>28838.84333</v>
      </c>
    </row>
    <row r="70" spans="1:12" x14ac:dyDescent="0.2">
      <c r="A70" s="3">
        <v>44629</v>
      </c>
      <c r="B70" s="9">
        <v>180999.04699999999</v>
      </c>
      <c r="C70" s="9">
        <v>99259.367320000005</v>
      </c>
      <c r="D70" s="9">
        <v>81739.679690000004</v>
      </c>
      <c r="I70" s="3">
        <v>44629</v>
      </c>
      <c r="J70" s="9">
        <v>318672.37439999997</v>
      </c>
      <c r="K70" s="9">
        <v>275969.50390000001</v>
      </c>
      <c r="L70" s="9">
        <v>42702.870560000003</v>
      </c>
    </row>
    <row r="71" spans="1:12" x14ac:dyDescent="0.2">
      <c r="A71" s="3">
        <v>44630</v>
      </c>
      <c r="B71" s="9">
        <v>211971.91089999999</v>
      </c>
      <c r="C71" s="9">
        <v>86111.051800000001</v>
      </c>
      <c r="D71" s="9">
        <v>125860.8591</v>
      </c>
      <c r="I71" s="3">
        <v>44630</v>
      </c>
      <c r="J71" s="9">
        <v>243860.7409</v>
      </c>
      <c r="K71" s="9">
        <v>212771.77530000001</v>
      </c>
      <c r="L71" s="9">
        <v>31088.965639999999</v>
      </c>
    </row>
    <row r="72" spans="1:12" x14ac:dyDescent="0.2">
      <c r="A72" s="3">
        <v>44631</v>
      </c>
      <c r="B72" s="9">
        <v>175189.65299999999</v>
      </c>
      <c r="C72" s="9">
        <v>76623.513479999994</v>
      </c>
      <c r="D72" s="9">
        <v>98566.139569999999</v>
      </c>
      <c r="I72" s="3">
        <v>44631</v>
      </c>
      <c r="J72" s="9">
        <v>257484.37</v>
      </c>
      <c r="K72" s="9">
        <v>221868.08530000001</v>
      </c>
      <c r="L72" s="9">
        <v>35616.284679999997</v>
      </c>
    </row>
    <row r="73" spans="1:12" x14ac:dyDescent="0.2">
      <c r="A73" s="3">
        <v>44632</v>
      </c>
      <c r="B73" s="9">
        <v>114291.6366</v>
      </c>
      <c r="C73" s="9">
        <v>63714.285349999998</v>
      </c>
      <c r="D73" s="9">
        <v>50577.351240000004</v>
      </c>
      <c r="I73" s="3">
        <v>44632</v>
      </c>
      <c r="J73" s="9">
        <v>294939.51539999997</v>
      </c>
      <c r="K73" s="9">
        <v>246934.73639999999</v>
      </c>
      <c r="L73" s="9">
        <v>48004.779000000002</v>
      </c>
    </row>
    <row r="74" spans="1:12" x14ac:dyDescent="0.2">
      <c r="A74" s="3">
        <v>44633</v>
      </c>
      <c r="B74" s="9">
        <v>172843.83739999999</v>
      </c>
      <c r="C74" s="9">
        <v>88289.285430000004</v>
      </c>
      <c r="D74" s="9">
        <v>84554.552009999999</v>
      </c>
      <c r="I74" s="3">
        <v>44633</v>
      </c>
      <c r="J74" s="9">
        <v>360203.0993</v>
      </c>
      <c r="K74" s="9">
        <v>227759.36050000001</v>
      </c>
      <c r="L74" s="9">
        <v>132443.73879999999</v>
      </c>
    </row>
    <row r="75" spans="1:12" x14ac:dyDescent="0.2">
      <c r="A75" s="3">
        <v>44634</v>
      </c>
      <c r="B75" s="9">
        <v>156284.13939999999</v>
      </c>
      <c r="C75" s="9">
        <v>80393.860660000006</v>
      </c>
      <c r="D75" s="9">
        <v>75890.278760000001</v>
      </c>
      <c r="I75" s="3">
        <v>44634</v>
      </c>
      <c r="J75" s="9">
        <v>224490.2452</v>
      </c>
      <c r="K75" s="9">
        <v>199092.2776</v>
      </c>
      <c r="L75" s="9">
        <v>25397.96758</v>
      </c>
    </row>
    <row r="76" spans="1:12" x14ac:dyDescent="0.2">
      <c r="A76" s="3">
        <v>44635</v>
      </c>
      <c r="B76" s="9">
        <v>160886.26360000001</v>
      </c>
      <c r="C76" s="9">
        <v>99562.376600000003</v>
      </c>
      <c r="D76" s="9">
        <v>61323.887000000002</v>
      </c>
      <c r="I76" s="3">
        <v>44635</v>
      </c>
      <c r="J76" s="9">
        <v>251778.12119999999</v>
      </c>
      <c r="K76" s="9">
        <v>216548.47659999999</v>
      </c>
      <c r="L76" s="9">
        <v>35229.644540000001</v>
      </c>
    </row>
    <row r="77" spans="1:12" x14ac:dyDescent="0.2">
      <c r="A77" s="3">
        <v>44636</v>
      </c>
      <c r="B77" s="9">
        <v>315082.58319999999</v>
      </c>
      <c r="C77" s="9">
        <v>120276.4497</v>
      </c>
      <c r="D77" s="9">
        <v>194806.1335</v>
      </c>
      <c r="I77" s="3">
        <v>44636</v>
      </c>
      <c r="J77" s="9">
        <v>323469.32689999999</v>
      </c>
      <c r="K77" s="9">
        <v>272175.72289999999</v>
      </c>
      <c r="L77" s="9">
        <v>51293.603990000003</v>
      </c>
    </row>
    <row r="78" spans="1:12" x14ac:dyDescent="0.2">
      <c r="A78" s="3">
        <v>44637</v>
      </c>
      <c r="B78" s="9">
        <v>500175.43819999998</v>
      </c>
      <c r="C78" s="9">
        <v>173708.08780000001</v>
      </c>
      <c r="D78" s="9">
        <v>326467.3504</v>
      </c>
      <c r="I78" s="3">
        <v>44637</v>
      </c>
      <c r="J78" s="9">
        <v>890007.72270000004</v>
      </c>
      <c r="K78" s="9">
        <v>770101.19629999995</v>
      </c>
      <c r="L78" s="9">
        <v>119906.5264</v>
      </c>
    </row>
    <row r="79" spans="1:12" x14ac:dyDescent="0.2">
      <c r="A79" s="3">
        <v>44638</v>
      </c>
      <c r="B79" s="9">
        <v>345764.34570000001</v>
      </c>
      <c r="C79" s="9">
        <v>174038.77429999999</v>
      </c>
      <c r="D79" s="9">
        <v>171725.57139999999</v>
      </c>
      <c r="I79" s="3">
        <v>44638</v>
      </c>
      <c r="J79" s="9">
        <v>902919.81720000005</v>
      </c>
      <c r="K79" s="9">
        <v>765826.08259999997</v>
      </c>
      <c r="L79" s="9">
        <v>137093.7346</v>
      </c>
    </row>
    <row r="80" spans="1:12" x14ac:dyDescent="0.2">
      <c r="A80" s="3">
        <v>44639</v>
      </c>
      <c r="B80" s="9">
        <v>170313.39859999999</v>
      </c>
      <c r="C80" s="9">
        <v>74190.281770000001</v>
      </c>
      <c r="D80" s="9">
        <v>96123.116819999996</v>
      </c>
      <c r="I80" s="3">
        <v>44639</v>
      </c>
      <c r="J80" s="9">
        <v>288163.84220000001</v>
      </c>
      <c r="K80" s="9">
        <v>242203.3002</v>
      </c>
      <c r="L80" s="9">
        <v>45960.542020000001</v>
      </c>
    </row>
    <row r="81" spans="1:12" x14ac:dyDescent="0.2">
      <c r="A81" s="3">
        <v>44640</v>
      </c>
      <c r="B81" s="9">
        <v>247772.15429999999</v>
      </c>
      <c r="C81" s="9">
        <v>80775.75877</v>
      </c>
      <c r="D81" s="9">
        <v>166996.39550000001</v>
      </c>
      <c r="I81" s="3">
        <v>44640</v>
      </c>
      <c r="J81" s="9">
        <v>300253.935</v>
      </c>
      <c r="K81" s="9">
        <v>269134.81040000002</v>
      </c>
      <c r="L81" s="9">
        <v>31119.124619999999</v>
      </c>
    </row>
    <row r="82" spans="1:12" x14ac:dyDescent="0.2">
      <c r="A82" s="3">
        <v>44641</v>
      </c>
      <c r="B82" s="9">
        <v>186232.82759999999</v>
      </c>
      <c r="C82" s="9">
        <v>85590.486099999995</v>
      </c>
      <c r="D82" s="9">
        <v>100642.34149999999</v>
      </c>
      <c r="I82" s="3">
        <v>44641</v>
      </c>
      <c r="J82" s="9">
        <v>258178.64559999999</v>
      </c>
      <c r="K82" s="9">
        <v>228329.68030000001</v>
      </c>
      <c r="L82" s="9">
        <v>29848.96528</v>
      </c>
    </row>
    <row r="83" spans="1:12" x14ac:dyDescent="0.2">
      <c r="A83" s="3">
        <v>44642</v>
      </c>
      <c r="B83" s="9">
        <v>343431.1251</v>
      </c>
      <c r="C83" s="9">
        <v>108833.8956</v>
      </c>
      <c r="D83" s="9">
        <v>234597.22949999999</v>
      </c>
      <c r="I83" s="3">
        <v>44642</v>
      </c>
      <c r="J83" s="9">
        <v>405418.98690000002</v>
      </c>
      <c r="K83" s="9">
        <v>334095.30469999998</v>
      </c>
      <c r="L83" s="9">
        <v>71323.682199999996</v>
      </c>
    </row>
    <row r="84" spans="1:12" x14ac:dyDescent="0.2">
      <c r="A84" s="3">
        <v>44643</v>
      </c>
      <c r="B84" s="9">
        <v>180099.397</v>
      </c>
      <c r="C84" s="9">
        <v>84380.70117</v>
      </c>
      <c r="D84" s="9">
        <v>95718.695789999998</v>
      </c>
      <c r="I84" s="3">
        <v>44643</v>
      </c>
      <c r="J84" s="9">
        <v>227655.48069999999</v>
      </c>
      <c r="K84" s="9">
        <v>190481.47450000001</v>
      </c>
      <c r="L84" s="9">
        <v>37174.00619</v>
      </c>
    </row>
    <row r="85" spans="1:12" x14ac:dyDescent="0.2">
      <c r="A85" s="3">
        <v>44644</v>
      </c>
      <c r="B85" s="9">
        <v>1011655.541</v>
      </c>
      <c r="C85" s="9">
        <v>151493.92139999999</v>
      </c>
      <c r="D85" s="9">
        <v>860161.61979999999</v>
      </c>
      <c r="I85" s="3">
        <v>44644</v>
      </c>
      <c r="J85" s="9">
        <v>428002.4314</v>
      </c>
      <c r="K85" s="9">
        <v>371752.49979999999</v>
      </c>
      <c r="L85" s="9">
        <v>56249.931620000003</v>
      </c>
    </row>
    <row r="86" spans="1:12" x14ac:dyDescent="0.2">
      <c r="A86" s="3">
        <v>44645</v>
      </c>
      <c r="B86" s="9">
        <v>260188.42430000001</v>
      </c>
      <c r="C86" s="9">
        <v>139333.53630000001</v>
      </c>
      <c r="D86" s="9">
        <v>120854.88800000001</v>
      </c>
      <c r="I86" s="3">
        <v>44645</v>
      </c>
      <c r="J86" s="9">
        <v>484791.72110000002</v>
      </c>
      <c r="K86" s="9">
        <v>338244.47830000002</v>
      </c>
      <c r="L86" s="9">
        <v>146547.24280000001</v>
      </c>
    </row>
    <row r="87" spans="1:12" x14ac:dyDescent="0.2">
      <c r="A87" s="3">
        <v>44646</v>
      </c>
      <c r="B87" s="9">
        <v>139992.94880000001</v>
      </c>
      <c r="C87" s="9">
        <v>76599.002559999994</v>
      </c>
      <c r="D87" s="9">
        <v>63393.946239999997</v>
      </c>
      <c r="I87" s="3">
        <v>44646</v>
      </c>
      <c r="J87" s="9">
        <v>280064.31449999998</v>
      </c>
      <c r="K87" s="9">
        <v>218208.0031</v>
      </c>
      <c r="L87" s="9">
        <v>61856.31136</v>
      </c>
    </row>
    <row r="88" spans="1:12" x14ac:dyDescent="0.2">
      <c r="A88" s="3">
        <v>44647</v>
      </c>
      <c r="B88" s="9">
        <v>687473.97779999999</v>
      </c>
      <c r="C88" s="9">
        <v>101037.3852</v>
      </c>
      <c r="D88" s="9">
        <v>586436.59259999997</v>
      </c>
      <c r="I88" s="3">
        <v>44647</v>
      </c>
      <c r="J88" s="9">
        <v>407526.19020000001</v>
      </c>
      <c r="K88" s="9">
        <v>344580.63640000002</v>
      </c>
      <c r="L88" s="9">
        <v>62945.553789999998</v>
      </c>
    </row>
    <row r="89" spans="1:12" x14ac:dyDescent="0.2">
      <c r="A89" s="3">
        <v>44648</v>
      </c>
      <c r="B89" s="9">
        <v>338826.0085</v>
      </c>
      <c r="C89" s="9">
        <v>166315.47760000001</v>
      </c>
      <c r="D89" s="9">
        <v>172510.53090000001</v>
      </c>
      <c r="I89" s="3">
        <v>44648</v>
      </c>
      <c r="J89" s="9">
        <v>556072.90489999996</v>
      </c>
      <c r="K89" s="9">
        <v>459080.40370000002</v>
      </c>
      <c r="L89" s="9">
        <v>96992.501149999996</v>
      </c>
    </row>
    <row r="90" spans="1:12" x14ac:dyDescent="0.2">
      <c r="A90" s="3">
        <v>44649</v>
      </c>
      <c r="B90" s="9">
        <v>222132.38959999999</v>
      </c>
      <c r="C90" s="9">
        <v>137095.6722</v>
      </c>
      <c r="D90" s="9">
        <v>85036.717369999998</v>
      </c>
      <c r="I90" s="3">
        <v>44649</v>
      </c>
      <c r="J90" s="9">
        <v>551206.83640000003</v>
      </c>
      <c r="K90" s="9">
        <v>458967.65879999998</v>
      </c>
      <c r="L90" s="9">
        <v>92239.177620000002</v>
      </c>
    </row>
    <row r="91" spans="1:12" x14ac:dyDescent="0.2">
      <c r="A91" s="3">
        <v>44650</v>
      </c>
      <c r="B91" s="9">
        <v>231897.3444</v>
      </c>
      <c r="C91" s="9">
        <v>143326.4313</v>
      </c>
      <c r="D91" s="9">
        <v>88570.913159999996</v>
      </c>
      <c r="I91" s="3">
        <v>44650</v>
      </c>
      <c r="J91" s="9">
        <v>336694.51740000001</v>
      </c>
      <c r="K91" s="9">
        <v>292397.28419999999</v>
      </c>
      <c r="L91" s="9">
        <v>44297.233200000002</v>
      </c>
    </row>
    <row r="92" spans="1:12" x14ac:dyDescent="0.2">
      <c r="A92" s="3">
        <v>44651</v>
      </c>
      <c r="B92" s="9">
        <v>267197.32569999999</v>
      </c>
      <c r="C92" s="9">
        <v>152096.46230000001</v>
      </c>
      <c r="D92" s="9">
        <v>115100.8634</v>
      </c>
      <c r="I92" s="3">
        <v>44651</v>
      </c>
      <c r="J92" s="9">
        <v>477720.54109999997</v>
      </c>
      <c r="K92" s="9">
        <v>404835.33140000002</v>
      </c>
      <c r="L92" s="9">
        <v>72885.209709999996</v>
      </c>
    </row>
    <row r="93" spans="1:12" x14ac:dyDescent="0.2">
      <c r="A93" s="3">
        <v>44652</v>
      </c>
      <c r="B93" s="9">
        <v>341339.15299999999</v>
      </c>
      <c r="C93" s="9">
        <v>181815.10329999999</v>
      </c>
      <c r="D93" s="9">
        <v>159524.0497</v>
      </c>
      <c r="I93" s="3">
        <v>44652</v>
      </c>
      <c r="J93" s="9">
        <v>544636.40460000001</v>
      </c>
      <c r="K93" s="9">
        <v>421194.23080000002</v>
      </c>
      <c r="L93" s="9">
        <v>123442.1738</v>
      </c>
    </row>
    <row r="94" spans="1:12" x14ac:dyDescent="0.2">
      <c r="A94" s="3">
        <v>44653</v>
      </c>
      <c r="B94" s="9">
        <v>378127.78049999999</v>
      </c>
      <c r="C94" s="9">
        <v>215926.5295</v>
      </c>
      <c r="D94" s="9">
        <v>162201.25099999999</v>
      </c>
      <c r="I94" s="3">
        <v>44653</v>
      </c>
      <c r="J94" s="9">
        <v>558683.02020000003</v>
      </c>
      <c r="K94" s="9">
        <v>468337.15159999998</v>
      </c>
      <c r="L94" s="9">
        <v>90345.868629999997</v>
      </c>
    </row>
    <row r="95" spans="1:12" x14ac:dyDescent="0.2">
      <c r="A95" s="3">
        <v>44654</v>
      </c>
      <c r="B95" s="9">
        <v>220521.9809</v>
      </c>
      <c r="C95" s="9">
        <v>140131.72990000001</v>
      </c>
      <c r="D95" s="9">
        <v>80390.250910000002</v>
      </c>
      <c r="I95" s="3">
        <v>44654</v>
      </c>
      <c r="J95" s="9">
        <v>486076.37190000003</v>
      </c>
      <c r="K95" s="9">
        <v>378843.15159999998</v>
      </c>
      <c r="L95" s="9">
        <v>107233.2202</v>
      </c>
    </row>
    <row r="96" spans="1:12" x14ac:dyDescent="0.2">
      <c r="A96" s="3">
        <v>44655</v>
      </c>
      <c r="B96" s="9">
        <v>254281.193</v>
      </c>
      <c r="C96" s="9">
        <v>153939.37460000001</v>
      </c>
      <c r="D96" s="9">
        <v>100341.8183</v>
      </c>
      <c r="I96" s="3">
        <v>44655</v>
      </c>
      <c r="J96" s="9">
        <v>1031822.841</v>
      </c>
      <c r="K96" s="9">
        <v>758876.26489999995</v>
      </c>
      <c r="L96" s="9">
        <v>272946.576</v>
      </c>
    </row>
    <row r="97" spans="1:12" x14ac:dyDescent="0.2">
      <c r="A97" s="3">
        <v>44656</v>
      </c>
      <c r="B97" s="9">
        <v>289473.67430000001</v>
      </c>
      <c r="C97" s="9">
        <v>141650.12330000001</v>
      </c>
      <c r="D97" s="9">
        <v>147823.55100000001</v>
      </c>
      <c r="I97" s="3">
        <v>44656</v>
      </c>
      <c r="J97" s="9">
        <v>445834.65269999998</v>
      </c>
      <c r="K97" s="9">
        <v>343184.53269999998</v>
      </c>
      <c r="L97" s="9">
        <v>102650.12</v>
      </c>
    </row>
    <row r="98" spans="1:12" x14ac:dyDescent="0.2">
      <c r="A98" s="3">
        <v>44657</v>
      </c>
      <c r="B98" s="9">
        <v>384953.20860000001</v>
      </c>
      <c r="C98" s="9">
        <v>187620.8443</v>
      </c>
      <c r="D98" s="9">
        <v>197332.36429999999</v>
      </c>
      <c r="I98" s="3">
        <v>44657</v>
      </c>
      <c r="J98" s="9">
        <v>557119.71180000005</v>
      </c>
      <c r="K98" s="9">
        <v>458329.71389999997</v>
      </c>
      <c r="L98" s="9">
        <v>98789.997820000004</v>
      </c>
    </row>
    <row r="99" spans="1:12" x14ac:dyDescent="0.2">
      <c r="A99" s="3">
        <v>44658</v>
      </c>
      <c r="B99" s="9">
        <v>267217.50329999998</v>
      </c>
      <c r="C99" s="9">
        <v>146687.75159999999</v>
      </c>
      <c r="D99" s="9">
        <v>120529.75169999999</v>
      </c>
      <c r="I99" s="3">
        <v>44658</v>
      </c>
      <c r="J99" s="9">
        <v>342946.88</v>
      </c>
      <c r="K99" s="9">
        <v>274662.12060000002</v>
      </c>
      <c r="L99" s="9">
        <v>68284.759359999996</v>
      </c>
    </row>
    <row r="100" spans="1:12" x14ac:dyDescent="0.2">
      <c r="A100" s="3">
        <v>44659</v>
      </c>
      <c r="B100" s="9">
        <v>293198.90519999998</v>
      </c>
      <c r="C100" s="9">
        <v>155611.37839999999</v>
      </c>
      <c r="D100" s="9">
        <v>137587.52679999999</v>
      </c>
      <c r="I100" s="3">
        <v>44659</v>
      </c>
      <c r="J100" s="9">
        <v>419273.1814</v>
      </c>
      <c r="K100" s="9">
        <v>328397.16979999997</v>
      </c>
      <c r="L100" s="9">
        <v>90876.011629999994</v>
      </c>
    </row>
    <row r="101" spans="1:12" x14ac:dyDescent="0.2">
      <c r="A101" s="3">
        <v>44660</v>
      </c>
      <c r="B101" s="9">
        <v>236340.8064</v>
      </c>
      <c r="C101" s="9">
        <v>92356.988559999998</v>
      </c>
      <c r="D101" s="9">
        <v>143984.81779999999</v>
      </c>
      <c r="I101" s="3">
        <v>44660</v>
      </c>
      <c r="J101" s="9">
        <v>308056.29759999999</v>
      </c>
      <c r="K101" s="9">
        <v>256815.40169999999</v>
      </c>
      <c r="L101" s="9">
        <v>51240.895980000001</v>
      </c>
    </row>
    <row r="102" spans="1:12" x14ac:dyDescent="0.2">
      <c r="A102" s="3">
        <v>44661</v>
      </c>
      <c r="B102" s="9">
        <v>199682.6961</v>
      </c>
      <c r="C102" s="9">
        <v>124912.5849</v>
      </c>
      <c r="D102" s="9">
        <v>74771.111229999995</v>
      </c>
      <c r="I102" s="3">
        <v>44661</v>
      </c>
      <c r="J102" s="9">
        <v>276513.44170000002</v>
      </c>
      <c r="K102" s="9">
        <v>223249.02410000001</v>
      </c>
      <c r="L102" s="9">
        <v>53264.417549999998</v>
      </c>
    </row>
    <row r="103" spans="1:12" x14ac:dyDescent="0.2">
      <c r="A103" s="3">
        <v>44662</v>
      </c>
      <c r="B103" s="9">
        <v>460055.0209</v>
      </c>
      <c r="C103" s="9">
        <v>201674.38279999999</v>
      </c>
      <c r="D103" s="9">
        <v>258381.63810000001</v>
      </c>
      <c r="I103" s="3">
        <v>44662</v>
      </c>
      <c r="J103" s="9">
        <v>504493.38549999997</v>
      </c>
      <c r="K103" s="9">
        <v>359773.5428</v>
      </c>
      <c r="L103" s="9">
        <v>144719.84270000001</v>
      </c>
    </row>
    <row r="104" spans="1:12" x14ac:dyDescent="0.2">
      <c r="A104" s="3">
        <v>44663</v>
      </c>
      <c r="B104" s="9">
        <v>339722.5099</v>
      </c>
      <c r="C104" s="9">
        <v>150634.15669999999</v>
      </c>
      <c r="D104" s="9">
        <v>189088.35329999999</v>
      </c>
      <c r="I104" s="3">
        <v>44663</v>
      </c>
      <c r="J104" s="9">
        <v>476905.11839999998</v>
      </c>
      <c r="K104" s="9">
        <v>342511.70850000001</v>
      </c>
      <c r="L104" s="9">
        <v>134393.40979999999</v>
      </c>
    </row>
    <row r="105" spans="1:12" x14ac:dyDescent="0.2">
      <c r="A105" s="3">
        <v>44664</v>
      </c>
      <c r="B105" s="9">
        <v>512804.91869999998</v>
      </c>
      <c r="C105" s="9">
        <v>176272.33429999999</v>
      </c>
      <c r="D105" s="9">
        <v>336533.58439999999</v>
      </c>
      <c r="I105" s="3">
        <v>44664</v>
      </c>
      <c r="J105" s="9">
        <v>312208.3358</v>
      </c>
      <c r="K105" s="9">
        <v>260788.5649</v>
      </c>
      <c r="L105" s="9">
        <v>51419.770879999996</v>
      </c>
    </row>
    <row r="106" spans="1:12" x14ac:dyDescent="0.2">
      <c r="A106" s="3">
        <v>44665</v>
      </c>
      <c r="B106" s="9">
        <v>320585.84850000002</v>
      </c>
      <c r="C106" s="9">
        <v>136794.70920000001</v>
      </c>
      <c r="D106" s="9">
        <v>183791.13930000001</v>
      </c>
      <c r="I106" s="3">
        <v>44665</v>
      </c>
      <c r="J106" s="9">
        <v>875531.32010000001</v>
      </c>
      <c r="K106" s="9">
        <v>671840.50769999996</v>
      </c>
      <c r="L106" s="9">
        <v>203690.8124</v>
      </c>
    </row>
    <row r="107" spans="1:12" x14ac:dyDescent="0.2">
      <c r="A107" s="3">
        <v>44666</v>
      </c>
      <c r="B107" s="9">
        <v>197187.2991</v>
      </c>
      <c r="C107" s="9">
        <v>105471.20879999999</v>
      </c>
      <c r="D107" s="9">
        <v>91717.090240000005</v>
      </c>
      <c r="I107" s="3">
        <v>44666</v>
      </c>
      <c r="J107" s="9">
        <v>379036.59480000002</v>
      </c>
      <c r="K107" s="9">
        <v>253002.5221</v>
      </c>
      <c r="L107" s="9">
        <v>126034.0727</v>
      </c>
    </row>
    <row r="108" spans="1:12" x14ac:dyDescent="0.2">
      <c r="A108" s="3">
        <v>44667</v>
      </c>
      <c r="B108" s="9">
        <v>113436.3088</v>
      </c>
      <c r="C108" s="9">
        <v>66411.14374</v>
      </c>
      <c r="D108" s="9">
        <v>47025.165029999996</v>
      </c>
      <c r="I108" s="3">
        <v>44667</v>
      </c>
      <c r="J108" s="9">
        <v>212836.85949999999</v>
      </c>
      <c r="K108" s="9">
        <v>174360.83040000001</v>
      </c>
      <c r="L108" s="9">
        <v>38476.029069999997</v>
      </c>
    </row>
    <row r="109" spans="1:12" x14ac:dyDescent="0.2">
      <c r="A109" s="3">
        <v>44668</v>
      </c>
      <c r="B109" s="9">
        <v>1131110.325</v>
      </c>
      <c r="C109" s="9">
        <v>73466.995739999998</v>
      </c>
      <c r="D109" s="9">
        <v>1057643.3289999999</v>
      </c>
      <c r="I109" s="3">
        <v>44668</v>
      </c>
      <c r="J109" s="9">
        <v>596725.00989999995</v>
      </c>
      <c r="K109" s="9">
        <v>422789.15019999997</v>
      </c>
      <c r="L109" s="9">
        <v>173935.8597</v>
      </c>
    </row>
    <row r="110" spans="1:12" x14ac:dyDescent="0.2">
      <c r="A110" s="3">
        <v>44669</v>
      </c>
      <c r="B110" s="9">
        <v>218100.1617</v>
      </c>
      <c r="C110" s="9">
        <v>112725.47349999999</v>
      </c>
      <c r="D110" s="9">
        <v>105374.6882</v>
      </c>
      <c r="I110" s="3">
        <v>44669</v>
      </c>
      <c r="J110" s="9">
        <v>519279.28279999999</v>
      </c>
      <c r="K110" s="9">
        <v>380529.44429999997</v>
      </c>
      <c r="L110" s="9">
        <v>138749.83900000001</v>
      </c>
    </row>
    <row r="111" spans="1:12" x14ac:dyDescent="0.2">
      <c r="A111" s="3">
        <v>44670</v>
      </c>
      <c r="B111" s="9">
        <v>230893.2113</v>
      </c>
      <c r="C111" s="9">
        <v>125568.57</v>
      </c>
      <c r="D111" s="9">
        <v>105324.6413</v>
      </c>
      <c r="I111" s="3">
        <v>44670</v>
      </c>
      <c r="J111" s="9">
        <v>599366.73640000005</v>
      </c>
      <c r="K111" s="9">
        <v>420601.36900000001</v>
      </c>
      <c r="L111" s="9">
        <v>178765.36739999999</v>
      </c>
    </row>
    <row r="112" spans="1:12" x14ac:dyDescent="0.2">
      <c r="A112" s="3">
        <v>44671</v>
      </c>
      <c r="B112" s="9">
        <v>215641.03349999999</v>
      </c>
      <c r="C112" s="9">
        <v>143550.87770000001</v>
      </c>
      <c r="D112" s="9">
        <v>72090.155799999993</v>
      </c>
      <c r="I112" s="3">
        <v>44671</v>
      </c>
      <c r="J112" s="9">
        <v>482007.75060000003</v>
      </c>
      <c r="K112" s="9">
        <v>381145.28600000002</v>
      </c>
      <c r="L112" s="9">
        <v>100862.46460000001</v>
      </c>
    </row>
    <row r="113" spans="1:12" x14ac:dyDescent="0.2">
      <c r="A113" s="3">
        <v>44672</v>
      </c>
      <c r="B113" s="9">
        <v>360477.51319999999</v>
      </c>
      <c r="C113" s="9">
        <v>212662.51639999999</v>
      </c>
      <c r="D113" s="9">
        <v>147814.99679999999</v>
      </c>
      <c r="I113" s="3">
        <v>44672</v>
      </c>
      <c r="J113" s="9">
        <v>623768.47790000006</v>
      </c>
      <c r="K113" s="9">
        <v>506594.82130000001</v>
      </c>
      <c r="L113" s="9">
        <v>117173.6566</v>
      </c>
    </row>
    <row r="114" spans="1:12" x14ac:dyDescent="0.2">
      <c r="A114" s="3">
        <v>44673</v>
      </c>
      <c r="B114" s="9">
        <v>317551.46950000001</v>
      </c>
      <c r="C114" s="9">
        <v>184030.326</v>
      </c>
      <c r="D114" s="9">
        <v>133521.14350000001</v>
      </c>
      <c r="I114" s="3">
        <v>44673</v>
      </c>
      <c r="J114" s="9">
        <v>223489.96720000001</v>
      </c>
      <c r="K114" s="9">
        <v>189338.89629999999</v>
      </c>
      <c r="L114" s="9">
        <v>34151.070829999997</v>
      </c>
    </row>
    <row r="115" spans="1:12" x14ac:dyDescent="0.2">
      <c r="A115" s="3">
        <v>44674</v>
      </c>
      <c r="B115" s="9">
        <v>113643.575</v>
      </c>
      <c r="C115" s="9">
        <v>65944.660269999993</v>
      </c>
      <c r="D115" s="9">
        <v>47698.914720000001</v>
      </c>
      <c r="I115" s="3">
        <v>44674</v>
      </c>
      <c r="J115" s="9">
        <v>215471.15059999999</v>
      </c>
      <c r="K115" s="9">
        <v>175436.149</v>
      </c>
      <c r="L115" s="9">
        <v>40035.001620000003</v>
      </c>
    </row>
    <row r="116" spans="1:12" x14ac:dyDescent="0.2">
      <c r="A116" s="3">
        <v>44675</v>
      </c>
      <c r="B116" s="9">
        <v>110433.6367</v>
      </c>
      <c r="C116" s="9">
        <v>74312.924180000002</v>
      </c>
      <c r="D116" s="9">
        <v>36120.712469999999</v>
      </c>
      <c r="I116" s="3">
        <v>44675</v>
      </c>
      <c r="J116" s="9">
        <v>217127.18309999999</v>
      </c>
      <c r="K116" s="9">
        <v>157223.66709999999</v>
      </c>
      <c r="L116" s="9">
        <v>59903.51599</v>
      </c>
    </row>
    <row r="117" spans="1:12" x14ac:dyDescent="0.2">
      <c r="A117" s="3">
        <v>44676</v>
      </c>
      <c r="B117" s="9">
        <v>235826.992</v>
      </c>
      <c r="C117" s="9">
        <v>132868.0159</v>
      </c>
      <c r="D117" s="9">
        <v>102958.9762</v>
      </c>
      <c r="I117" s="3">
        <v>44676</v>
      </c>
      <c r="J117" s="9">
        <v>499147.42330000002</v>
      </c>
      <c r="K117" s="9">
        <v>377325.00559999997</v>
      </c>
      <c r="L117" s="9">
        <v>121822.41770000001</v>
      </c>
    </row>
    <row r="118" spans="1:12" x14ac:dyDescent="0.2">
      <c r="A118" s="3">
        <v>44677</v>
      </c>
      <c r="B118" s="9">
        <v>172695.11670000001</v>
      </c>
      <c r="C118" s="9">
        <v>116885.3838</v>
      </c>
      <c r="D118" s="9">
        <v>55809.732960000001</v>
      </c>
      <c r="I118" s="3">
        <v>44677</v>
      </c>
      <c r="J118" s="9">
        <v>379237.84529999999</v>
      </c>
      <c r="K118" s="9">
        <v>292217.60060000001</v>
      </c>
      <c r="L118" s="9">
        <v>87020.244709999999</v>
      </c>
    </row>
    <row r="119" spans="1:12" x14ac:dyDescent="0.2">
      <c r="A119" s="3">
        <v>44678</v>
      </c>
      <c r="B119" s="9">
        <v>235321.88680000001</v>
      </c>
      <c r="C119" s="9">
        <v>155589.88680000001</v>
      </c>
      <c r="D119" s="9">
        <v>79731.999979999993</v>
      </c>
      <c r="I119" s="3">
        <v>44678</v>
      </c>
      <c r="J119" s="9">
        <v>212018.1672</v>
      </c>
      <c r="K119" s="9">
        <v>188172.59539999999</v>
      </c>
      <c r="L119" s="9">
        <v>23845.571759999999</v>
      </c>
    </row>
    <row r="120" spans="1:12" x14ac:dyDescent="0.2">
      <c r="A120" s="3">
        <v>44679</v>
      </c>
      <c r="B120" s="9">
        <v>274380.85820000002</v>
      </c>
      <c r="C120" s="9">
        <v>151029.6882</v>
      </c>
      <c r="D120" s="9">
        <v>123351.16989999999</v>
      </c>
      <c r="I120" s="3">
        <v>44679</v>
      </c>
      <c r="J120" s="9">
        <v>278792.17239999998</v>
      </c>
      <c r="K120" s="9">
        <v>241233.2145</v>
      </c>
      <c r="L120" s="9">
        <v>37558.957920000001</v>
      </c>
    </row>
    <row r="121" spans="1:12" x14ac:dyDescent="0.2">
      <c r="A121" s="3">
        <v>44680</v>
      </c>
      <c r="B121" s="9">
        <v>304047.52659999998</v>
      </c>
      <c r="C121" s="9">
        <v>163431.34520000001</v>
      </c>
      <c r="D121" s="9">
        <v>140616.1814</v>
      </c>
      <c r="I121" s="3">
        <v>44680</v>
      </c>
      <c r="J121" s="9">
        <v>465620.1348</v>
      </c>
      <c r="K121" s="9">
        <v>366696.75469999999</v>
      </c>
      <c r="L121" s="9">
        <v>98923.380069999999</v>
      </c>
    </row>
    <row r="122" spans="1:12" x14ac:dyDescent="0.2">
      <c r="A122" s="3">
        <v>44681</v>
      </c>
      <c r="B122" s="9">
        <v>379953.07189999998</v>
      </c>
      <c r="C122" s="9">
        <v>181996.64929999999</v>
      </c>
      <c r="D122" s="9">
        <v>197956.4227</v>
      </c>
      <c r="I122" s="3">
        <v>44681</v>
      </c>
      <c r="J122" s="9">
        <v>438201.70990000002</v>
      </c>
      <c r="K122" s="9">
        <v>367753.00459999999</v>
      </c>
      <c r="L122" s="9">
        <v>70448.705239999996</v>
      </c>
    </row>
    <row r="123" spans="1:12" x14ac:dyDescent="0.2">
      <c r="A123" s="3">
        <v>44682</v>
      </c>
      <c r="B123" s="9">
        <v>284759.51459999999</v>
      </c>
      <c r="C123" s="9">
        <v>156968.1629</v>
      </c>
      <c r="D123" s="9">
        <v>127791.3517</v>
      </c>
      <c r="E123" s="3">
        <v>44682</v>
      </c>
      <c r="F123" s="9">
        <v>271.6490005</v>
      </c>
      <c r="G123" s="9">
        <v>1279.255359</v>
      </c>
      <c r="H123" s="9">
        <v>-1007.606359</v>
      </c>
      <c r="I123" s="3">
        <v>44682</v>
      </c>
      <c r="J123" s="9">
        <v>382640.01010000001</v>
      </c>
      <c r="K123" s="9">
        <v>332606.7904</v>
      </c>
      <c r="L123" s="9">
        <v>50033.219720000001</v>
      </c>
    </row>
    <row r="124" spans="1:12" x14ac:dyDescent="0.2">
      <c r="A124" s="3">
        <v>44683</v>
      </c>
      <c r="B124" s="9">
        <v>224854.35740000001</v>
      </c>
      <c r="C124" s="9">
        <v>112281.2433</v>
      </c>
      <c r="D124" s="9">
        <v>112573.114</v>
      </c>
      <c r="E124" s="3">
        <v>44683</v>
      </c>
      <c r="F124" s="9">
        <v>-1217.4316229999999</v>
      </c>
      <c r="G124" s="9">
        <v>3095.7251729999998</v>
      </c>
      <c r="H124" s="9">
        <v>-4313.1567960000002</v>
      </c>
      <c r="I124" s="3">
        <v>44683</v>
      </c>
      <c r="J124" s="9">
        <v>242680.7059</v>
      </c>
      <c r="K124" s="9">
        <v>209483.00459999999</v>
      </c>
      <c r="L124" s="9">
        <v>33197.701269999998</v>
      </c>
    </row>
    <row r="125" spans="1:12" x14ac:dyDescent="0.2">
      <c r="A125" s="3">
        <v>44684</v>
      </c>
      <c r="B125" s="9">
        <v>180015.1482</v>
      </c>
      <c r="C125" s="9">
        <v>105100.83379999999</v>
      </c>
      <c r="D125" s="9">
        <v>74914.314369999993</v>
      </c>
      <c r="E125" s="3">
        <v>44684</v>
      </c>
      <c r="F125" s="9">
        <v>4042.6972580000001</v>
      </c>
      <c r="G125" s="9">
        <v>983.24718410000003</v>
      </c>
      <c r="H125" s="9">
        <v>3059.4500739999999</v>
      </c>
      <c r="I125" s="3">
        <v>44684</v>
      </c>
      <c r="J125" s="9">
        <v>397645.88270000002</v>
      </c>
      <c r="K125" s="9">
        <v>306845.8689</v>
      </c>
      <c r="L125" s="9">
        <v>90800.013860000006</v>
      </c>
    </row>
    <row r="126" spans="1:12" x14ac:dyDescent="0.2">
      <c r="A126" s="3">
        <v>44685</v>
      </c>
      <c r="B126" s="9">
        <v>205261.56520000001</v>
      </c>
      <c r="C126" s="9">
        <v>120109.7709</v>
      </c>
      <c r="D126" s="9">
        <v>85151.79423</v>
      </c>
      <c r="E126" s="3">
        <v>44685</v>
      </c>
      <c r="F126" s="9">
        <v>8007.4118120000003</v>
      </c>
      <c r="G126" s="9">
        <v>872.15434230000005</v>
      </c>
      <c r="H126" s="9">
        <v>7135.2574699999996</v>
      </c>
      <c r="I126" s="3">
        <v>44685</v>
      </c>
      <c r="J126" s="9">
        <v>337236.78600000002</v>
      </c>
      <c r="K126" s="9">
        <v>280915.86629999999</v>
      </c>
      <c r="L126" s="9">
        <v>56320.919730000001</v>
      </c>
    </row>
    <row r="127" spans="1:12" x14ac:dyDescent="0.2">
      <c r="A127" s="3">
        <v>44686</v>
      </c>
      <c r="B127" s="9">
        <v>297770.90960000001</v>
      </c>
      <c r="C127" s="9">
        <v>167727.7151</v>
      </c>
      <c r="D127" s="9">
        <v>130043.1945</v>
      </c>
      <c r="E127" s="3">
        <v>44686</v>
      </c>
      <c r="F127" s="9">
        <v>383717.66159999999</v>
      </c>
      <c r="G127" s="9">
        <v>113387.75810000001</v>
      </c>
      <c r="H127" s="9">
        <v>270329.90350000001</v>
      </c>
      <c r="I127" s="3">
        <v>44686</v>
      </c>
      <c r="J127" s="9">
        <v>336476.68199999997</v>
      </c>
      <c r="K127" s="9">
        <v>215874.0931</v>
      </c>
      <c r="L127" s="9">
        <v>120602.5888</v>
      </c>
    </row>
    <row r="128" spans="1:12" x14ac:dyDescent="0.2">
      <c r="A128" s="3">
        <v>44687</v>
      </c>
      <c r="B128" s="9">
        <v>619990.23450000002</v>
      </c>
      <c r="C128" s="9">
        <v>104366.2372</v>
      </c>
      <c r="D128" s="9">
        <v>515623.99729999999</v>
      </c>
      <c r="E128" s="3">
        <v>44687</v>
      </c>
      <c r="F128" s="9">
        <v>146579.1312</v>
      </c>
      <c r="G128" s="9">
        <v>45287.27117</v>
      </c>
      <c r="H128" s="9">
        <v>101291.86</v>
      </c>
      <c r="I128" s="3">
        <v>44687</v>
      </c>
      <c r="J128" s="9">
        <v>363789.18949999998</v>
      </c>
      <c r="K128" s="9">
        <v>267733.23839999997</v>
      </c>
      <c r="L128" s="9">
        <v>96055.951050000003</v>
      </c>
    </row>
    <row r="129" spans="1:12" x14ac:dyDescent="0.2">
      <c r="A129" s="3">
        <v>44688</v>
      </c>
      <c r="B129" s="9">
        <v>123224.03690000001</v>
      </c>
      <c r="C129" s="9">
        <v>66641.447799999994</v>
      </c>
      <c r="D129" s="9">
        <v>56582.589070000002</v>
      </c>
      <c r="E129" s="3">
        <v>44688</v>
      </c>
      <c r="F129" s="9">
        <v>71593.393219999998</v>
      </c>
      <c r="G129" s="9">
        <v>58271.921629999997</v>
      </c>
      <c r="H129" s="9">
        <v>13321.471600000001</v>
      </c>
      <c r="I129" s="3">
        <v>44688</v>
      </c>
      <c r="J129" s="9">
        <v>143797.8615</v>
      </c>
      <c r="K129" s="9">
        <v>119345.66959999999</v>
      </c>
      <c r="L129" s="9">
        <v>24452.191859999999</v>
      </c>
    </row>
    <row r="130" spans="1:12" x14ac:dyDescent="0.2">
      <c r="A130" s="3">
        <v>44689</v>
      </c>
      <c r="B130" s="9">
        <v>746424.01950000005</v>
      </c>
      <c r="C130" s="9">
        <v>240843.72039999999</v>
      </c>
      <c r="D130" s="9">
        <v>505580.29920000001</v>
      </c>
      <c r="E130" s="3">
        <v>44689</v>
      </c>
      <c r="F130" s="9">
        <v>57413.565540000003</v>
      </c>
      <c r="G130" s="9">
        <v>192708.46669999999</v>
      </c>
      <c r="H130" s="9">
        <v>-135294.90119999999</v>
      </c>
      <c r="I130" s="3">
        <v>44689</v>
      </c>
      <c r="J130" s="9">
        <v>347531.7819</v>
      </c>
      <c r="K130" s="9">
        <v>241321.03510000001</v>
      </c>
      <c r="L130" s="9">
        <v>106210.74679999999</v>
      </c>
    </row>
    <row r="131" spans="1:12" x14ac:dyDescent="0.2">
      <c r="A131" s="3">
        <v>44690</v>
      </c>
      <c r="B131" s="9">
        <v>954146.60499999998</v>
      </c>
      <c r="C131" s="9">
        <v>417308.91320000001</v>
      </c>
      <c r="D131" s="9">
        <v>536837.69180000003</v>
      </c>
      <c r="E131" s="3">
        <v>44690</v>
      </c>
      <c r="F131" s="9">
        <v>2239425.784</v>
      </c>
      <c r="G131" s="9">
        <v>923539.26679999998</v>
      </c>
      <c r="H131" s="9">
        <v>1315886.517</v>
      </c>
      <c r="I131" s="3">
        <v>44690</v>
      </c>
      <c r="J131" s="9">
        <v>862457.89029999997</v>
      </c>
      <c r="K131" s="9">
        <v>697697.94099999999</v>
      </c>
      <c r="L131" s="9">
        <v>164759.94930000001</v>
      </c>
    </row>
    <row r="132" spans="1:12" x14ac:dyDescent="0.2">
      <c r="A132" s="3">
        <v>44691</v>
      </c>
      <c r="B132" s="9">
        <v>972933.85889999999</v>
      </c>
      <c r="C132" s="9">
        <v>457476.28850000002</v>
      </c>
      <c r="D132" s="9">
        <v>515457.57040000003</v>
      </c>
      <c r="E132" s="3">
        <v>44691</v>
      </c>
      <c r="F132" s="9">
        <v>201400.61629999999</v>
      </c>
      <c r="G132" s="9">
        <v>72619.507270000002</v>
      </c>
      <c r="H132" s="9">
        <v>128781.109</v>
      </c>
      <c r="I132" s="3">
        <v>44691</v>
      </c>
      <c r="J132" s="9">
        <v>679068.31279999996</v>
      </c>
      <c r="K132" s="9">
        <v>560672.69310000003</v>
      </c>
      <c r="L132" s="9">
        <v>118395.6197</v>
      </c>
    </row>
    <row r="133" spans="1:12" x14ac:dyDescent="0.2">
      <c r="A133" s="3">
        <v>44692</v>
      </c>
      <c r="B133" s="9">
        <v>2902114.3369999998</v>
      </c>
      <c r="C133" s="9">
        <v>1380016.0290000001</v>
      </c>
      <c r="D133" s="9">
        <v>1522098.308</v>
      </c>
      <c r="E133" s="3">
        <v>44692</v>
      </c>
      <c r="F133" s="9">
        <v>4493156.7829999998</v>
      </c>
      <c r="G133" s="9">
        <v>915550.04240000003</v>
      </c>
      <c r="H133" s="9">
        <v>3577606.74</v>
      </c>
      <c r="I133" s="3">
        <v>44692</v>
      </c>
      <c r="J133" s="9">
        <v>1516577.5179999999</v>
      </c>
      <c r="K133" s="9">
        <v>1314846.19</v>
      </c>
      <c r="L133" s="9">
        <v>201731.3284</v>
      </c>
    </row>
    <row r="134" spans="1:12" x14ac:dyDescent="0.2">
      <c r="A134" s="3">
        <v>44693</v>
      </c>
      <c r="B134" s="9">
        <v>4779792.7139999997</v>
      </c>
      <c r="C134" s="9">
        <v>1801051.202</v>
      </c>
      <c r="D134" s="9">
        <v>2978741.5129999998</v>
      </c>
      <c r="E134" s="3">
        <v>44693</v>
      </c>
      <c r="F134" s="9">
        <v>5292547.7609999999</v>
      </c>
      <c r="G134" s="9">
        <v>1480276.2250000001</v>
      </c>
      <c r="H134" s="9">
        <v>3812271.5359999998</v>
      </c>
      <c r="I134" s="3">
        <v>44693</v>
      </c>
      <c r="J134" s="9">
        <v>2586950.625</v>
      </c>
      <c r="K134" s="9">
        <v>2231786.199</v>
      </c>
      <c r="L134" s="9">
        <v>355164.42560000002</v>
      </c>
    </row>
    <row r="135" spans="1:12" x14ac:dyDescent="0.2">
      <c r="A135" s="3">
        <v>44694</v>
      </c>
      <c r="B135" s="9">
        <v>746751.92119999998</v>
      </c>
      <c r="C135" s="9">
        <v>326243.37439999997</v>
      </c>
      <c r="D135" s="9">
        <v>420508.54680000001</v>
      </c>
      <c r="E135" s="3">
        <v>44694</v>
      </c>
      <c r="F135" s="9">
        <v>176786.82800000001</v>
      </c>
      <c r="G135" s="9">
        <v>87902.223849999995</v>
      </c>
      <c r="H135" s="9">
        <v>88884.604170000006</v>
      </c>
      <c r="I135" s="3">
        <v>44694</v>
      </c>
      <c r="J135" s="9">
        <v>769572.25540000002</v>
      </c>
      <c r="K135" s="9">
        <v>656786.34310000006</v>
      </c>
      <c r="L135" s="9">
        <v>112785.9123</v>
      </c>
    </row>
    <row r="136" spans="1:12" x14ac:dyDescent="0.2">
      <c r="A136" s="3">
        <v>44695</v>
      </c>
      <c r="B136" s="9">
        <v>450069.86229999998</v>
      </c>
      <c r="C136" s="9">
        <v>225125.3039</v>
      </c>
      <c r="D136" s="9">
        <v>224944.55840000001</v>
      </c>
      <c r="E136" s="3">
        <v>44695</v>
      </c>
      <c r="F136" s="9">
        <v>20501.424849999999</v>
      </c>
      <c r="G136" s="9">
        <v>16423.09892</v>
      </c>
      <c r="H136" s="9">
        <v>4078.3259309999999</v>
      </c>
      <c r="I136" s="3">
        <v>44695</v>
      </c>
      <c r="J136" s="9">
        <v>450836.85550000001</v>
      </c>
      <c r="K136" s="9">
        <v>388192.10849999997</v>
      </c>
      <c r="L136" s="9">
        <v>62644.746950000001</v>
      </c>
    </row>
    <row r="137" spans="1:12" x14ac:dyDescent="0.2">
      <c r="A137" s="3">
        <v>44696</v>
      </c>
      <c r="B137" s="9">
        <v>816423.1716</v>
      </c>
      <c r="C137" s="9">
        <v>536700.80550000002</v>
      </c>
      <c r="D137" s="9">
        <v>279722.36599999998</v>
      </c>
      <c r="E137" s="3">
        <v>44696</v>
      </c>
      <c r="F137" s="9">
        <v>3947.544046</v>
      </c>
      <c r="G137" s="9">
        <v>3563.9539479999999</v>
      </c>
      <c r="H137" s="9">
        <v>383.59009839999999</v>
      </c>
      <c r="I137" s="3">
        <v>44696</v>
      </c>
      <c r="J137" s="9">
        <v>303730.55599999998</v>
      </c>
      <c r="K137" s="9">
        <v>265329.56599999999</v>
      </c>
      <c r="L137" s="9">
        <v>38400.989990000002</v>
      </c>
    </row>
    <row r="138" spans="1:12" x14ac:dyDescent="0.2">
      <c r="A138" s="3">
        <v>44697</v>
      </c>
      <c r="B138" s="9">
        <v>269320.7046</v>
      </c>
      <c r="C138" s="9">
        <v>136271.47510000001</v>
      </c>
      <c r="D138" s="9">
        <v>133049.22949999999</v>
      </c>
      <c r="E138" s="3">
        <v>44697</v>
      </c>
      <c r="F138" s="9">
        <v>2254.8094580000002</v>
      </c>
      <c r="G138" s="9">
        <v>2024.0679680000001</v>
      </c>
      <c r="H138" s="9">
        <v>230.7414905</v>
      </c>
      <c r="I138" s="3">
        <v>44697</v>
      </c>
      <c r="J138" s="9">
        <v>414789.74310000002</v>
      </c>
      <c r="K138" s="9">
        <v>336102.04</v>
      </c>
      <c r="L138" s="9">
        <v>78687.703039999993</v>
      </c>
    </row>
    <row r="139" spans="1:12" x14ac:dyDescent="0.2">
      <c r="A139" s="3">
        <v>44698</v>
      </c>
      <c r="B139" s="9">
        <v>183538.19</v>
      </c>
      <c r="C139" s="9">
        <v>98218.961339999994</v>
      </c>
      <c r="D139" s="9">
        <v>85319.228629999998</v>
      </c>
      <c r="E139" s="3">
        <v>44698</v>
      </c>
      <c r="F139" s="9">
        <v>36803.25894</v>
      </c>
      <c r="G139" s="9">
        <v>35187.927069999998</v>
      </c>
      <c r="H139" s="9">
        <v>1615.3318750000001</v>
      </c>
      <c r="I139" s="3">
        <v>44698</v>
      </c>
      <c r="J139" s="9">
        <v>301245.19799999997</v>
      </c>
      <c r="K139" s="9">
        <v>244950.66579999999</v>
      </c>
      <c r="L139" s="9">
        <v>56294.532209999998</v>
      </c>
    </row>
    <row r="140" spans="1:12" x14ac:dyDescent="0.2">
      <c r="A140" s="3">
        <v>44699</v>
      </c>
      <c r="B140" s="9">
        <v>261861.90760000001</v>
      </c>
      <c r="C140" s="9">
        <v>135282.9326</v>
      </c>
      <c r="D140" s="9">
        <v>126578.97500000001</v>
      </c>
      <c r="E140" s="3">
        <v>44699</v>
      </c>
      <c r="F140" s="9">
        <v>26778.715840000001</v>
      </c>
      <c r="G140" s="9">
        <v>24914.445510000001</v>
      </c>
      <c r="H140" s="9">
        <v>1864.270334</v>
      </c>
      <c r="I140" s="3">
        <v>44699</v>
      </c>
      <c r="J140" s="9">
        <v>279120.57270000002</v>
      </c>
      <c r="K140" s="9">
        <v>232816.6557</v>
      </c>
      <c r="L140" s="9">
        <v>46303.917029999997</v>
      </c>
    </row>
    <row r="141" spans="1:12" x14ac:dyDescent="0.2">
      <c r="A141" s="3">
        <v>44700</v>
      </c>
      <c r="B141" s="9">
        <v>785789.68859999999</v>
      </c>
      <c r="C141" s="9">
        <v>199829.60440000001</v>
      </c>
      <c r="D141" s="9">
        <v>585960.08420000004</v>
      </c>
      <c r="E141" s="3">
        <v>44700</v>
      </c>
      <c r="F141" s="9">
        <v>32568.80284</v>
      </c>
      <c r="G141" s="9">
        <v>32678.250800000002</v>
      </c>
      <c r="H141" s="9">
        <v>-109.44795259999999</v>
      </c>
      <c r="I141" s="3">
        <v>44700</v>
      </c>
      <c r="J141" s="9">
        <v>360410.88760000002</v>
      </c>
      <c r="K141" s="9">
        <v>290671.98580000002</v>
      </c>
      <c r="L141" s="9">
        <v>69738.901819999999</v>
      </c>
    </row>
    <row r="142" spans="1:12" x14ac:dyDescent="0.2">
      <c r="A142" s="3">
        <v>44701</v>
      </c>
      <c r="B142" s="9">
        <v>132276.5282</v>
      </c>
      <c r="C142" s="9">
        <v>87042.409459999995</v>
      </c>
      <c r="D142" s="9">
        <v>45234.118759999998</v>
      </c>
      <c r="E142" s="3">
        <v>44701</v>
      </c>
      <c r="F142" s="9">
        <v>12694.806409999999</v>
      </c>
      <c r="G142" s="9">
        <v>10624.970300000001</v>
      </c>
      <c r="H142" s="9">
        <v>2069.8361049999999</v>
      </c>
      <c r="I142" s="3">
        <v>44701</v>
      </c>
      <c r="J142" s="9">
        <v>241734.79399999999</v>
      </c>
      <c r="K142" s="9">
        <v>202816.908</v>
      </c>
      <c r="L142" s="9">
        <v>38917.886079999997</v>
      </c>
    </row>
    <row r="143" spans="1:12" x14ac:dyDescent="0.2">
      <c r="A143" s="3">
        <v>44702</v>
      </c>
      <c r="B143" s="9">
        <v>134256.93429999999</v>
      </c>
      <c r="C143" s="9">
        <v>53947.472300000001</v>
      </c>
      <c r="D143" s="9">
        <v>80309.461949999997</v>
      </c>
      <c r="E143" s="3">
        <v>44702</v>
      </c>
      <c r="F143" s="9">
        <v>878.07425790000002</v>
      </c>
      <c r="G143" s="9">
        <v>829.60811030000002</v>
      </c>
      <c r="H143" s="9">
        <v>48.466147599999999</v>
      </c>
      <c r="I143" s="3">
        <v>44702</v>
      </c>
      <c r="J143" s="9">
        <v>116898.21920000001</v>
      </c>
      <c r="K143" s="9">
        <v>90059.905610000002</v>
      </c>
      <c r="L143" s="9">
        <v>26838.31364</v>
      </c>
    </row>
    <row r="144" spans="1:12" x14ac:dyDescent="0.2">
      <c r="A144" s="3">
        <v>44703</v>
      </c>
      <c r="B144" s="9">
        <v>116543.8366</v>
      </c>
      <c r="C144" s="9">
        <v>64519.873</v>
      </c>
      <c r="D144" s="9">
        <v>52023.963620000002</v>
      </c>
      <c r="E144" s="3">
        <v>44703</v>
      </c>
      <c r="F144" s="9">
        <v>3533.5216409999998</v>
      </c>
      <c r="G144" s="9">
        <v>2272.1998060000001</v>
      </c>
      <c r="H144" s="9">
        <v>1261.321835</v>
      </c>
      <c r="I144" s="3">
        <v>44703</v>
      </c>
      <c r="J144" s="9">
        <v>118961.23970000001</v>
      </c>
      <c r="K144" s="9">
        <v>93759.252040000007</v>
      </c>
      <c r="L144" s="9">
        <v>25201.987679999998</v>
      </c>
    </row>
    <row r="145" spans="1:12" x14ac:dyDescent="0.2">
      <c r="A145" s="3">
        <v>44704</v>
      </c>
      <c r="B145" s="9">
        <v>144307.67050000001</v>
      </c>
      <c r="C145" s="9">
        <v>86677.343349999996</v>
      </c>
      <c r="D145" s="9">
        <v>57630.327160000001</v>
      </c>
      <c r="E145" s="3">
        <v>44704</v>
      </c>
      <c r="F145" s="9">
        <v>291.1992047</v>
      </c>
      <c r="G145" s="9">
        <v>288.36880029999998</v>
      </c>
      <c r="H145" s="9">
        <v>2.8304043929999998</v>
      </c>
      <c r="I145" s="3">
        <v>44704</v>
      </c>
      <c r="J145" s="9">
        <v>231645.0197</v>
      </c>
      <c r="K145" s="9">
        <v>154331.2599</v>
      </c>
      <c r="L145" s="9">
        <v>77313.759709999998</v>
      </c>
    </row>
    <row r="146" spans="1:12" x14ac:dyDescent="0.2">
      <c r="A146" s="3">
        <v>44705</v>
      </c>
      <c r="B146" s="9">
        <v>134402.18770000001</v>
      </c>
      <c r="C146" s="9">
        <v>73968.313099999999</v>
      </c>
      <c r="D146" s="9">
        <v>60433.874649999998</v>
      </c>
      <c r="E146" s="3">
        <v>44705</v>
      </c>
      <c r="F146" s="9">
        <v>8629.0169569999998</v>
      </c>
      <c r="G146" s="9">
        <v>6687.155377</v>
      </c>
      <c r="H146" s="9">
        <v>1941.86158</v>
      </c>
      <c r="I146" s="3">
        <v>44705</v>
      </c>
      <c r="J146" s="9">
        <v>187672.43119999999</v>
      </c>
      <c r="K146" s="9">
        <v>126666.84639999999</v>
      </c>
      <c r="L146" s="9">
        <v>61005.58483</v>
      </c>
    </row>
    <row r="147" spans="1:12" x14ac:dyDescent="0.2">
      <c r="A147" s="3">
        <v>44706</v>
      </c>
      <c r="B147" s="9">
        <v>185076.5673</v>
      </c>
      <c r="C147" s="9">
        <v>108856.10370000001</v>
      </c>
      <c r="D147" s="9">
        <v>76220.463680000001</v>
      </c>
      <c r="E147" s="3">
        <v>44706</v>
      </c>
      <c r="F147" s="9">
        <v>5361.9075279999997</v>
      </c>
      <c r="G147" s="9">
        <v>3500.3127690000001</v>
      </c>
      <c r="H147" s="9">
        <v>1861.5947590000001</v>
      </c>
      <c r="I147" s="3">
        <v>44706</v>
      </c>
      <c r="J147" s="9">
        <v>160894.95569999999</v>
      </c>
      <c r="K147" s="9">
        <v>126607.5747</v>
      </c>
      <c r="L147" s="9">
        <v>34287.381000000001</v>
      </c>
    </row>
    <row r="148" spans="1:12" x14ac:dyDescent="0.2">
      <c r="A148" s="3">
        <v>44707</v>
      </c>
      <c r="B148" s="9">
        <v>417169.57530000003</v>
      </c>
      <c r="C148" s="9">
        <v>143413.97500000001</v>
      </c>
      <c r="D148" s="9">
        <v>273755.60019999999</v>
      </c>
      <c r="E148" s="3">
        <v>44707</v>
      </c>
      <c r="F148" s="9">
        <v>518954.64010000002</v>
      </c>
      <c r="G148" s="9">
        <v>413347.63270000002</v>
      </c>
      <c r="H148" s="9">
        <v>105607.0074</v>
      </c>
      <c r="I148" s="3">
        <v>44707</v>
      </c>
      <c r="J148" s="9">
        <v>538360.68160000001</v>
      </c>
      <c r="K148" s="9">
        <v>409888.67859999998</v>
      </c>
      <c r="L148" s="9">
        <v>128472.003</v>
      </c>
    </row>
    <row r="149" spans="1:12" x14ac:dyDescent="0.2">
      <c r="A149" s="3">
        <v>44708</v>
      </c>
      <c r="B149" s="9">
        <v>362279.95620000002</v>
      </c>
      <c r="C149" s="9">
        <v>140320.7176</v>
      </c>
      <c r="D149" s="9">
        <v>221959.23869999999</v>
      </c>
      <c r="E149" s="3">
        <v>44708</v>
      </c>
      <c r="F149" s="9">
        <v>129192.0984</v>
      </c>
      <c r="G149" s="9">
        <v>70978.486749999996</v>
      </c>
      <c r="H149" s="9">
        <v>58213.611620000003</v>
      </c>
      <c r="I149" s="3">
        <v>44708</v>
      </c>
      <c r="J149" s="9">
        <v>354793.88510000001</v>
      </c>
      <c r="K149" s="9">
        <v>282515.18359999999</v>
      </c>
      <c r="L149" s="9">
        <v>72278.701440000004</v>
      </c>
    </row>
    <row r="150" spans="1:12" x14ac:dyDescent="0.2">
      <c r="A150" s="3">
        <v>44709</v>
      </c>
      <c r="B150" s="9">
        <v>155404.56700000001</v>
      </c>
      <c r="C150" s="9">
        <v>61876.00477</v>
      </c>
      <c r="D150" s="9">
        <v>93528.562250000003</v>
      </c>
      <c r="E150" s="3">
        <v>44709</v>
      </c>
      <c r="F150" s="9">
        <v>4827.7875679999997</v>
      </c>
      <c r="G150" s="9">
        <v>4271.7516999999998</v>
      </c>
      <c r="H150" s="9">
        <v>556.03586780000001</v>
      </c>
      <c r="I150" s="3">
        <v>44709</v>
      </c>
      <c r="J150" s="9">
        <v>299975.12030000001</v>
      </c>
      <c r="K150" s="9">
        <v>178574.49179999999</v>
      </c>
      <c r="L150" s="9">
        <v>121400.62850000001</v>
      </c>
    </row>
    <row r="151" spans="1:12" x14ac:dyDescent="0.2">
      <c r="A151" s="3">
        <v>44710</v>
      </c>
      <c r="B151" s="9">
        <v>146920.91940000001</v>
      </c>
      <c r="C151" s="9">
        <v>88642.319430000003</v>
      </c>
      <c r="D151" s="9">
        <v>58278.599970000003</v>
      </c>
      <c r="E151" s="3">
        <v>44710</v>
      </c>
      <c r="F151" s="9">
        <v>2732.6513660000001</v>
      </c>
      <c r="G151" s="9">
        <v>2161.685641</v>
      </c>
      <c r="H151" s="9">
        <v>570.96572590000005</v>
      </c>
      <c r="I151" s="3">
        <v>44710</v>
      </c>
      <c r="J151" s="9">
        <v>108460.20020000001</v>
      </c>
      <c r="K151" s="9">
        <v>82725.700679999994</v>
      </c>
      <c r="L151" s="9">
        <v>25734.499500000002</v>
      </c>
    </row>
    <row r="152" spans="1:12" x14ac:dyDescent="0.2">
      <c r="A152" s="3">
        <v>44711</v>
      </c>
      <c r="B152" s="9">
        <v>349839.66350000002</v>
      </c>
      <c r="C152" s="9">
        <v>68078.496830000004</v>
      </c>
      <c r="D152" s="9">
        <v>281761.1667</v>
      </c>
      <c r="E152" s="3">
        <v>44711</v>
      </c>
      <c r="F152" s="9">
        <v>5726.2480070000001</v>
      </c>
      <c r="G152" s="9">
        <v>5346.1889600000004</v>
      </c>
      <c r="H152" s="9">
        <v>380.0590464</v>
      </c>
      <c r="I152" s="3">
        <v>44711</v>
      </c>
      <c r="J152" s="9">
        <v>482173.77169999998</v>
      </c>
      <c r="K152" s="9">
        <v>210370.56760000001</v>
      </c>
      <c r="L152" s="9">
        <v>271803.20409999997</v>
      </c>
    </row>
    <row r="153" spans="1:12" x14ac:dyDescent="0.2">
      <c r="A153" s="3">
        <v>44712</v>
      </c>
      <c r="B153" s="9">
        <v>142123.94209999999</v>
      </c>
      <c r="C153" s="9">
        <v>70593.539000000004</v>
      </c>
      <c r="D153" s="9">
        <v>71530.403149999998</v>
      </c>
      <c r="E153" s="3">
        <v>44712</v>
      </c>
      <c r="F153" s="9">
        <v>2242.9393719999998</v>
      </c>
      <c r="G153" s="9">
        <v>2138.7350379999998</v>
      </c>
      <c r="H153" s="9">
        <v>104.2043341</v>
      </c>
      <c r="I153" s="3">
        <v>44712</v>
      </c>
      <c r="J153" s="9">
        <v>163301.48310000001</v>
      </c>
      <c r="K153" s="9">
        <v>119234.0949</v>
      </c>
      <c r="L153" s="9">
        <v>44067.388169999998</v>
      </c>
    </row>
    <row r="154" spans="1:12" x14ac:dyDescent="0.2">
      <c r="A154" s="3">
        <v>44713</v>
      </c>
      <c r="B154" s="9">
        <v>187356.6182</v>
      </c>
      <c r="C154" s="9">
        <v>106206.9978</v>
      </c>
      <c r="D154" s="9">
        <v>81149.620360000001</v>
      </c>
      <c r="E154" s="3">
        <v>44713</v>
      </c>
      <c r="F154" s="9">
        <v>1993.2513140000001</v>
      </c>
      <c r="G154" s="9">
        <v>1942.7965220000001</v>
      </c>
      <c r="H154" s="9">
        <v>50.454791810000003</v>
      </c>
      <c r="I154" s="3">
        <v>44713</v>
      </c>
      <c r="J154" s="9">
        <v>244545.5632</v>
      </c>
      <c r="K154" s="9">
        <v>182097.91339999999</v>
      </c>
      <c r="L154" s="9">
        <v>62447.649790000003</v>
      </c>
    </row>
    <row r="155" spans="1:12" x14ac:dyDescent="0.2">
      <c r="A155" s="3">
        <v>44714</v>
      </c>
      <c r="B155" s="9">
        <v>106194.40609999999</v>
      </c>
      <c r="C155" s="9">
        <v>60849.039230000002</v>
      </c>
      <c r="D155" s="9">
        <v>45345.366840000002</v>
      </c>
      <c r="E155" s="3">
        <v>44714</v>
      </c>
      <c r="F155" s="9">
        <v>1542.240593</v>
      </c>
      <c r="G155" s="9">
        <v>1626.686461</v>
      </c>
      <c r="H155" s="9">
        <v>-84.445867719999995</v>
      </c>
      <c r="I155" s="3">
        <v>44714</v>
      </c>
      <c r="J155" s="9">
        <v>161137.80780000001</v>
      </c>
      <c r="K155" s="9">
        <v>121909.9338</v>
      </c>
      <c r="L155" s="9">
        <v>39227.874000000003</v>
      </c>
    </row>
    <row r="156" spans="1:12" x14ac:dyDescent="0.2">
      <c r="A156" s="3">
        <v>44715</v>
      </c>
      <c r="B156" s="9">
        <v>125161.3691</v>
      </c>
      <c r="C156" s="9">
        <v>80228.905199999994</v>
      </c>
      <c r="D156" s="9">
        <v>44932.463900000002</v>
      </c>
      <c r="E156" s="3">
        <v>44715</v>
      </c>
      <c r="F156" s="9">
        <v>15026.106519999999</v>
      </c>
      <c r="G156" s="9">
        <v>13010.665440000001</v>
      </c>
      <c r="H156" s="9">
        <v>2015.4410820000001</v>
      </c>
      <c r="I156" s="3">
        <v>44715</v>
      </c>
      <c r="J156" s="9">
        <v>163626.1697</v>
      </c>
      <c r="K156" s="9">
        <v>134770.2556</v>
      </c>
      <c r="L156" s="9">
        <v>28855.914110000002</v>
      </c>
    </row>
    <row r="157" spans="1:12" x14ac:dyDescent="0.2">
      <c r="A157" s="3">
        <v>44716</v>
      </c>
      <c r="B157" s="9">
        <v>118217.2804</v>
      </c>
      <c r="C157" s="9">
        <v>76477.765700000004</v>
      </c>
      <c r="D157" s="9">
        <v>41739.514660000001</v>
      </c>
      <c r="E157" s="3">
        <v>44716</v>
      </c>
      <c r="F157" s="9">
        <v>73.634893120000001</v>
      </c>
      <c r="G157" s="9">
        <v>66.749445989999998</v>
      </c>
      <c r="H157" s="9">
        <v>6.8854471349999997</v>
      </c>
      <c r="I157" s="3">
        <v>44716</v>
      </c>
      <c r="J157" s="9">
        <v>217404.1685</v>
      </c>
      <c r="K157" s="9">
        <v>161115.79629999999</v>
      </c>
      <c r="L157" s="9">
        <v>56288.372259999996</v>
      </c>
    </row>
    <row r="158" spans="1:12" x14ac:dyDescent="0.2">
      <c r="A158" s="3">
        <v>44717</v>
      </c>
      <c r="B158" s="9">
        <v>115847.81479999999</v>
      </c>
      <c r="C158" s="9">
        <v>48667.080750000001</v>
      </c>
      <c r="D158" s="9">
        <v>67180.734020000004</v>
      </c>
      <c r="E158" s="3">
        <v>44717</v>
      </c>
      <c r="F158" s="9">
        <v>21.820308359999999</v>
      </c>
      <c r="G158" s="9">
        <v>21.152987339999999</v>
      </c>
      <c r="H158" s="9">
        <v>0.66732102240000002</v>
      </c>
      <c r="I158" s="3">
        <v>44717</v>
      </c>
      <c r="J158" s="9">
        <v>133131.2243</v>
      </c>
      <c r="K158" s="9">
        <v>101307.765</v>
      </c>
      <c r="L158" s="9">
        <v>31823.459289999999</v>
      </c>
    </row>
    <row r="159" spans="1:12" x14ac:dyDescent="0.2">
      <c r="A159" s="3">
        <v>44718</v>
      </c>
      <c r="B159" s="9">
        <v>118688.8134</v>
      </c>
      <c r="C159" s="9">
        <v>73621.141740000006</v>
      </c>
      <c r="D159" s="9">
        <v>45067.671670000003</v>
      </c>
      <c r="E159" s="3">
        <v>44718</v>
      </c>
      <c r="F159" s="9">
        <v>0</v>
      </c>
      <c r="G159" s="9">
        <v>0</v>
      </c>
      <c r="H159" s="9">
        <v>0</v>
      </c>
      <c r="I159" s="3">
        <v>44718</v>
      </c>
      <c r="J159" s="9">
        <v>213663.3371</v>
      </c>
      <c r="K159" s="9">
        <v>170043.55239999999</v>
      </c>
      <c r="L159" s="9">
        <v>43619.784650000001</v>
      </c>
    </row>
    <row r="160" spans="1:12" x14ac:dyDescent="0.2">
      <c r="A160" s="3">
        <v>44719</v>
      </c>
      <c r="B160" s="9">
        <v>563505.652</v>
      </c>
      <c r="C160" s="9">
        <v>333319.71350000001</v>
      </c>
      <c r="D160" s="9">
        <v>230185.93849999999</v>
      </c>
      <c r="E160" s="3">
        <v>44719</v>
      </c>
      <c r="F160" s="9">
        <v>29611.01052</v>
      </c>
      <c r="G160" s="9">
        <v>25727.55373</v>
      </c>
      <c r="H160" s="9">
        <v>3883.4567889999998</v>
      </c>
      <c r="I160" s="3">
        <v>44719</v>
      </c>
      <c r="J160" s="9">
        <v>292346.7586</v>
      </c>
      <c r="K160" s="9">
        <v>214170.23079999999</v>
      </c>
      <c r="L160" s="9">
        <v>78176.527799999996</v>
      </c>
    </row>
    <row r="161" spans="1:12" x14ac:dyDescent="0.2">
      <c r="A161" s="3">
        <v>44720</v>
      </c>
      <c r="B161" s="9">
        <v>280288.84179999999</v>
      </c>
      <c r="C161" s="9">
        <v>190502.01620000001</v>
      </c>
      <c r="D161" s="9">
        <v>89786.825580000004</v>
      </c>
      <c r="E161" s="3">
        <v>44720</v>
      </c>
      <c r="F161" s="9">
        <v>0</v>
      </c>
      <c r="G161" s="9">
        <v>0</v>
      </c>
      <c r="H161" s="9">
        <v>0</v>
      </c>
      <c r="I161" s="3">
        <v>44720</v>
      </c>
      <c r="J161" s="9">
        <v>208749.30319999999</v>
      </c>
      <c r="K161" s="9">
        <v>149007.65400000001</v>
      </c>
      <c r="L161" s="9">
        <v>59741.649149999997</v>
      </c>
    </row>
    <row r="162" spans="1:12" x14ac:dyDescent="0.2">
      <c r="A162" s="3">
        <v>44721</v>
      </c>
      <c r="B162" s="9">
        <v>306629.3713</v>
      </c>
      <c r="C162" s="9">
        <v>160803.1127</v>
      </c>
      <c r="D162" s="9">
        <v>145826.2586</v>
      </c>
      <c r="E162" s="3">
        <v>44721</v>
      </c>
      <c r="F162" s="9">
        <v>27.762734770000002</v>
      </c>
      <c r="G162" s="9">
        <v>44.018770680000003</v>
      </c>
      <c r="H162" s="9">
        <v>-16.256035910000001</v>
      </c>
      <c r="I162" s="3">
        <v>44721</v>
      </c>
      <c r="J162" s="9">
        <v>137172.21710000001</v>
      </c>
      <c r="K162" s="9">
        <v>112471.3747</v>
      </c>
      <c r="L162" s="9">
        <v>24700.842410000001</v>
      </c>
    </row>
    <row r="163" spans="1:12" x14ac:dyDescent="0.2">
      <c r="A163" s="3">
        <v>44722</v>
      </c>
      <c r="B163" s="9">
        <v>635472.304</v>
      </c>
      <c r="C163" s="9">
        <v>289578.44630000001</v>
      </c>
      <c r="D163" s="9">
        <v>345893.85769999999</v>
      </c>
      <c r="E163" s="3">
        <v>44722</v>
      </c>
      <c r="F163" s="9">
        <v>221381.07579999999</v>
      </c>
      <c r="G163" s="9">
        <v>137660.44339999999</v>
      </c>
      <c r="H163" s="9">
        <v>83720.63248</v>
      </c>
      <c r="I163" s="3">
        <v>44722</v>
      </c>
      <c r="J163" s="9">
        <v>249771.22940000001</v>
      </c>
      <c r="K163" s="9">
        <v>193277.17370000001</v>
      </c>
      <c r="L163" s="9">
        <v>56494.055679999998</v>
      </c>
    </row>
    <row r="164" spans="1:12" x14ac:dyDescent="0.2">
      <c r="A164" s="3">
        <v>44723</v>
      </c>
      <c r="B164" s="9">
        <v>567728.21810000006</v>
      </c>
      <c r="C164" s="9">
        <v>340579.63400000002</v>
      </c>
      <c r="D164" s="9">
        <v>227148.584</v>
      </c>
      <c r="E164" s="3">
        <v>44723</v>
      </c>
      <c r="F164" s="9">
        <v>1432708.925</v>
      </c>
      <c r="G164" s="9">
        <v>845895.61869999999</v>
      </c>
      <c r="H164" s="9">
        <v>586813.30630000005</v>
      </c>
      <c r="I164" s="3">
        <v>44723</v>
      </c>
      <c r="J164" s="9">
        <v>394525.01929999999</v>
      </c>
      <c r="K164" s="9">
        <v>308659.84179999999</v>
      </c>
      <c r="L164" s="9">
        <v>85865.177479999998</v>
      </c>
    </row>
    <row r="165" spans="1:12" x14ac:dyDescent="0.2">
      <c r="A165" s="3">
        <v>44724</v>
      </c>
      <c r="B165" s="9">
        <v>452900.85859999998</v>
      </c>
      <c r="C165" s="9">
        <v>241546.8916</v>
      </c>
      <c r="D165" s="9">
        <v>211353.967</v>
      </c>
      <c r="E165" s="3">
        <v>44724</v>
      </c>
      <c r="F165" s="9">
        <v>1311574.192</v>
      </c>
      <c r="G165" s="9">
        <v>807267.59829999995</v>
      </c>
      <c r="H165" s="9">
        <v>504306.59379999997</v>
      </c>
      <c r="I165" s="3">
        <v>44724</v>
      </c>
      <c r="J165" s="9">
        <v>346308.17359999998</v>
      </c>
      <c r="K165" s="9">
        <v>259410.91750000001</v>
      </c>
      <c r="L165" s="9">
        <v>86897.25619</v>
      </c>
    </row>
    <row r="166" spans="1:12" x14ac:dyDescent="0.2">
      <c r="A166" s="3">
        <v>44725</v>
      </c>
      <c r="B166" s="9">
        <v>8873067.5390000008</v>
      </c>
      <c r="C166" s="9">
        <v>5619456.5159999998</v>
      </c>
      <c r="D166" s="9">
        <v>3253611.023</v>
      </c>
      <c r="E166" s="3">
        <v>44725</v>
      </c>
      <c r="F166" s="9">
        <v>5577612.2120000003</v>
      </c>
      <c r="G166" s="9">
        <v>3739619.7850000001</v>
      </c>
      <c r="H166" s="9">
        <v>1837992.4280000001</v>
      </c>
      <c r="I166" s="3">
        <v>44725</v>
      </c>
      <c r="J166" s="9">
        <v>1208795.8470000001</v>
      </c>
      <c r="K166" s="9">
        <v>899991.42310000001</v>
      </c>
      <c r="L166" s="9">
        <v>308804.42349999998</v>
      </c>
    </row>
    <row r="167" spans="1:12" x14ac:dyDescent="0.2">
      <c r="A167" s="3">
        <v>44726</v>
      </c>
      <c r="B167" s="9">
        <v>1696707.216</v>
      </c>
      <c r="C167" s="9">
        <v>769273.67599999998</v>
      </c>
      <c r="D167" s="9">
        <v>927433.54009999998</v>
      </c>
      <c r="E167" s="3">
        <v>44726</v>
      </c>
      <c r="F167" s="9">
        <v>3500797.8459999999</v>
      </c>
      <c r="G167" s="9">
        <v>1577874.476</v>
      </c>
      <c r="H167" s="9">
        <v>1922923.37</v>
      </c>
      <c r="I167" s="3">
        <v>44726</v>
      </c>
      <c r="J167" s="9">
        <v>759844.99650000001</v>
      </c>
      <c r="K167" s="9">
        <v>485277.02679999999</v>
      </c>
      <c r="L167" s="9">
        <v>274567.96970000002</v>
      </c>
    </row>
    <row r="168" spans="1:12" x14ac:dyDescent="0.2">
      <c r="A168" s="3">
        <v>44727</v>
      </c>
      <c r="B168" s="9">
        <v>1127167.581</v>
      </c>
      <c r="C168" s="9">
        <v>538039.01699999999</v>
      </c>
      <c r="D168" s="9">
        <v>589128.56370000006</v>
      </c>
      <c r="E168" s="3">
        <v>44727</v>
      </c>
      <c r="F168" s="9">
        <v>1728972.496</v>
      </c>
      <c r="G168" s="9">
        <v>1019714.375</v>
      </c>
      <c r="H168" s="9">
        <v>709258.12139999995</v>
      </c>
      <c r="I168" s="3">
        <v>44727</v>
      </c>
      <c r="J168" s="9">
        <v>827164.25060000003</v>
      </c>
      <c r="K168" s="9">
        <v>551954.51769999997</v>
      </c>
      <c r="L168" s="9">
        <v>275209.7329</v>
      </c>
    </row>
    <row r="169" spans="1:12" x14ac:dyDescent="0.2">
      <c r="A169" s="3">
        <v>44728</v>
      </c>
      <c r="B169" s="9">
        <v>844666.71719999996</v>
      </c>
      <c r="C169" s="9">
        <v>493750.49810000003</v>
      </c>
      <c r="D169" s="9">
        <v>350916.21919999999</v>
      </c>
      <c r="E169" s="3">
        <v>44728</v>
      </c>
      <c r="F169" s="9">
        <v>4936.4699629999996</v>
      </c>
      <c r="G169" s="9">
        <v>4496.412464</v>
      </c>
      <c r="H169" s="9">
        <v>440.0574982</v>
      </c>
      <c r="I169" s="3">
        <v>44728</v>
      </c>
      <c r="J169" s="9">
        <v>319983.47159999999</v>
      </c>
      <c r="K169" s="9">
        <v>181255.47839999999</v>
      </c>
      <c r="L169" s="9">
        <v>138727.9932</v>
      </c>
    </row>
    <row r="170" spans="1:12" x14ac:dyDescent="0.2">
      <c r="A170" s="3">
        <v>44729</v>
      </c>
      <c r="B170" s="9">
        <v>358453.5822</v>
      </c>
      <c r="C170" s="9">
        <v>234279.85490000001</v>
      </c>
      <c r="D170" s="9">
        <v>124173.7273</v>
      </c>
      <c r="E170" s="3">
        <v>44729</v>
      </c>
      <c r="F170" s="9">
        <v>4130.3218859999997</v>
      </c>
      <c r="G170" s="9">
        <v>3628.3216769999999</v>
      </c>
      <c r="H170" s="9">
        <v>502.00020910000001</v>
      </c>
      <c r="I170" s="3">
        <v>44729</v>
      </c>
      <c r="J170" s="9">
        <v>236526.97959999999</v>
      </c>
      <c r="K170" s="9">
        <v>184567.07279999999</v>
      </c>
      <c r="L170" s="9">
        <v>51959.906799999997</v>
      </c>
    </row>
    <row r="171" spans="1:12" x14ac:dyDescent="0.2">
      <c r="A171" s="3">
        <v>44730</v>
      </c>
      <c r="B171" s="9">
        <v>870313.59900000005</v>
      </c>
      <c r="C171" s="9">
        <v>358559.77879999997</v>
      </c>
      <c r="D171" s="9">
        <v>511753.82020000002</v>
      </c>
      <c r="E171" s="3">
        <v>44730</v>
      </c>
      <c r="F171" s="9">
        <v>2669696.7519999999</v>
      </c>
      <c r="G171" s="9">
        <v>1679560.5919999999</v>
      </c>
      <c r="H171" s="9">
        <v>990136.16059999994</v>
      </c>
      <c r="I171" s="3">
        <v>44730</v>
      </c>
      <c r="J171" s="9">
        <v>394209.98849999998</v>
      </c>
      <c r="K171" s="9">
        <v>321111.90460000001</v>
      </c>
      <c r="L171" s="9">
        <v>73098.083809999996</v>
      </c>
    </row>
    <row r="172" spans="1:12" x14ac:dyDescent="0.2">
      <c r="A172" s="3">
        <v>44731</v>
      </c>
      <c r="B172" s="9">
        <v>733399.18409999995</v>
      </c>
      <c r="C172" s="9">
        <v>244203.2487</v>
      </c>
      <c r="D172" s="9">
        <v>489195.93540000002</v>
      </c>
      <c r="E172" s="3">
        <v>44731</v>
      </c>
      <c r="F172" s="9">
        <v>9100.5061129999995</v>
      </c>
      <c r="G172" s="9">
        <v>6890.4071999999996</v>
      </c>
      <c r="H172" s="9">
        <v>2210.0989129999998</v>
      </c>
      <c r="I172" s="3">
        <v>44731</v>
      </c>
      <c r="J172" s="9">
        <v>340390.7267</v>
      </c>
      <c r="K172" s="9">
        <v>219650.28150000001</v>
      </c>
      <c r="L172" s="9">
        <v>120740.4451</v>
      </c>
    </row>
    <row r="173" spans="1:12" x14ac:dyDescent="0.2">
      <c r="A173" s="3">
        <v>44732</v>
      </c>
      <c r="B173" s="9">
        <v>288319.62439999997</v>
      </c>
      <c r="C173" s="9">
        <v>147389.27160000001</v>
      </c>
      <c r="D173" s="9">
        <v>140930.35269999999</v>
      </c>
      <c r="E173" s="3">
        <v>44732</v>
      </c>
      <c r="F173" s="9">
        <v>6136.3470639999996</v>
      </c>
      <c r="G173" s="9">
        <v>5770.4348410000002</v>
      </c>
      <c r="H173" s="9">
        <v>365.91222299999998</v>
      </c>
      <c r="I173" s="3">
        <v>44732</v>
      </c>
      <c r="J173" s="9">
        <v>192469.64869999999</v>
      </c>
      <c r="K173" s="9">
        <v>141213.02040000001</v>
      </c>
      <c r="L173" s="9">
        <v>51256.628340000003</v>
      </c>
    </row>
    <row r="174" spans="1:12" x14ac:dyDescent="0.2">
      <c r="A174" s="3">
        <v>44733</v>
      </c>
      <c r="B174" s="9">
        <v>206528.49170000001</v>
      </c>
      <c r="C174" s="9">
        <v>118653.8358</v>
      </c>
      <c r="D174" s="9">
        <v>87874.655830000003</v>
      </c>
      <c r="E174" s="3">
        <v>44733</v>
      </c>
      <c r="F174" s="9">
        <v>760.77204730000005</v>
      </c>
      <c r="G174" s="9">
        <v>768.91009799999995</v>
      </c>
      <c r="H174" s="9">
        <v>-8.1380507390000005</v>
      </c>
      <c r="I174" s="3">
        <v>44733</v>
      </c>
      <c r="J174" s="9">
        <v>256365.64859999999</v>
      </c>
      <c r="K174" s="9">
        <v>170963.6635</v>
      </c>
      <c r="L174" s="9">
        <v>85401.985149999993</v>
      </c>
    </row>
    <row r="175" spans="1:12" x14ac:dyDescent="0.2">
      <c r="A175" s="3">
        <v>44734</v>
      </c>
      <c r="B175" s="9">
        <v>197333.1441</v>
      </c>
      <c r="C175" s="9">
        <v>107586.74920000001</v>
      </c>
      <c r="D175" s="9">
        <v>89746.394880000007</v>
      </c>
      <c r="E175" s="3">
        <v>44734</v>
      </c>
      <c r="F175" s="9">
        <v>4161.637283</v>
      </c>
      <c r="G175" s="9">
        <v>4149.8310369999999</v>
      </c>
      <c r="H175" s="9">
        <v>11.80624532</v>
      </c>
      <c r="I175" s="3">
        <v>44734</v>
      </c>
      <c r="J175" s="9">
        <v>244624.70389999999</v>
      </c>
      <c r="K175" s="9">
        <v>172497.3933</v>
      </c>
      <c r="L175" s="9">
        <v>72127.310639999996</v>
      </c>
    </row>
    <row r="176" spans="1:12" x14ac:dyDescent="0.2">
      <c r="A176" s="3">
        <v>44735</v>
      </c>
      <c r="B176" s="9">
        <v>172406.4662</v>
      </c>
      <c r="C176" s="9">
        <v>96248.511960000003</v>
      </c>
      <c r="D176" s="9">
        <v>76157.954270000002</v>
      </c>
      <c r="E176" s="3">
        <v>44735</v>
      </c>
      <c r="F176" s="9">
        <v>428.99809399999998</v>
      </c>
      <c r="G176" s="9">
        <v>425.48102599999999</v>
      </c>
      <c r="H176" s="9">
        <v>3.517068096</v>
      </c>
      <c r="I176" s="3">
        <v>44735</v>
      </c>
      <c r="J176" s="9">
        <v>248111.4258</v>
      </c>
      <c r="K176" s="9">
        <v>143898.78779999999</v>
      </c>
      <c r="L176" s="9">
        <v>104212.6381</v>
      </c>
    </row>
    <row r="177" spans="1:12" x14ac:dyDescent="0.2">
      <c r="A177" s="3">
        <v>44736</v>
      </c>
      <c r="B177" s="9">
        <v>225372.6893</v>
      </c>
      <c r="C177" s="9">
        <v>135083.9</v>
      </c>
      <c r="D177" s="9">
        <v>90288.789300000004</v>
      </c>
      <c r="E177" s="3">
        <v>44736</v>
      </c>
      <c r="F177" s="9">
        <v>41.150319719999999</v>
      </c>
      <c r="G177" s="9">
        <v>38.716650710000003</v>
      </c>
      <c r="H177" s="9">
        <v>2.4336690129999998</v>
      </c>
      <c r="I177" s="3">
        <v>44736</v>
      </c>
      <c r="J177" s="9">
        <v>301721.99420000002</v>
      </c>
      <c r="K177" s="9">
        <v>202491.47719999999</v>
      </c>
      <c r="L177" s="9">
        <v>99230.517030000003</v>
      </c>
    </row>
    <row r="178" spans="1:12" x14ac:dyDescent="0.2">
      <c r="A178" s="3">
        <v>44737</v>
      </c>
      <c r="B178" s="9">
        <v>180385.2739</v>
      </c>
      <c r="C178" s="9">
        <v>110336.88069999999</v>
      </c>
      <c r="D178" s="9">
        <v>70048.393280000004</v>
      </c>
      <c r="E178" s="3">
        <v>44737</v>
      </c>
      <c r="F178" s="9">
        <v>105.0330584</v>
      </c>
      <c r="G178" s="9">
        <v>91.735395999999994</v>
      </c>
      <c r="H178" s="9">
        <v>13.297662389999999</v>
      </c>
      <c r="I178" s="3">
        <v>44737</v>
      </c>
      <c r="J178" s="9">
        <v>147906.2787</v>
      </c>
      <c r="K178" s="9">
        <v>100326.69040000001</v>
      </c>
      <c r="L178" s="9">
        <v>47579.588300000003</v>
      </c>
    </row>
    <row r="179" spans="1:12" x14ac:dyDescent="0.2">
      <c r="A179" s="3">
        <v>44738</v>
      </c>
      <c r="B179" s="9">
        <v>209079.5013</v>
      </c>
      <c r="C179" s="9">
        <v>138175.65280000001</v>
      </c>
      <c r="D179" s="9">
        <v>70903.848549999995</v>
      </c>
      <c r="E179" s="3">
        <v>44738</v>
      </c>
      <c r="F179" s="9">
        <v>146.1155431</v>
      </c>
      <c r="G179" s="9">
        <v>133.37888459999999</v>
      </c>
      <c r="H179" s="9">
        <v>12.73665853</v>
      </c>
      <c r="I179" s="3">
        <v>44738</v>
      </c>
      <c r="J179" s="9">
        <v>151481.24669999999</v>
      </c>
      <c r="K179" s="9">
        <v>89490.883730000001</v>
      </c>
      <c r="L179" s="9">
        <v>61990.363010000001</v>
      </c>
    </row>
    <row r="180" spans="1:12" x14ac:dyDescent="0.2">
      <c r="A180" s="3">
        <v>44739</v>
      </c>
      <c r="B180" s="9">
        <v>173637.53200000001</v>
      </c>
      <c r="C180" s="9">
        <v>95595.876300000004</v>
      </c>
      <c r="D180" s="9">
        <v>78041.655719999995</v>
      </c>
      <c r="E180" s="3">
        <v>44739</v>
      </c>
      <c r="F180" s="9">
        <v>195.29002510000001</v>
      </c>
      <c r="G180" s="9">
        <v>374.35026959999999</v>
      </c>
      <c r="H180" s="9">
        <v>-179.06024450000001</v>
      </c>
      <c r="I180" s="3">
        <v>44739</v>
      </c>
      <c r="J180" s="9">
        <v>155338.2758</v>
      </c>
      <c r="K180" s="9">
        <v>85617.200790000003</v>
      </c>
      <c r="L180" s="9">
        <v>69721.07501</v>
      </c>
    </row>
    <row r="181" spans="1:12" x14ac:dyDescent="0.2">
      <c r="A181" s="3">
        <v>44740</v>
      </c>
      <c r="B181" s="9">
        <v>207910.70170000001</v>
      </c>
      <c r="C181" s="9">
        <v>128956.55740000001</v>
      </c>
      <c r="D181" s="9">
        <v>78954.144260000001</v>
      </c>
      <c r="E181" s="3">
        <v>44740</v>
      </c>
      <c r="F181" s="9">
        <v>0</v>
      </c>
      <c r="G181" s="9">
        <v>0</v>
      </c>
      <c r="H181" s="9">
        <v>0</v>
      </c>
      <c r="I181" s="3">
        <v>44740</v>
      </c>
      <c r="J181" s="9">
        <v>177391.77660000001</v>
      </c>
      <c r="K181" s="9">
        <v>131733.35920000001</v>
      </c>
      <c r="L181" s="9">
        <v>45658.417439999997</v>
      </c>
    </row>
    <row r="182" spans="1:12" x14ac:dyDescent="0.2">
      <c r="A182" s="3">
        <v>44741</v>
      </c>
      <c r="B182" s="9">
        <v>330010.13819999999</v>
      </c>
      <c r="C182" s="9">
        <v>187872.1525</v>
      </c>
      <c r="D182" s="9">
        <v>142137.98569999999</v>
      </c>
      <c r="E182" s="3">
        <v>44741</v>
      </c>
      <c r="F182" s="9">
        <v>1046.122153</v>
      </c>
      <c r="G182" s="9">
        <v>1173.6405360000001</v>
      </c>
      <c r="H182" s="9">
        <v>-127.5183832</v>
      </c>
      <c r="I182" s="3">
        <v>44741</v>
      </c>
      <c r="J182" s="9">
        <v>236097.05650000001</v>
      </c>
      <c r="K182" s="9">
        <v>169484.73699999999</v>
      </c>
      <c r="L182" s="9">
        <v>66612.319449999995</v>
      </c>
    </row>
    <row r="183" spans="1:12" x14ac:dyDescent="0.2">
      <c r="A183" s="3">
        <v>44742</v>
      </c>
      <c r="B183" s="9">
        <v>287274.03220000002</v>
      </c>
      <c r="C183" s="9">
        <v>161864.43299999999</v>
      </c>
      <c r="D183" s="9">
        <v>125409.5992</v>
      </c>
      <c r="E183" s="3">
        <v>44742</v>
      </c>
      <c r="F183" s="9">
        <v>3959.2615689999998</v>
      </c>
      <c r="G183" s="9">
        <v>3510.5035549999998</v>
      </c>
      <c r="H183" s="9">
        <v>448.75801419999999</v>
      </c>
      <c r="I183" s="3">
        <v>44742</v>
      </c>
      <c r="J183" s="9">
        <v>236597.85190000001</v>
      </c>
      <c r="K183" s="9">
        <v>162663.2311</v>
      </c>
      <c r="L183" s="9">
        <v>73934.620859999995</v>
      </c>
    </row>
    <row r="184" spans="1:12" x14ac:dyDescent="0.2">
      <c r="A184" s="3">
        <v>44743</v>
      </c>
      <c r="B184" s="9">
        <v>604832.20770000003</v>
      </c>
      <c r="C184" s="9">
        <v>304041.61619999999</v>
      </c>
      <c r="D184" s="9">
        <v>300790.59149999998</v>
      </c>
      <c r="E184" s="3">
        <v>44743</v>
      </c>
      <c r="F184" s="9">
        <v>3790.2068920000002</v>
      </c>
      <c r="G184" s="9">
        <v>3161.4165130000001</v>
      </c>
      <c r="H184" s="9">
        <v>628.79037979999998</v>
      </c>
      <c r="I184" s="3">
        <v>44743</v>
      </c>
      <c r="J184" s="9">
        <v>125573.0707</v>
      </c>
      <c r="K184" s="9">
        <v>79822.389569999999</v>
      </c>
      <c r="L184" s="9">
        <v>45750.68118</v>
      </c>
    </row>
    <row r="185" spans="1:12" x14ac:dyDescent="0.2">
      <c r="A185" s="3">
        <v>44744</v>
      </c>
      <c r="B185" s="9">
        <v>81177.352799999993</v>
      </c>
      <c r="C185" s="9">
        <v>46292.729370000001</v>
      </c>
      <c r="D185" s="9">
        <v>34884.623440000003</v>
      </c>
      <c r="E185" s="3">
        <v>44744</v>
      </c>
      <c r="F185" s="9">
        <v>4450.975128</v>
      </c>
      <c r="G185" s="9">
        <v>3908.5525619999999</v>
      </c>
      <c r="H185" s="9">
        <v>542.42256599999996</v>
      </c>
      <c r="I185" s="3">
        <v>44744</v>
      </c>
      <c r="J185" s="9">
        <v>108409.6811</v>
      </c>
      <c r="K185" s="9">
        <v>66057.294689999995</v>
      </c>
      <c r="L185" s="9">
        <v>42352.386440000002</v>
      </c>
    </row>
    <row r="186" spans="1:12" x14ac:dyDescent="0.2">
      <c r="A186" s="3">
        <v>44745</v>
      </c>
      <c r="B186" s="9">
        <v>104882.80070000001</v>
      </c>
      <c r="C186" s="9">
        <v>61873.662479999999</v>
      </c>
      <c r="D186" s="9">
        <v>43009.138209999997</v>
      </c>
      <c r="E186" s="3">
        <v>44745</v>
      </c>
      <c r="F186" s="9">
        <v>2080.5019729999999</v>
      </c>
      <c r="G186" s="9">
        <v>1796.2371250000001</v>
      </c>
      <c r="H186" s="9">
        <v>284.26484749999997</v>
      </c>
      <c r="I186" s="3">
        <v>44745</v>
      </c>
      <c r="J186" s="9">
        <v>136569.4884</v>
      </c>
      <c r="K186" s="9">
        <v>74645.653409999999</v>
      </c>
      <c r="L186" s="9">
        <v>61923.83496</v>
      </c>
    </row>
    <row r="187" spans="1:12" x14ac:dyDescent="0.2">
      <c r="A187" s="3">
        <v>44746</v>
      </c>
      <c r="B187" s="9">
        <v>198142.8933</v>
      </c>
      <c r="C187" s="9">
        <v>98107.489430000001</v>
      </c>
      <c r="D187" s="9">
        <v>100035.4038</v>
      </c>
      <c r="E187" s="3">
        <v>44746</v>
      </c>
      <c r="F187" s="9">
        <v>1129.918901</v>
      </c>
      <c r="G187" s="9">
        <v>1130.902327</v>
      </c>
      <c r="H187" s="9">
        <v>-0.98342628980000002</v>
      </c>
      <c r="I187" s="3">
        <v>44746</v>
      </c>
      <c r="J187" s="9">
        <v>152808.31340000001</v>
      </c>
      <c r="K187" s="9">
        <v>100257.9037</v>
      </c>
      <c r="L187" s="9">
        <v>52550.409670000001</v>
      </c>
    </row>
    <row r="188" spans="1:12" x14ac:dyDescent="0.2">
      <c r="A188" s="3">
        <v>44747</v>
      </c>
      <c r="B188" s="9">
        <v>227548.91310000001</v>
      </c>
      <c r="C188" s="9">
        <v>113834.3572</v>
      </c>
      <c r="D188" s="9">
        <v>113714.556</v>
      </c>
      <c r="E188" s="3">
        <v>44747</v>
      </c>
      <c r="F188" s="9">
        <v>129140.2084</v>
      </c>
      <c r="G188" s="9">
        <v>94494.973880000005</v>
      </c>
      <c r="H188" s="9">
        <v>34645.234530000002</v>
      </c>
      <c r="I188" s="3">
        <v>44747</v>
      </c>
      <c r="J188" s="9">
        <v>177382.75700000001</v>
      </c>
      <c r="K188" s="9">
        <v>129709.8417</v>
      </c>
      <c r="L188" s="9">
        <v>47672.915330000003</v>
      </c>
    </row>
    <row r="189" spans="1:12" x14ac:dyDescent="0.2">
      <c r="A189" s="3">
        <v>44748</v>
      </c>
      <c r="B189" s="9">
        <v>156648.17240000001</v>
      </c>
      <c r="C189" s="9">
        <v>99315.265780000002</v>
      </c>
      <c r="D189" s="9">
        <v>57332.906649999997</v>
      </c>
      <c r="E189" s="3">
        <v>44748</v>
      </c>
      <c r="F189" s="9">
        <v>104.4234761</v>
      </c>
      <c r="G189" s="9">
        <v>290.60056109999999</v>
      </c>
      <c r="H189" s="9">
        <v>-186.17708500000001</v>
      </c>
      <c r="I189" s="3">
        <v>44748</v>
      </c>
      <c r="J189" s="9">
        <v>123467.3738</v>
      </c>
      <c r="K189" s="9">
        <v>104846.0292</v>
      </c>
      <c r="L189" s="9">
        <v>18621.344560000001</v>
      </c>
    </row>
    <row r="190" spans="1:12" x14ac:dyDescent="0.2">
      <c r="A190" s="3">
        <v>44749</v>
      </c>
      <c r="B190" s="9">
        <v>143309.23389999999</v>
      </c>
      <c r="C190" s="9">
        <v>83975.419850000006</v>
      </c>
      <c r="D190" s="9">
        <v>59333.814050000001</v>
      </c>
      <c r="E190" s="3">
        <v>44749</v>
      </c>
      <c r="F190" s="9">
        <v>50278.217389999998</v>
      </c>
      <c r="G190" s="9">
        <v>5667.2862859999996</v>
      </c>
      <c r="H190" s="9">
        <v>44610.931100000002</v>
      </c>
      <c r="I190" s="3">
        <v>44749</v>
      </c>
      <c r="J190" s="9">
        <v>218639.12909999999</v>
      </c>
      <c r="K190" s="9">
        <v>153937.86040000001</v>
      </c>
      <c r="L190" s="9">
        <v>64701.268609999999</v>
      </c>
    </row>
    <row r="191" spans="1:12" x14ac:dyDescent="0.2">
      <c r="A191" s="3">
        <v>44750</v>
      </c>
      <c r="B191" s="9">
        <v>138905.0048</v>
      </c>
      <c r="C191" s="9">
        <v>78614.616039999994</v>
      </c>
      <c r="D191" s="9">
        <v>60290.388749999998</v>
      </c>
      <c r="E191" s="3">
        <v>44750</v>
      </c>
      <c r="F191" s="9">
        <v>24580.999970000001</v>
      </c>
      <c r="G191" s="9">
        <v>647.45413629999996</v>
      </c>
      <c r="H191" s="9">
        <v>23933.545829999999</v>
      </c>
      <c r="I191" s="3">
        <v>44750</v>
      </c>
      <c r="J191" s="9">
        <v>141419.20869999999</v>
      </c>
      <c r="K191" s="9">
        <v>94978.716409999994</v>
      </c>
      <c r="L191" s="9">
        <v>46440.492319999998</v>
      </c>
    </row>
    <row r="192" spans="1:12" x14ac:dyDescent="0.2">
      <c r="A192" s="3">
        <v>44751</v>
      </c>
      <c r="B192" s="9">
        <v>82514.471369999999</v>
      </c>
      <c r="C192" s="9">
        <v>47167.265740000003</v>
      </c>
      <c r="D192" s="9">
        <v>35347.205629999997</v>
      </c>
      <c r="E192" s="3">
        <v>44751</v>
      </c>
      <c r="F192" s="9">
        <v>2230.7606919999998</v>
      </c>
      <c r="G192" s="9">
        <v>1910.2680800000001</v>
      </c>
      <c r="H192" s="9">
        <v>320.49261180000002</v>
      </c>
      <c r="I192" s="3">
        <v>44751</v>
      </c>
      <c r="J192" s="9">
        <v>73318.911349999995</v>
      </c>
      <c r="K192" s="9">
        <v>61453.139179999998</v>
      </c>
      <c r="L192" s="9">
        <v>11865.77218</v>
      </c>
    </row>
    <row r="193" spans="1:12" x14ac:dyDescent="0.2">
      <c r="A193" s="3">
        <v>44752</v>
      </c>
      <c r="B193" s="9">
        <v>125717.6939</v>
      </c>
      <c r="C193" s="9">
        <v>73017.922999999995</v>
      </c>
      <c r="D193" s="9">
        <v>52699.770850000001</v>
      </c>
      <c r="E193" s="3">
        <v>44752</v>
      </c>
      <c r="F193" s="9">
        <v>3124.2170740000001</v>
      </c>
      <c r="G193" s="9">
        <v>2679.018814</v>
      </c>
      <c r="H193" s="9">
        <v>445.1982605</v>
      </c>
      <c r="I193" s="3">
        <v>44752</v>
      </c>
      <c r="J193" s="9">
        <v>114032.8321</v>
      </c>
      <c r="K193" s="9">
        <v>73788.302150000003</v>
      </c>
      <c r="L193" s="9">
        <v>40244.529929999997</v>
      </c>
    </row>
    <row r="194" spans="1:12" x14ac:dyDescent="0.2">
      <c r="A194" s="3">
        <v>44753</v>
      </c>
      <c r="B194" s="9">
        <v>198638.1146</v>
      </c>
      <c r="C194" s="9">
        <v>104938.1033</v>
      </c>
      <c r="D194" s="9">
        <v>93700.011299999998</v>
      </c>
      <c r="E194" s="3">
        <v>44753</v>
      </c>
      <c r="F194" s="9">
        <v>1991.2746420000001</v>
      </c>
      <c r="G194" s="9">
        <v>1891.6875809999999</v>
      </c>
      <c r="H194" s="9">
        <v>99.587060500000007</v>
      </c>
      <c r="I194" s="3">
        <v>44753</v>
      </c>
      <c r="J194" s="9">
        <v>172784.95259999999</v>
      </c>
      <c r="K194" s="9">
        <v>132286.65429999999</v>
      </c>
      <c r="L194" s="9">
        <v>40498.298369999997</v>
      </c>
    </row>
    <row r="195" spans="1:12" x14ac:dyDescent="0.2">
      <c r="A195" s="3">
        <v>44754</v>
      </c>
      <c r="B195" s="9">
        <v>106367.8276</v>
      </c>
      <c r="C195" s="9">
        <v>59739.597419999998</v>
      </c>
      <c r="D195" s="9">
        <v>46628.230179999999</v>
      </c>
      <c r="E195" s="3">
        <v>44754</v>
      </c>
      <c r="F195" s="9">
        <v>11487.62535</v>
      </c>
      <c r="G195" s="9">
        <v>7730.5837799999999</v>
      </c>
      <c r="H195" s="9">
        <v>3757.0415720000001</v>
      </c>
      <c r="I195" s="3">
        <v>44754</v>
      </c>
      <c r="J195" s="9">
        <v>331753.2303</v>
      </c>
      <c r="K195" s="9">
        <v>172833.93960000001</v>
      </c>
      <c r="L195" s="9">
        <v>158919.29070000001</v>
      </c>
    </row>
    <row r="196" spans="1:12" x14ac:dyDescent="0.2">
      <c r="A196" s="3">
        <v>44755</v>
      </c>
      <c r="B196" s="9">
        <v>153826.321</v>
      </c>
      <c r="C196" s="9">
        <v>86796.183199999999</v>
      </c>
      <c r="D196" s="9">
        <v>67030.137789999993</v>
      </c>
      <c r="E196" s="3">
        <v>44755</v>
      </c>
      <c r="F196" s="9">
        <v>4463.9640790000003</v>
      </c>
      <c r="G196" s="9">
        <v>3948.982274</v>
      </c>
      <c r="H196" s="9">
        <v>514.98180539999998</v>
      </c>
      <c r="I196" s="3">
        <v>44755</v>
      </c>
      <c r="J196" s="9">
        <v>136007.91089999999</v>
      </c>
      <c r="K196" s="9">
        <v>102392.4087</v>
      </c>
      <c r="L196" s="9">
        <v>33615.502260000001</v>
      </c>
    </row>
    <row r="197" spans="1:12" x14ac:dyDescent="0.2">
      <c r="A197" s="3">
        <v>44756</v>
      </c>
      <c r="B197" s="9">
        <v>220929.96239999999</v>
      </c>
      <c r="C197" s="9">
        <v>146591.541</v>
      </c>
      <c r="D197" s="9">
        <v>74338.421499999997</v>
      </c>
      <c r="E197" s="3">
        <v>44756</v>
      </c>
      <c r="F197" s="9">
        <v>722.77067139999997</v>
      </c>
      <c r="G197" s="9">
        <v>1078.546233</v>
      </c>
      <c r="H197" s="9">
        <v>-355.77556190000001</v>
      </c>
      <c r="I197" s="3">
        <v>44756</v>
      </c>
      <c r="J197" s="9">
        <v>150023.39850000001</v>
      </c>
      <c r="K197" s="9">
        <v>107255.7104</v>
      </c>
      <c r="L197" s="9">
        <v>42767.688139999998</v>
      </c>
    </row>
    <row r="198" spans="1:12" x14ac:dyDescent="0.2">
      <c r="A198" s="3">
        <v>44757</v>
      </c>
      <c r="B198" s="9">
        <v>176438.7028</v>
      </c>
      <c r="C198" s="9">
        <v>101095.6324</v>
      </c>
      <c r="D198" s="9">
        <v>75343.070380000005</v>
      </c>
      <c r="E198" s="3">
        <v>44757</v>
      </c>
      <c r="F198" s="9">
        <v>728.05094929999996</v>
      </c>
      <c r="G198" s="9">
        <v>727.4664434</v>
      </c>
      <c r="H198" s="9">
        <v>0.58450594379999998</v>
      </c>
      <c r="I198" s="3">
        <v>44757</v>
      </c>
      <c r="J198" s="9">
        <v>256957.24040000001</v>
      </c>
      <c r="K198" s="9">
        <v>156253.1439</v>
      </c>
      <c r="L198" s="9">
        <v>100704.09639999999</v>
      </c>
    </row>
    <row r="199" spans="1:12" x14ac:dyDescent="0.2">
      <c r="A199" s="3">
        <v>44758</v>
      </c>
      <c r="B199" s="9">
        <v>269757.42950000003</v>
      </c>
      <c r="C199" s="9">
        <v>144511.45310000001</v>
      </c>
      <c r="D199" s="9">
        <v>125245.9764</v>
      </c>
      <c r="E199" s="3">
        <v>44758</v>
      </c>
      <c r="F199" s="9">
        <v>219075.09969999999</v>
      </c>
      <c r="G199" s="9">
        <v>3144.589066</v>
      </c>
      <c r="H199" s="9">
        <v>215930.51060000001</v>
      </c>
      <c r="I199" s="3">
        <v>44758</v>
      </c>
      <c r="J199" s="9">
        <v>209363.25339999999</v>
      </c>
      <c r="K199" s="9">
        <v>131426.0349</v>
      </c>
      <c r="L199" s="9">
        <v>77937.218550000005</v>
      </c>
    </row>
    <row r="200" spans="1:12" x14ac:dyDescent="0.2">
      <c r="A200" s="3">
        <v>44759</v>
      </c>
      <c r="B200" s="9">
        <v>129937.7568</v>
      </c>
      <c r="C200" s="9">
        <v>82984.851500000004</v>
      </c>
      <c r="D200" s="9">
        <v>46952.905339999998</v>
      </c>
      <c r="E200" s="3">
        <v>44759</v>
      </c>
      <c r="F200" s="9">
        <v>768.62325910000004</v>
      </c>
      <c r="G200" s="9">
        <v>870.94889020000005</v>
      </c>
      <c r="H200" s="9">
        <v>-102.3256311</v>
      </c>
      <c r="I200" s="3">
        <v>44759</v>
      </c>
      <c r="J200" s="9">
        <v>111394.9326</v>
      </c>
      <c r="K200" s="9">
        <v>88344.105930000005</v>
      </c>
      <c r="L200" s="9">
        <v>23050.82663</v>
      </c>
    </row>
    <row r="201" spans="1:12" x14ac:dyDescent="0.2">
      <c r="A201" s="3">
        <v>44760</v>
      </c>
      <c r="B201" s="9">
        <v>363281.79119999998</v>
      </c>
      <c r="C201" s="9">
        <v>189964.12899999999</v>
      </c>
      <c r="D201" s="9">
        <v>173317.66219999999</v>
      </c>
      <c r="E201" s="3">
        <v>44760</v>
      </c>
      <c r="F201" s="9">
        <v>22709.601170000002</v>
      </c>
      <c r="G201" s="9">
        <v>21229.513900000002</v>
      </c>
      <c r="H201" s="9">
        <v>1480.087276</v>
      </c>
      <c r="I201" s="3">
        <v>44760</v>
      </c>
      <c r="J201" s="9">
        <v>220502.9767</v>
      </c>
      <c r="K201" s="9">
        <v>139462.9583</v>
      </c>
      <c r="L201" s="9">
        <v>81040.018339999995</v>
      </c>
    </row>
    <row r="202" spans="1:12" x14ac:dyDescent="0.2">
      <c r="A202" s="3">
        <v>44761</v>
      </c>
      <c r="B202" s="9">
        <v>282335.06550000003</v>
      </c>
      <c r="C202" s="9">
        <v>164633.41099999999</v>
      </c>
      <c r="D202" s="9">
        <v>117701.6545</v>
      </c>
      <c r="E202" s="3">
        <v>44761</v>
      </c>
      <c r="F202" s="9">
        <v>7412.2480919999998</v>
      </c>
      <c r="G202" s="9">
        <v>2129.7029389999998</v>
      </c>
      <c r="H202" s="9">
        <v>5282.5451540000004</v>
      </c>
      <c r="I202" s="3">
        <v>44761</v>
      </c>
      <c r="J202" s="9">
        <v>286255.17629999999</v>
      </c>
      <c r="K202" s="9">
        <v>188447.1018</v>
      </c>
      <c r="L202" s="9">
        <v>97808.074460000003</v>
      </c>
    </row>
    <row r="203" spans="1:12" x14ac:dyDescent="0.2">
      <c r="A203" s="3">
        <v>44762</v>
      </c>
      <c r="B203" s="9">
        <v>261394.86960000001</v>
      </c>
      <c r="C203" s="9">
        <v>155152.68890000001</v>
      </c>
      <c r="D203" s="9">
        <v>106242.1807</v>
      </c>
      <c r="E203" s="3">
        <v>44762</v>
      </c>
      <c r="F203" s="9">
        <v>918.28176240000005</v>
      </c>
      <c r="G203" s="9">
        <v>621.17059099999994</v>
      </c>
      <c r="H203" s="9">
        <v>297.11117139999999</v>
      </c>
      <c r="I203" s="3">
        <v>44762</v>
      </c>
      <c r="J203" s="9">
        <v>293355.46950000001</v>
      </c>
      <c r="K203" s="9">
        <v>194807.1329</v>
      </c>
      <c r="L203" s="9">
        <v>98548.336590000006</v>
      </c>
    </row>
    <row r="204" spans="1:12" x14ac:dyDescent="0.2">
      <c r="A204" s="3">
        <v>44763</v>
      </c>
      <c r="B204" s="9">
        <v>207771.94289999999</v>
      </c>
      <c r="C204" s="9">
        <v>98926.70177</v>
      </c>
      <c r="D204" s="9">
        <v>108845.2412</v>
      </c>
      <c r="E204" s="3">
        <v>44763</v>
      </c>
      <c r="F204" s="9">
        <v>184.33264600000001</v>
      </c>
      <c r="G204" s="9">
        <v>168.9712457</v>
      </c>
      <c r="H204" s="9">
        <v>15.361400250000001</v>
      </c>
      <c r="I204" s="3">
        <v>44763</v>
      </c>
      <c r="J204" s="9">
        <v>239383.92670000001</v>
      </c>
      <c r="K204" s="9">
        <v>136043.66070000001</v>
      </c>
      <c r="L204" s="9">
        <v>103340.266</v>
      </c>
    </row>
    <row r="205" spans="1:12" x14ac:dyDescent="0.2">
      <c r="A205" s="3">
        <v>44764</v>
      </c>
      <c r="B205" s="9">
        <v>144240.37179999999</v>
      </c>
      <c r="C205" s="9">
        <v>86409.867320000005</v>
      </c>
      <c r="D205" s="9">
        <v>57830.504439999997</v>
      </c>
      <c r="E205" s="3">
        <v>44764</v>
      </c>
      <c r="F205" s="9">
        <v>4197.5982190000004</v>
      </c>
      <c r="G205" s="9">
        <v>3191.9313000000002</v>
      </c>
      <c r="H205" s="9">
        <v>1005.666919</v>
      </c>
      <c r="I205" s="3">
        <v>44764</v>
      </c>
      <c r="J205" s="9">
        <v>172287.35130000001</v>
      </c>
      <c r="K205" s="9">
        <v>110563.1755</v>
      </c>
      <c r="L205" s="9">
        <v>61724.175770000002</v>
      </c>
    </row>
    <row r="206" spans="1:12" x14ac:dyDescent="0.2">
      <c r="A206" s="3">
        <v>44765</v>
      </c>
      <c r="B206" s="9">
        <v>99208.510880000002</v>
      </c>
      <c r="C206" s="9">
        <v>57520.071989999997</v>
      </c>
      <c r="D206" s="9">
        <v>41688.438889999998</v>
      </c>
      <c r="E206" s="3">
        <v>44765</v>
      </c>
      <c r="F206" s="9">
        <v>1168.967337</v>
      </c>
      <c r="G206" s="9">
        <v>1071.9203030000001</v>
      </c>
      <c r="H206" s="9">
        <v>97.047033560000003</v>
      </c>
      <c r="I206" s="3">
        <v>44765</v>
      </c>
      <c r="J206" s="9">
        <v>136520.34669999999</v>
      </c>
      <c r="K206" s="9">
        <v>93584.680559999993</v>
      </c>
      <c r="L206" s="9">
        <v>42935.666109999998</v>
      </c>
    </row>
    <row r="207" spans="1:12" x14ac:dyDescent="0.2">
      <c r="A207" s="3">
        <v>44766</v>
      </c>
      <c r="B207" s="9">
        <v>98914.424270000003</v>
      </c>
      <c r="C207" s="9">
        <v>56297.374830000001</v>
      </c>
      <c r="D207" s="9">
        <v>42617.049440000003</v>
      </c>
      <c r="E207" s="3">
        <v>44766</v>
      </c>
      <c r="F207" s="9">
        <v>935.69856479999999</v>
      </c>
      <c r="G207" s="9">
        <v>828.08523849999995</v>
      </c>
      <c r="H207" s="9">
        <v>107.6133263</v>
      </c>
      <c r="I207" s="3">
        <v>44766</v>
      </c>
      <c r="J207" s="9">
        <v>200560.10750000001</v>
      </c>
      <c r="K207" s="9">
        <v>116486.00019999999</v>
      </c>
      <c r="L207" s="9">
        <v>84074.107329999999</v>
      </c>
    </row>
    <row r="208" spans="1:12" x14ac:dyDescent="0.2">
      <c r="A208" s="3">
        <v>44767</v>
      </c>
      <c r="B208" s="9">
        <v>155922.58180000001</v>
      </c>
      <c r="C208" s="9">
        <v>76357.943629999994</v>
      </c>
      <c r="D208" s="9">
        <v>79564.638200000001</v>
      </c>
      <c r="E208" s="3">
        <v>44767</v>
      </c>
      <c r="F208" s="9">
        <v>476.91778929999998</v>
      </c>
      <c r="G208" s="9">
        <v>461.70130949999998</v>
      </c>
      <c r="H208" s="9">
        <v>15.21647978</v>
      </c>
      <c r="I208" s="3">
        <v>44767</v>
      </c>
      <c r="J208" s="9">
        <v>156324.0484</v>
      </c>
      <c r="K208" s="9">
        <v>99662.143559999997</v>
      </c>
      <c r="L208" s="9">
        <v>56661.904829999999</v>
      </c>
    </row>
    <row r="209" spans="1:12" x14ac:dyDescent="0.2">
      <c r="A209" s="3">
        <v>44768</v>
      </c>
      <c r="B209" s="9">
        <v>304690.71679999999</v>
      </c>
      <c r="C209" s="9">
        <v>192812.67360000001</v>
      </c>
      <c r="D209" s="9">
        <v>111878.0432</v>
      </c>
      <c r="E209" s="3">
        <v>44768</v>
      </c>
      <c r="F209" s="9">
        <v>7441.4376060000004</v>
      </c>
      <c r="G209" s="9">
        <v>7069.2724289999996</v>
      </c>
      <c r="H209" s="9">
        <v>372.16517750000003</v>
      </c>
      <c r="I209" s="3">
        <v>44768</v>
      </c>
      <c r="J209" s="9">
        <v>135257.52530000001</v>
      </c>
      <c r="K209" s="9">
        <v>90229.658150000003</v>
      </c>
      <c r="L209" s="9">
        <v>45027.867189999997</v>
      </c>
    </row>
    <row r="210" spans="1:12" x14ac:dyDescent="0.2">
      <c r="A210" s="3">
        <v>44769</v>
      </c>
      <c r="B210" s="9">
        <v>272533.32179999998</v>
      </c>
      <c r="C210" s="9">
        <v>113385.47470000001</v>
      </c>
      <c r="D210" s="9">
        <v>159147.84710000001</v>
      </c>
      <c r="E210" s="3">
        <v>44769</v>
      </c>
      <c r="F210" s="9">
        <v>264.05986799999999</v>
      </c>
      <c r="G210" s="9">
        <v>321.6524915</v>
      </c>
      <c r="H210" s="9">
        <v>-57.592623539999998</v>
      </c>
      <c r="I210" s="3">
        <v>44769</v>
      </c>
      <c r="J210" s="9">
        <v>315740.261</v>
      </c>
      <c r="K210" s="9">
        <v>195456.1986</v>
      </c>
      <c r="L210" s="9">
        <v>120284.0624</v>
      </c>
    </row>
    <row r="211" spans="1:12" x14ac:dyDescent="0.2">
      <c r="A211" s="3">
        <v>44770</v>
      </c>
      <c r="B211" s="9">
        <v>419113.37400000001</v>
      </c>
      <c r="C211" s="9">
        <v>234541.37469999999</v>
      </c>
      <c r="D211" s="9">
        <v>184571.9993</v>
      </c>
      <c r="E211" s="3">
        <v>44770</v>
      </c>
      <c r="F211" s="9">
        <v>6092.3915150000003</v>
      </c>
      <c r="G211" s="9">
        <v>4339.1275660000001</v>
      </c>
      <c r="H211" s="9">
        <v>1753.2639489999999</v>
      </c>
      <c r="I211" s="3">
        <v>44770</v>
      </c>
      <c r="J211" s="9">
        <v>299533.71100000001</v>
      </c>
      <c r="K211" s="9">
        <v>217450.1845</v>
      </c>
      <c r="L211" s="9">
        <v>82083.526419999995</v>
      </c>
    </row>
    <row r="212" spans="1:12" x14ac:dyDescent="0.2">
      <c r="A212" s="3">
        <v>44771</v>
      </c>
      <c r="B212" s="9">
        <v>245643.11050000001</v>
      </c>
      <c r="C212" s="9">
        <v>130354.12</v>
      </c>
      <c r="D212" s="9">
        <v>115288.9905</v>
      </c>
      <c r="E212" s="3">
        <v>44771</v>
      </c>
      <c r="F212" s="9">
        <v>162.67150219999999</v>
      </c>
      <c r="G212" s="9">
        <v>166.21462930000001</v>
      </c>
      <c r="H212" s="9">
        <v>-3.543127095</v>
      </c>
      <c r="I212" s="3">
        <v>44771</v>
      </c>
      <c r="J212" s="9">
        <v>230855.3027</v>
      </c>
      <c r="K212" s="9">
        <v>169026.72570000001</v>
      </c>
      <c r="L212" s="9">
        <v>61828.57703</v>
      </c>
    </row>
    <row r="213" spans="1:12" x14ac:dyDescent="0.2">
      <c r="A213" s="3">
        <v>44772</v>
      </c>
      <c r="B213" s="9">
        <v>149544.3898</v>
      </c>
      <c r="C213" s="9">
        <v>85283.37599</v>
      </c>
      <c r="D213" s="9">
        <v>64261.013780000001</v>
      </c>
      <c r="E213" s="3">
        <v>44772</v>
      </c>
      <c r="F213" s="9">
        <v>2735.7042980000001</v>
      </c>
      <c r="G213" s="9">
        <v>1720.55513</v>
      </c>
      <c r="H213" s="9">
        <v>1015.149169</v>
      </c>
      <c r="I213" s="3">
        <v>44772</v>
      </c>
      <c r="J213" s="9">
        <v>177925.20019999999</v>
      </c>
      <c r="K213" s="9">
        <v>136475.37289999999</v>
      </c>
      <c r="L213" s="9">
        <v>41449.8272</v>
      </c>
    </row>
    <row r="214" spans="1:12" x14ac:dyDescent="0.2">
      <c r="A214" s="3">
        <v>44773</v>
      </c>
      <c r="B214" s="9">
        <v>173817.06700000001</v>
      </c>
      <c r="C214" s="9">
        <v>106754.9789</v>
      </c>
      <c r="D214" s="9">
        <v>67062.088149999996</v>
      </c>
      <c r="E214" s="3">
        <v>44773</v>
      </c>
      <c r="F214" s="9">
        <v>3206.3421480000002</v>
      </c>
      <c r="G214" s="9">
        <v>953.69259009999996</v>
      </c>
      <c r="H214" s="9">
        <v>2252.6495580000001</v>
      </c>
      <c r="I214" s="3">
        <v>44773</v>
      </c>
      <c r="J214" s="9">
        <v>282926.79090000002</v>
      </c>
      <c r="K214" s="9">
        <v>147205.4809</v>
      </c>
      <c r="L214" s="9">
        <v>135721.31</v>
      </c>
    </row>
    <row r="215" spans="1:12" x14ac:dyDescent="0.2">
      <c r="A215" s="3">
        <v>44774</v>
      </c>
      <c r="B215" s="9">
        <v>6627996.1859999998</v>
      </c>
      <c r="C215" s="9">
        <v>1940433.8740000001</v>
      </c>
      <c r="D215" s="9">
        <v>4687562.3119999999</v>
      </c>
      <c r="E215" s="3">
        <v>44774</v>
      </c>
      <c r="F215" s="9">
        <v>698.75318770000001</v>
      </c>
      <c r="G215" s="9">
        <v>514.62199459999999</v>
      </c>
      <c r="H215" s="9">
        <v>184.13119309999999</v>
      </c>
      <c r="I215" s="3">
        <v>44774</v>
      </c>
      <c r="J215" s="9">
        <v>274182.15350000001</v>
      </c>
      <c r="K215" s="9">
        <v>202218.1538</v>
      </c>
      <c r="L215" s="9">
        <v>71963.999660000001</v>
      </c>
    </row>
    <row r="216" spans="1:12" x14ac:dyDescent="0.2">
      <c r="A216" s="3">
        <v>44775</v>
      </c>
      <c r="B216" s="9">
        <v>188155.70379999999</v>
      </c>
      <c r="C216" s="9">
        <v>111376.0684</v>
      </c>
      <c r="D216" s="9">
        <v>76779.635410000003</v>
      </c>
      <c r="E216" s="3">
        <v>44775</v>
      </c>
      <c r="F216" s="9">
        <v>935.97122220000006</v>
      </c>
      <c r="G216" s="9">
        <v>941.96886589999997</v>
      </c>
      <c r="H216" s="9">
        <v>-5.9976437090000001</v>
      </c>
      <c r="I216" s="3">
        <v>44775</v>
      </c>
      <c r="J216" s="9">
        <v>246991.73259999999</v>
      </c>
      <c r="K216" s="9">
        <v>174583.29209999999</v>
      </c>
      <c r="L216" s="9">
        <v>72408.440470000001</v>
      </c>
    </row>
    <row r="217" spans="1:12" x14ac:dyDescent="0.2">
      <c r="A217" s="3">
        <v>44776</v>
      </c>
      <c r="B217" s="9">
        <v>151340.42319999999</v>
      </c>
      <c r="C217" s="9">
        <v>88185.036730000007</v>
      </c>
      <c r="D217" s="9">
        <v>63155.386500000001</v>
      </c>
      <c r="E217" s="3">
        <v>44776</v>
      </c>
      <c r="F217" s="9">
        <v>284.20801499999999</v>
      </c>
      <c r="G217" s="9">
        <v>263.99827249999998</v>
      </c>
      <c r="H217" s="9">
        <v>20.209742460000001</v>
      </c>
      <c r="I217" s="3">
        <v>44776</v>
      </c>
      <c r="J217" s="9">
        <v>175786.04370000001</v>
      </c>
      <c r="K217" s="9">
        <v>125614.48239999999</v>
      </c>
      <c r="L217" s="9">
        <v>50171.561289999998</v>
      </c>
    </row>
    <row r="218" spans="1:12" x14ac:dyDescent="0.2">
      <c r="A218" s="3">
        <v>44777</v>
      </c>
      <c r="B218" s="9">
        <v>150574.13200000001</v>
      </c>
      <c r="C218" s="9">
        <v>70791.199810000006</v>
      </c>
      <c r="D218" s="9">
        <v>79782.932159999997</v>
      </c>
      <c r="E218" s="3">
        <v>44777</v>
      </c>
      <c r="F218" s="9">
        <v>8.8547675160000008</v>
      </c>
      <c r="G218" s="9">
        <v>4.9662702769999996</v>
      </c>
      <c r="H218" s="9">
        <v>3.8884972389999999</v>
      </c>
      <c r="I218" s="3">
        <v>44777</v>
      </c>
      <c r="J218" s="9">
        <v>177918.98850000001</v>
      </c>
      <c r="K218" s="9">
        <v>127679.32580000001</v>
      </c>
      <c r="L218" s="9">
        <v>50239.66272</v>
      </c>
    </row>
    <row r="219" spans="1:12" x14ac:dyDescent="0.2">
      <c r="A219" s="3">
        <v>44778</v>
      </c>
      <c r="B219" s="9">
        <v>152139.7439</v>
      </c>
      <c r="C219" s="9">
        <v>84694.511159999995</v>
      </c>
      <c r="D219" s="9">
        <v>67445.232740000007</v>
      </c>
      <c r="E219" s="3">
        <v>44778</v>
      </c>
      <c r="F219" s="9">
        <v>335.14966220000002</v>
      </c>
      <c r="G219" s="9">
        <v>168.70686499999999</v>
      </c>
      <c r="H219" s="9">
        <v>166.4427972</v>
      </c>
      <c r="I219" s="3">
        <v>44778</v>
      </c>
      <c r="J219" s="9">
        <v>205841.8217</v>
      </c>
      <c r="K219" s="9">
        <v>165120.54790000001</v>
      </c>
      <c r="L219" s="9">
        <v>40721.27377</v>
      </c>
    </row>
    <row r="220" spans="1:12" x14ac:dyDescent="0.2">
      <c r="A220" s="3">
        <v>44779</v>
      </c>
      <c r="B220" s="9">
        <v>84751.916259999998</v>
      </c>
      <c r="C220" s="9">
        <v>50810.368949999996</v>
      </c>
      <c r="D220" s="9">
        <v>33941.547310000002</v>
      </c>
      <c r="E220" s="3">
        <v>44779</v>
      </c>
      <c r="F220" s="9">
        <v>94.634201390000001</v>
      </c>
      <c r="G220" s="9">
        <v>78.08547385</v>
      </c>
      <c r="H220" s="9">
        <v>16.548727540000002</v>
      </c>
      <c r="I220" s="3">
        <v>44779</v>
      </c>
      <c r="J220" s="9">
        <v>146977.46549999999</v>
      </c>
      <c r="K220" s="9">
        <v>107410.38400000001</v>
      </c>
      <c r="L220" s="9">
        <v>39567.0815</v>
      </c>
    </row>
    <row r="221" spans="1:12" x14ac:dyDescent="0.2">
      <c r="A221" s="3">
        <v>44780</v>
      </c>
      <c r="B221" s="9">
        <v>91105.223110000006</v>
      </c>
      <c r="C221" s="9">
        <v>49796.416060000003</v>
      </c>
      <c r="D221" s="9">
        <v>41308.807050000003</v>
      </c>
      <c r="E221" s="3">
        <v>44780</v>
      </c>
      <c r="F221" s="9">
        <v>451.22803929999998</v>
      </c>
      <c r="G221" s="9">
        <v>331.86004559999998</v>
      </c>
      <c r="H221" s="9">
        <v>119.3679937</v>
      </c>
      <c r="I221" s="3">
        <v>44780</v>
      </c>
      <c r="J221" s="9">
        <v>151520.70670000001</v>
      </c>
      <c r="K221" s="9">
        <v>114916.9822</v>
      </c>
      <c r="L221" s="9">
        <v>36603.724479999997</v>
      </c>
    </row>
    <row r="222" spans="1:12" x14ac:dyDescent="0.2">
      <c r="A222" s="3">
        <v>44781</v>
      </c>
      <c r="B222" s="9">
        <v>241542.68599999999</v>
      </c>
      <c r="C222" s="9">
        <v>147836.55360000001</v>
      </c>
      <c r="D222" s="9">
        <v>93706.132370000007</v>
      </c>
      <c r="E222" s="3">
        <v>44781</v>
      </c>
      <c r="F222" s="9">
        <v>7107.4922159999996</v>
      </c>
      <c r="G222" s="9">
        <v>153.78242130000001</v>
      </c>
      <c r="H222" s="9">
        <v>6953.7097949999998</v>
      </c>
      <c r="I222" s="3">
        <v>44781</v>
      </c>
      <c r="J222" s="9">
        <v>221485.1194</v>
      </c>
      <c r="K222" s="9">
        <v>159265.1139</v>
      </c>
      <c r="L222" s="9">
        <v>62220.005429999997</v>
      </c>
    </row>
    <row r="223" spans="1:12" x14ac:dyDescent="0.2">
      <c r="A223" s="3">
        <v>44782</v>
      </c>
      <c r="B223" s="9">
        <v>181169.94639999999</v>
      </c>
      <c r="C223" s="9">
        <v>106738.4241</v>
      </c>
      <c r="D223" s="9">
        <v>74431.522280000005</v>
      </c>
      <c r="E223" s="3">
        <v>44782</v>
      </c>
      <c r="F223" s="9">
        <v>28.73373664</v>
      </c>
      <c r="G223" s="9">
        <v>26.063002409999999</v>
      </c>
      <c r="H223" s="9">
        <v>2.670734231</v>
      </c>
      <c r="I223" s="3">
        <v>44782</v>
      </c>
      <c r="J223" s="9">
        <v>316515.52960000001</v>
      </c>
      <c r="K223" s="9">
        <v>196034.81719999999</v>
      </c>
      <c r="L223" s="9">
        <v>120480.71249999999</v>
      </c>
    </row>
    <row r="224" spans="1:12" x14ac:dyDescent="0.2">
      <c r="A224" s="3">
        <v>44783</v>
      </c>
      <c r="B224" s="9">
        <v>311531.27220000001</v>
      </c>
      <c r="C224" s="9">
        <v>146522.6029</v>
      </c>
      <c r="D224" s="9">
        <v>165008.66930000001</v>
      </c>
      <c r="E224" s="3">
        <v>44783</v>
      </c>
      <c r="F224" s="9">
        <v>54563.207060000001</v>
      </c>
      <c r="G224" s="9">
        <v>49340.421170000001</v>
      </c>
      <c r="H224" s="9">
        <v>5222.7858889999998</v>
      </c>
      <c r="I224" s="3">
        <v>44783</v>
      </c>
      <c r="J224" s="9">
        <v>302784.28460000001</v>
      </c>
      <c r="K224" s="9">
        <v>253176.5203</v>
      </c>
      <c r="L224" s="9">
        <v>49607.764280000003</v>
      </c>
    </row>
    <row r="225" spans="1:12" x14ac:dyDescent="0.2">
      <c r="A225" s="3">
        <v>44784</v>
      </c>
      <c r="B225" s="9">
        <v>276688.3481</v>
      </c>
      <c r="C225" s="9">
        <v>147746.9424</v>
      </c>
      <c r="D225" s="9">
        <v>128941.4057</v>
      </c>
      <c r="E225" s="3">
        <v>44784</v>
      </c>
      <c r="F225" s="9">
        <v>6119.5362400000004</v>
      </c>
      <c r="G225" s="9">
        <v>5083.7929860000004</v>
      </c>
      <c r="H225" s="9">
        <v>1035.743254</v>
      </c>
      <c r="I225" s="3">
        <v>44784</v>
      </c>
      <c r="J225" s="9">
        <v>450214.82309999998</v>
      </c>
      <c r="K225" s="9">
        <v>342176.50459999999</v>
      </c>
      <c r="L225" s="9">
        <v>108038.3186</v>
      </c>
    </row>
    <row r="226" spans="1:12" x14ac:dyDescent="0.2">
      <c r="A226" s="3">
        <v>44785</v>
      </c>
      <c r="B226" s="9">
        <v>192002.37820000001</v>
      </c>
      <c r="C226" s="9">
        <v>115558.1836</v>
      </c>
      <c r="D226" s="9">
        <v>76444.194629999998</v>
      </c>
      <c r="E226" s="3">
        <v>44785</v>
      </c>
      <c r="F226" s="9">
        <v>219.8369151</v>
      </c>
      <c r="G226" s="9">
        <v>245.51610260000001</v>
      </c>
      <c r="H226" s="9">
        <v>-25.679187550000002</v>
      </c>
      <c r="I226" s="3">
        <v>44785</v>
      </c>
      <c r="J226" s="9">
        <v>268663.77860000002</v>
      </c>
      <c r="K226" s="9">
        <v>165533.3113</v>
      </c>
      <c r="L226" s="9">
        <v>103130.4673</v>
      </c>
    </row>
    <row r="227" spans="1:12" x14ac:dyDescent="0.2">
      <c r="A227" s="3">
        <v>44786</v>
      </c>
      <c r="B227" s="9">
        <v>213912.88690000001</v>
      </c>
      <c r="C227" s="9">
        <v>116571.0101</v>
      </c>
      <c r="D227" s="9">
        <v>97341.87672</v>
      </c>
      <c r="E227" s="3">
        <v>44786</v>
      </c>
      <c r="F227" s="9">
        <v>304.26512200000002</v>
      </c>
      <c r="G227" s="9">
        <v>285.92430630000001</v>
      </c>
      <c r="H227" s="9">
        <v>18.3408157</v>
      </c>
      <c r="I227" s="3">
        <v>44786</v>
      </c>
      <c r="J227" s="9">
        <v>232133.84580000001</v>
      </c>
      <c r="K227" s="9">
        <v>147707.15400000001</v>
      </c>
      <c r="L227" s="9">
        <v>84426.691829999996</v>
      </c>
    </row>
    <row r="228" spans="1:12" x14ac:dyDescent="0.2">
      <c r="A228" s="3">
        <v>44787</v>
      </c>
      <c r="B228" s="9">
        <v>250035.7377</v>
      </c>
      <c r="C228" s="9">
        <v>111908.6311</v>
      </c>
      <c r="D228" s="9">
        <v>138127.1066</v>
      </c>
      <c r="E228" s="3">
        <v>44787</v>
      </c>
      <c r="F228" s="9">
        <v>1178.475007</v>
      </c>
      <c r="G228" s="9">
        <v>1090.6309659999999</v>
      </c>
      <c r="H228" s="9">
        <v>87.844040609999993</v>
      </c>
      <c r="I228" s="3">
        <v>44787</v>
      </c>
      <c r="J228" s="9">
        <v>219955.37539999999</v>
      </c>
      <c r="K228" s="9">
        <v>162940.95269999999</v>
      </c>
      <c r="L228" s="9">
        <v>57014.422700000003</v>
      </c>
    </row>
    <row r="229" spans="1:12" x14ac:dyDescent="0.2">
      <c r="A229" s="3">
        <v>44788</v>
      </c>
      <c r="B229" s="9">
        <v>225455.76389999999</v>
      </c>
      <c r="C229" s="9">
        <v>130341.80929999999</v>
      </c>
      <c r="D229" s="9">
        <v>95113.95465</v>
      </c>
      <c r="E229" s="3">
        <v>44788</v>
      </c>
      <c r="F229" s="9">
        <v>196.24253479999999</v>
      </c>
      <c r="G229" s="9">
        <v>178.77052950000001</v>
      </c>
      <c r="H229" s="9">
        <v>17.472005289999998</v>
      </c>
      <c r="I229" s="3">
        <v>44788</v>
      </c>
      <c r="J229" s="9">
        <v>237720.67439999999</v>
      </c>
      <c r="K229" s="9">
        <v>169113.57019999999</v>
      </c>
      <c r="L229" s="9">
        <v>68607.104189999998</v>
      </c>
    </row>
    <row r="230" spans="1:12" x14ac:dyDescent="0.2">
      <c r="A230" s="3">
        <v>44789</v>
      </c>
      <c r="B230" s="9">
        <v>171532.28719999999</v>
      </c>
      <c r="C230" s="9">
        <v>101774.30220000001</v>
      </c>
      <c r="D230" s="9">
        <v>69757.984949999998</v>
      </c>
      <c r="E230" s="3">
        <v>44789</v>
      </c>
      <c r="F230" s="9">
        <v>59.835673389999997</v>
      </c>
      <c r="G230" s="9">
        <v>117.65594950000001</v>
      </c>
      <c r="H230" s="9">
        <v>-57.82027609</v>
      </c>
      <c r="I230" s="3">
        <v>44789</v>
      </c>
      <c r="J230" s="9">
        <v>176010.4063</v>
      </c>
      <c r="K230" s="9">
        <v>128845.0024</v>
      </c>
      <c r="L230" s="9">
        <v>47165.403830000003</v>
      </c>
    </row>
    <row r="231" spans="1:12" x14ac:dyDescent="0.2">
      <c r="A231" s="3">
        <v>44790</v>
      </c>
      <c r="B231" s="9">
        <v>215936.2904</v>
      </c>
      <c r="C231" s="9">
        <v>139872.6605</v>
      </c>
      <c r="D231" s="9">
        <v>76063.629889999997</v>
      </c>
      <c r="E231" s="3">
        <v>44790</v>
      </c>
      <c r="F231" s="9">
        <v>493.5988054</v>
      </c>
      <c r="G231" s="9">
        <v>418.79135129999997</v>
      </c>
      <c r="H231" s="9">
        <v>74.807454089999993</v>
      </c>
      <c r="I231" s="3">
        <v>44790</v>
      </c>
      <c r="J231" s="9">
        <v>318572.0773</v>
      </c>
      <c r="K231" s="9">
        <v>249912.07740000001</v>
      </c>
      <c r="L231" s="9">
        <v>68659.999849999993</v>
      </c>
    </row>
    <row r="232" spans="1:12" x14ac:dyDescent="0.2">
      <c r="A232" s="3">
        <v>44791</v>
      </c>
      <c r="B232" s="9">
        <v>143876.90280000001</v>
      </c>
      <c r="C232" s="9">
        <v>77661.685429999998</v>
      </c>
      <c r="D232" s="9">
        <v>66215.217420000001</v>
      </c>
      <c r="E232" s="3">
        <v>44791</v>
      </c>
      <c r="F232" s="9">
        <v>620.35187180000003</v>
      </c>
      <c r="G232" s="9">
        <v>605.37304959999994</v>
      </c>
      <c r="H232" s="9">
        <v>14.97882222</v>
      </c>
      <c r="I232" s="3">
        <v>44791</v>
      </c>
      <c r="J232" s="9">
        <v>226584.36290000001</v>
      </c>
      <c r="K232" s="9">
        <v>173109.53270000001</v>
      </c>
      <c r="L232" s="9">
        <v>53474.830130000002</v>
      </c>
    </row>
    <row r="233" spans="1:12" x14ac:dyDescent="0.2">
      <c r="A233" s="3">
        <v>44792</v>
      </c>
      <c r="B233" s="9">
        <v>451393.47009999998</v>
      </c>
      <c r="C233" s="9">
        <v>176340.30809999999</v>
      </c>
      <c r="D233" s="9">
        <v>275053.16200000001</v>
      </c>
      <c r="E233" s="3">
        <v>44792</v>
      </c>
      <c r="F233" s="9">
        <v>31941.319940000001</v>
      </c>
      <c r="G233" s="9">
        <v>26574.78441</v>
      </c>
      <c r="H233" s="9">
        <v>5366.5355369999997</v>
      </c>
      <c r="I233" s="3">
        <v>44792</v>
      </c>
      <c r="J233" s="9">
        <v>319620.37479999999</v>
      </c>
      <c r="K233" s="9">
        <v>248968.07019999999</v>
      </c>
      <c r="L233" s="9">
        <v>70652.30459</v>
      </c>
    </row>
    <row r="234" spans="1:12" x14ac:dyDescent="0.2">
      <c r="A234" s="3">
        <v>44793</v>
      </c>
      <c r="B234" s="9">
        <v>146045.24590000001</v>
      </c>
      <c r="C234" s="9">
        <v>74908.910929999998</v>
      </c>
      <c r="D234" s="9">
        <v>71136.335009999995</v>
      </c>
      <c r="E234" s="3">
        <v>44793</v>
      </c>
      <c r="F234" s="9">
        <v>13449.81863</v>
      </c>
      <c r="G234" s="9">
        <v>9921.6049380000004</v>
      </c>
      <c r="H234" s="9">
        <v>3528.2136919999998</v>
      </c>
      <c r="I234" s="3">
        <v>44793</v>
      </c>
      <c r="J234" s="9">
        <v>213882.60130000001</v>
      </c>
      <c r="K234" s="9">
        <v>154909.9289</v>
      </c>
      <c r="L234" s="9">
        <v>58972.67237</v>
      </c>
    </row>
    <row r="235" spans="1:12" x14ac:dyDescent="0.2">
      <c r="A235" s="3">
        <v>44794</v>
      </c>
      <c r="B235" s="9">
        <v>179926.1679</v>
      </c>
      <c r="C235" s="9">
        <v>73250.921969999996</v>
      </c>
      <c r="D235" s="9">
        <v>106675.24589999999</v>
      </c>
      <c r="E235" s="3">
        <v>44794</v>
      </c>
      <c r="F235" s="9">
        <v>1736.6683539999999</v>
      </c>
      <c r="G235" s="9">
        <v>1570.9287380000001</v>
      </c>
      <c r="H235" s="9">
        <v>165.73961600000001</v>
      </c>
      <c r="I235" s="3">
        <v>44794</v>
      </c>
      <c r="J235" s="9">
        <v>122288.0428</v>
      </c>
      <c r="K235" s="9">
        <v>86470.004310000004</v>
      </c>
      <c r="L235" s="9">
        <v>35818.03847</v>
      </c>
    </row>
    <row r="236" spans="1:12" x14ac:dyDescent="0.2">
      <c r="A236" s="3">
        <v>44795</v>
      </c>
      <c r="B236" s="9">
        <v>156105.55669999999</v>
      </c>
      <c r="C236" s="9">
        <v>92678.240260000006</v>
      </c>
      <c r="D236" s="9">
        <v>63427.31639</v>
      </c>
      <c r="E236" s="3">
        <v>44795</v>
      </c>
      <c r="F236" s="9">
        <v>968.09851309999999</v>
      </c>
      <c r="G236" s="9">
        <v>864.09578169999997</v>
      </c>
      <c r="H236" s="9">
        <v>104.0027315</v>
      </c>
      <c r="I236" s="3">
        <v>44795</v>
      </c>
      <c r="J236" s="9">
        <v>173314.85500000001</v>
      </c>
      <c r="K236" s="9">
        <v>131363.65479999999</v>
      </c>
      <c r="L236" s="9">
        <v>41951.200210000003</v>
      </c>
    </row>
    <row r="237" spans="1:12" x14ac:dyDescent="0.2">
      <c r="A237" s="3">
        <v>44796</v>
      </c>
      <c r="B237" s="9">
        <v>197046.5098</v>
      </c>
      <c r="C237" s="9">
        <v>86864.871400000004</v>
      </c>
      <c r="D237" s="9">
        <v>110181.6384</v>
      </c>
      <c r="E237" s="3">
        <v>44796</v>
      </c>
      <c r="F237" s="9">
        <v>0</v>
      </c>
      <c r="G237" s="9">
        <v>0</v>
      </c>
      <c r="H237" s="9">
        <v>0</v>
      </c>
      <c r="I237" s="3">
        <v>44796</v>
      </c>
      <c r="J237" s="9">
        <v>168849.30129999999</v>
      </c>
      <c r="K237" s="9">
        <v>125994.8183</v>
      </c>
      <c r="L237" s="9">
        <v>42854.48302</v>
      </c>
    </row>
    <row r="238" spans="1:12" x14ac:dyDescent="0.2">
      <c r="A238" s="3">
        <v>44797</v>
      </c>
      <c r="B238" s="9">
        <v>148351.7139</v>
      </c>
      <c r="C238" s="9">
        <v>79776.697509999998</v>
      </c>
      <c r="D238" s="9">
        <v>68575.016359999994</v>
      </c>
      <c r="E238" s="3">
        <v>44797</v>
      </c>
      <c r="F238" s="9">
        <v>30.110225960000001</v>
      </c>
      <c r="G238" s="9">
        <v>42.580834809999999</v>
      </c>
      <c r="H238" s="9">
        <v>-12.47060885</v>
      </c>
      <c r="I238" s="3">
        <v>44797</v>
      </c>
      <c r="J238" s="9">
        <v>269176.57049999997</v>
      </c>
      <c r="K238" s="9">
        <v>207236.71900000001</v>
      </c>
      <c r="L238" s="9">
        <v>61939.851459999998</v>
      </c>
    </row>
    <row r="239" spans="1:12" x14ac:dyDescent="0.2">
      <c r="A239" s="3">
        <v>44798</v>
      </c>
      <c r="B239" s="9">
        <v>135981.81539999999</v>
      </c>
      <c r="C239" s="9">
        <v>88527.251860000004</v>
      </c>
      <c r="D239" s="9">
        <v>47454.56351</v>
      </c>
      <c r="E239" s="3">
        <v>44798</v>
      </c>
      <c r="F239" s="9">
        <v>13.2019105</v>
      </c>
      <c r="G239" s="9">
        <v>66.986300709999995</v>
      </c>
      <c r="H239" s="9">
        <v>-53.784390209999998</v>
      </c>
      <c r="I239" s="3">
        <v>44798</v>
      </c>
      <c r="J239" s="9">
        <v>271718.81140000001</v>
      </c>
      <c r="K239" s="9">
        <v>205390.91690000001</v>
      </c>
      <c r="L239" s="9">
        <v>66327.894579999993</v>
      </c>
    </row>
    <row r="240" spans="1:12" x14ac:dyDescent="0.2">
      <c r="A240" s="3">
        <v>44799</v>
      </c>
      <c r="B240" s="9">
        <v>222670.73329999999</v>
      </c>
      <c r="C240" s="9">
        <v>114325.3484</v>
      </c>
      <c r="D240" s="9">
        <v>108345.3849</v>
      </c>
      <c r="E240" s="3">
        <v>44799</v>
      </c>
      <c r="F240" s="9">
        <v>9584.5042009999997</v>
      </c>
      <c r="G240" s="9">
        <v>8789.8559939999996</v>
      </c>
      <c r="H240" s="9">
        <v>794.6482072</v>
      </c>
      <c r="I240" s="3">
        <v>44799</v>
      </c>
      <c r="J240" s="9">
        <v>208387.4486</v>
      </c>
      <c r="K240" s="9">
        <v>151385.2064</v>
      </c>
      <c r="L240" s="9">
        <v>57002.242120000003</v>
      </c>
    </row>
    <row r="241" spans="1:12" x14ac:dyDescent="0.2">
      <c r="A241" s="3">
        <v>44800</v>
      </c>
      <c r="B241" s="9">
        <v>148862.2648</v>
      </c>
      <c r="C241" s="9">
        <v>75997.483760000003</v>
      </c>
      <c r="D241" s="9">
        <v>72864.781040000002</v>
      </c>
      <c r="E241" s="3">
        <v>44800</v>
      </c>
      <c r="F241" s="9">
        <v>11170.01554</v>
      </c>
      <c r="G241" s="9">
        <v>3463.2868990000002</v>
      </c>
      <c r="H241" s="9">
        <v>7706.7286439999998</v>
      </c>
      <c r="I241" s="3">
        <v>44800</v>
      </c>
      <c r="J241" s="9">
        <v>141709.3749</v>
      </c>
      <c r="K241" s="9">
        <v>111050.7248</v>
      </c>
      <c r="L241" s="9">
        <v>30658.650170000001</v>
      </c>
    </row>
    <row r="242" spans="1:12" x14ac:dyDescent="0.2">
      <c r="A242" s="3">
        <v>44801</v>
      </c>
      <c r="B242" s="9">
        <v>118247.20480000001</v>
      </c>
      <c r="C242" s="9">
        <v>59604.750390000001</v>
      </c>
      <c r="D242" s="9">
        <v>58642.454420000002</v>
      </c>
      <c r="E242" s="3">
        <v>44801</v>
      </c>
      <c r="F242" s="9">
        <v>919.46557359999997</v>
      </c>
      <c r="G242" s="9">
        <v>856.44858180000006</v>
      </c>
      <c r="H242" s="9">
        <v>63.016991820000001</v>
      </c>
      <c r="I242" s="3">
        <v>44801</v>
      </c>
      <c r="J242" s="9">
        <v>140627.10279999999</v>
      </c>
      <c r="K242" s="9">
        <v>106949.5276</v>
      </c>
      <c r="L242" s="9">
        <v>33677.575230000002</v>
      </c>
    </row>
    <row r="243" spans="1:12" x14ac:dyDescent="0.2">
      <c r="A243" s="3">
        <v>44802</v>
      </c>
      <c r="B243" s="9">
        <v>267220.1752</v>
      </c>
      <c r="C243" s="9">
        <v>137059.80859999999</v>
      </c>
      <c r="D243" s="9">
        <v>130160.36659999999</v>
      </c>
      <c r="E243" s="3">
        <v>44802</v>
      </c>
      <c r="F243" s="9">
        <v>753.66592249999997</v>
      </c>
      <c r="G243" s="9">
        <v>552.23280910000005</v>
      </c>
      <c r="H243" s="9">
        <v>201.43311349999999</v>
      </c>
      <c r="I243" s="3">
        <v>44802</v>
      </c>
      <c r="J243" s="9">
        <v>226506.24729999999</v>
      </c>
      <c r="K243" s="9">
        <v>171275.1924</v>
      </c>
      <c r="L243" s="9">
        <v>55231.054909999999</v>
      </c>
    </row>
    <row r="244" spans="1:12" x14ac:dyDescent="0.2">
      <c r="A244" s="3">
        <v>44803</v>
      </c>
      <c r="B244" s="9">
        <v>252129.88260000001</v>
      </c>
      <c r="C244" s="9">
        <v>133613.87849999999</v>
      </c>
      <c r="D244" s="9">
        <v>118516.00410000001</v>
      </c>
      <c r="E244" s="3">
        <v>44803</v>
      </c>
      <c r="F244" s="9">
        <v>0</v>
      </c>
      <c r="G244" s="9">
        <v>0</v>
      </c>
      <c r="H244" s="9">
        <v>0</v>
      </c>
      <c r="I244" s="3">
        <v>44803</v>
      </c>
      <c r="J244" s="9">
        <v>297632.59029999998</v>
      </c>
      <c r="K244" s="9">
        <v>229155.56709999999</v>
      </c>
      <c r="L244" s="9">
        <v>68477.023199999996</v>
      </c>
    </row>
    <row r="245" spans="1:12" x14ac:dyDescent="0.2">
      <c r="A245" s="3">
        <v>44804</v>
      </c>
      <c r="B245" s="9">
        <v>222552.72440000001</v>
      </c>
      <c r="C245" s="9">
        <v>87939.314540000007</v>
      </c>
      <c r="D245" s="9">
        <v>134613.4099</v>
      </c>
      <c r="E245" s="3">
        <v>44804</v>
      </c>
      <c r="F245" s="9">
        <v>4147.6988959999999</v>
      </c>
      <c r="G245" s="9">
        <v>3943.7057399999999</v>
      </c>
      <c r="H245" s="9">
        <v>203.99315630000001</v>
      </c>
      <c r="I245" s="3">
        <v>44804</v>
      </c>
      <c r="J245" s="9">
        <v>323679.34759999998</v>
      </c>
      <c r="K245" s="9">
        <v>226524.0632</v>
      </c>
      <c r="L245" s="9">
        <v>97155.284409999993</v>
      </c>
    </row>
    <row r="246" spans="1:12" x14ac:dyDescent="0.2">
      <c r="A246" s="3">
        <v>44805</v>
      </c>
      <c r="B246" s="9">
        <v>112334.4273</v>
      </c>
      <c r="C246" s="9">
        <v>75237.204240000006</v>
      </c>
      <c r="D246" s="9">
        <v>37097.223030000001</v>
      </c>
      <c r="E246" s="3">
        <v>44805</v>
      </c>
      <c r="F246" s="9">
        <v>3.9435010870000002E-2</v>
      </c>
      <c r="G246" s="9">
        <v>20.840451399999999</v>
      </c>
      <c r="H246" s="9">
        <v>-20.801016390000001</v>
      </c>
      <c r="I246" s="3">
        <v>44805</v>
      </c>
      <c r="J246" s="9">
        <v>130061.10679999999</v>
      </c>
      <c r="K246" s="9">
        <v>93840.516959999994</v>
      </c>
      <c r="L246" s="9">
        <v>36220.58988</v>
      </c>
    </row>
    <row r="247" spans="1:12" x14ac:dyDescent="0.2">
      <c r="A247" s="3">
        <v>44806</v>
      </c>
      <c r="B247" s="9">
        <v>177920.15299999999</v>
      </c>
      <c r="C247" s="9">
        <v>99632.963740000007</v>
      </c>
      <c r="D247" s="9">
        <v>78287.189230000004</v>
      </c>
      <c r="E247" s="3">
        <v>44806</v>
      </c>
      <c r="F247" s="9">
        <v>5.875400827</v>
      </c>
      <c r="G247" s="9">
        <v>11.26458912</v>
      </c>
      <c r="H247" s="9">
        <v>-5.389188291</v>
      </c>
      <c r="I247" s="3">
        <v>44806</v>
      </c>
      <c r="J247" s="9">
        <v>151681.117</v>
      </c>
      <c r="K247" s="9">
        <v>114282.99370000001</v>
      </c>
      <c r="L247" s="9">
        <v>37398.123330000002</v>
      </c>
    </row>
    <row r="248" spans="1:12" x14ac:dyDescent="0.2">
      <c r="A248" s="3">
        <v>44807</v>
      </c>
      <c r="B248" s="9">
        <v>426461.2781</v>
      </c>
      <c r="C248" s="9">
        <v>106260.55740000001</v>
      </c>
      <c r="D248" s="9">
        <v>320200.72070000001</v>
      </c>
      <c r="E248" s="3">
        <v>44807</v>
      </c>
      <c r="F248" s="9">
        <v>5.1096355180000002</v>
      </c>
      <c r="G248" s="9">
        <v>4.8236663389999999</v>
      </c>
      <c r="H248" s="9">
        <v>0.28596917890000001</v>
      </c>
      <c r="I248" s="3">
        <v>44807</v>
      </c>
      <c r="J248" s="9">
        <v>184608.64000000001</v>
      </c>
      <c r="K248" s="9">
        <v>136310.62469999999</v>
      </c>
      <c r="L248" s="9">
        <v>48298.015359999998</v>
      </c>
    </row>
    <row r="249" spans="1:12" x14ac:dyDescent="0.2">
      <c r="A249" s="3">
        <v>44808</v>
      </c>
      <c r="B249" s="9">
        <v>92710.594010000001</v>
      </c>
      <c r="C249" s="9">
        <v>45413.386530000003</v>
      </c>
      <c r="D249" s="9">
        <v>47297.207479999997</v>
      </c>
      <c r="E249" s="3">
        <v>44808</v>
      </c>
      <c r="F249" s="9">
        <v>34.906937220000003</v>
      </c>
      <c r="G249" s="9">
        <v>31.617927170000002</v>
      </c>
      <c r="H249" s="9">
        <v>3.2890100489999998</v>
      </c>
      <c r="I249" s="3">
        <v>44808</v>
      </c>
      <c r="J249" s="9">
        <v>141718.6287</v>
      </c>
      <c r="K249" s="9">
        <v>103683.7721</v>
      </c>
      <c r="L249" s="9">
        <v>38034.856610000003</v>
      </c>
    </row>
    <row r="250" spans="1:12" x14ac:dyDescent="0.2">
      <c r="A250" s="3">
        <v>44809</v>
      </c>
      <c r="B250" s="9">
        <v>111850.37639999999</v>
      </c>
      <c r="C250" s="9">
        <v>57335.04509</v>
      </c>
      <c r="D250" s="9">
        <v>54515.331270000002</v>
      </c>
      <c r="E250" s="3">
        <v>44809</v>
      </c>
      <c r="F250" s="9">
        <v>9023.6675780000005</v>
      </c>
      <c r="G250" s="9">
        <v>29.332880490000001</v>
      </c>
      <c r="H250" s="9">
        <v>8994.3346980000006</v>
      </c>
      <c r="I250" s="3">
        <v>44809</v>
      </c>
      <c r="J250" s="9">
        <v>209545.26139999999</v>
      </c>
      <c r="K250" s="9">
        <v>153862.45019999999</v>
      </c>
      <c r="L250" s="9">
        <v>55682.811159999997</v>
      </c>
    </row>
    <row r="251" spans="1:12" x14ac:dyDescent="0.2">
      <c r="A251" s="3">
        <v>44810</v>
      </c>
      <c r="B251" s="9">
        <v>171620.97039999999</v>
      </c>
      <c r="C251" s="9">
        <v>93202.003970000005</v>
      </c>
      <c r="D251" s="9">
        <v>78418.966440000004</v>
      </c>
      <c r="E251" s="3">
        <v>44810</v>
      </c>
      <c r="F251" s="9">
        <v>150.7323475</v>
      </c>
      <c r="G251" s="9">
        <v>135.93244060000001</v>
      </c>
      <c r="H251" s="9">
        <v>14.7999069</v>
      </c>
      <c r="I251" s="3">
        <v>44810</v>
      </c>
      <c r="J251" s="9">
        <v>232808.40770000001</v>
      </c>
      <c r="K251" s="9">
        <v>174788.02340000001</v>
      </c>
      <c r="L251" s="9">
        <v>58020.38435</v>
      </c>
    </row>
    <row r="252" spans="1:12" x14ac:dyDescent="0.2">
      <c r="A252" s="3">
        <v>44811</v>
      </c>
      <c r="B252" s="9">
        <v>340982.45799999998</v>
      </c>
      <c r="C252" s="9">
        <v>140965.90549999999</v>
      </c>
      <c r="D252" s="9">
        <v>200016.55249999999</v>
      </c>
      <c r="E252" s="3">
        <v>44811</v>
      </c>
      <c r="F252" s="9">
        <v>6775.9984969999996</v>
      </c>
      <c r="G252" s="9">
        <v>2094.895188</v>
      </c>
      <c r="H252" s="9">
        <v>4681.1033090000001</v>
      </c>
      <c r="I252" s="3">
        <v>44811</v>
      </c>
      <c r="J252" s="9">
        <v>212483.329</v>
      </c>
      <c r="K252" s="9">
        <v>156014.89249999999</v>
      </c>
      <c r="L252" s="9">
        <v>56468.436529999999</v>
      </c>
    </row>
    <row r="253" spans="1:12" x14ac:dyDescent="0.2">
      <c r="A253" s="3">
        <v>44812</v>
      </c>
      <c r="B253" s="9">
        <v>272493.62030000001</v>
      </c>
      <c r="C253" s="9">
        <v>133627.41940000001</v>
      </c>
      <c r="D253" s="9">
        <v>138866.2009</v>
      </c>
      <c r="E253" s="3">
        <v>44812</v>
      </c>
      <c r="F253" s="9">
        <v>34.699756530000002</v>
      </c>
      <c r="G253" s="9">
        <v>28.33212198</v>
      </c>
      <c r="H253" s="9">
        <v>6.3676345579999998</v>
      </c>
      <c r="I253" s="3">
        <v>44812</v>
      </c>
      <c r="J253" s="9">
        <v>125981.4626</v>
      </c>
      <c r="K253" s="9">
        <v>84444.667360000007</v>
      </c>
      <c r="L253" s="9">
        <v>41536.795209999997</v>
      </c>
    </row>
    <row r="254" spans="1:12" x14ac:dyDescent="0.2">
      <c r="A254" s="3">
        <v>44813</v>
      </c>
      <c r="B254" s="9">
        <v>209538.45600000001</v>
      </c>
      <c r="C254" s="9">
        <v>99200.624639999995</v>
      </c>
      <c r="D254" s="9">
        <v>110337.8314</v>
      </c>
      <c r="E254" s="3">
        <v>44813</v>
      </c>
      <c r="F254" s="9">
        <v>1580.17623</v>
      </c>
      <c r="G254" s="9">
        <v>1504.9293680000001</v>
      </c>
      <c r="H254" s="9">
        <v>75.246862930000006</v>
      </c>
      <c r="I254" s="3">
        <v>44813</v>
      </c>
      <c r="J254" s="9">
        <v>144197.3156</v>
      </c>
      <c r="K254" s="9">
        <v>115901.6804</v>
      </c>
      <c r="L254" s="9">
        <v>28295.635190000001</v>
      </c>
    </row>
    <row r="255" spans="1:12" x14ac:dyDescent="0.2">
      <c r="A255" s="3">
        <v>44814</v>
      </c>
      <c r="B255" s="9">
        <v>125218.7527</v>
      </c>
      <c r="C255" s="9">
        <v>65497.19743</v>
      </c>
      <c r="D255" s="9">
        <v>59721.555310000003</v>
      </c>
      <c r="E255" s="3">
        <v>44814</v>
      </c>
      <c r="F255" s="9">
        <v>208.3666518</v>
      </c>
      <c r="G255" s="9">
        <v>229.20876010000001</v>
      </c>
      <c r="H255" s="9">
        <v>-20.8421083</v>
      </c>
      <c r="I255" s="3">
        <v>44814</v>
      </c>
      <c r="J255" s="9">
        <v>151816.4178</v>
      </c>
      <c r="K255" s="9">
        <v>97893.848830000003</v>
      </c>
      <c r="L255" s="9">
        <v>53922.568939999997</v>
      </c>
    </row>
    <row r="256" spans="1:12" x14ac:dyDescent="0.2">
      <c r="A256" s="3">
        <v>44815</v>
      </c>
      <c r="B256" s="9">
        <v>179980.45600000001</v>
      </c>
      <c r="C256" s="9">
        <v>89915.980349999998</v>
      </c>
      <c r="D256" s="9">
        <v>90064.475649999993</v>
      </c>
      <c r="E256" s="3">
        <v>44815</v>
      </c>
      <c r="F256" s="9">
        <v>64.509660010000005</v>
      </c>
      <c r="G256" s="9">
        <v>56.6511517</v>
      </c>
      <c r="H256" s="9">
        <v>7.858508305</v>
      </c>
      <c r="I256" s="3">
        <v>44815</v>
      </c>
      <c r="J256" s="9">
        <v>190469.5301</v>
      </c>
      <c r="K256" s="9">
        <v>137466.85639999999</v>
      </c>
      <c r="L256" s="9">
        <v>53002.673739999998</v>
      </c>
    </row>
    <row r="257" spans="1:12" x14ac:dyDescent="0.2">
      <c r="A257" s="3">
        <v>44816</v>
      </c>
      <c r="B257" s="9">
        <v>160119.63759999999</v>
      </c>
      <c r="C257" s="9">
        <v>90625.456120000003</v>
      </c>
      <c r="D257" s="9">
        <v>69494.181490000003</v>
      </c>
      <c r="E257" s="3">
        <v>44816</v>
      </c>
      <c r="F257" s="9">
        <v>6.3159683739999997</v>
      </c>
      <c r="G257" s="9">
        <v>25.838340689999999</v>
      </c>
      <c r="H257" s="9">
        <v>-19.522372319999999</v>
      </c>
      <c r="I257" s="3">
        <v>44816</v>
      </c>
      <c r="J257" s="9">
        <v>264673.30499999999</v>
      </c>
      <c r="K257" s="9">
        <v>214812.92850000001</v>
      </c>
      <c r="L257" s="9">
        <v>49860.376519999998</v>
      </c>
    </row>
    <row r="258" spans="1:12" x14ac:dyDescent="0.2">
      <c r="A258" s="3">
        <v>44817</v>
      </c>
      <c r="B258" s="9">
        <v>363503.6103</v>
      </c>
      <c r="C258" s="9">
        <v>223599.15059999999</v>
      </c>
      <c r="D258" s="9">
        <v>139904.45970000001</v>
      </c>
      <c r="E258" s="3">
        <v>44817</v>
      </c>
      <c r="F258" s="9">
        <v>169552.05290000001</v>
      </c>
      <c r="G258" s="9">
        <v>126239.85980000001</v>
      </c>
      <c r="H258" s="9">
        <v>43312.193079999997</v>
      </c>
      <c r="I258" s="3">
        <v>44817</v>
      </c>
      <c r="J258" s="9">
        <v>404511.60269999999</v>
      </c>
      <c r="K258" s="9">
        <v>328632.64689999999</v>
      </c>
      <c r="L258" s="9">
        <v>75878.955749999994</v>
      </c>
    </row>
    <row r="259" spans="1:12" x14ac:dyDescent="0.2">
      <c r="A259" s="3">
        <v>44818</v>
      </c>
      <c r="B259" s="9">
        <v>209464.40299999999</v>
      </c>
      <c r="C259" s="9">
        <v>107375.5719</v>
      </c>
      <c r="D259" s="9">
        <v>102088.83100000001</v>
      </c>
      <c r="E259" s="3">
        <v>44818</v>
      </c>
      <c r="F259" s="9">
        <v>19.420289279999999</v>
      </c>
      <c r="G259" s="9">
        <v>17.78572187</v>
      </c>
      <c r="H259" s="9">
        <v>1.6345674050000001</v>
      </c>
      <c r="I259" s="3">
        <v>44818</v>
      </c>
      <c r="J259" s="9">
        <v>212593.01250000001</v>
      </c>
      <c r="K259" s="9">
        <v>138636.9418</v>
      </c>
      <c r="L259" s="9">
        <v>73956.070749999999</v>
      </c>
    </row>
    <row r="260" spans="1:12" x14ac:dyDescent="0.2">
      <c r="A260" s="3">
        <v>44819</v>
      </c>
      <c r="B260" s="9">
        <v>373851.46659999999</v>
      </c>
      <c r="C260" s="9">
        <v>183515.4896</v>
      </c>
      <c r="D260" s="9">
        <v>190335.97700000001</v>
      </c>
      <c r="E260" s="3">
        <v>44819</v>
      </c>
      <c r="F260" s="9">
        <v>13569.58568</v>
      </c>
      <c r="G260" s="9">
        <v>643.90540090000002</v>
      </c>
      <c r="H260" s="9">
        <v>12925.68028</v>
      </c>
      <c r="I260" s="3">
        <v>44819</v>
      </c>
      <c r="J260" s="9">
        <v>69940.731679999997</v>
      </c>
      <c r="K260" s="9">
        <v>50231.711510000001</v>
      </c>
      <c r="L260" s="9">
        <v>19709.02017</v>
      </c>
    </row>
    <row r="261" spans="1:12" x14ac:dyDescent="0.2">
      <c r="A261" s="3">
        <v>44820</v>
      </c>
      <c r="B261" s="9">
        <v>182492.50700000001</v>
      </c>
      <c r="C261" s="9">
        <v>55029.362710000001</v>
      </c>
      <c r="D261" s="9">
        <v>127463.1443</v>
      </c>
      <c r="E261" s="3">
        <v>44820</v>
      </c>
      <c r="F261" s="9">
        <v>7931.9485430000004</v>
      </c>
      <c r="G261" s="9">
        <v>225.31466800000001</v>
      </c>
      <c r="H261" s="9">
        <v>7706.6338750000004</v>
      </c>
      <c r="I261" s="3">
        <v>44820</v>
      </c>
      <c r="J261" s="9">
        <v>70404.852679999996</v>
      </c>
      <c r="K261" s="9">
        <v>63014.151019999998</v>
      </c>
      <c r="L261" s="9">
        <v>7390.7016610000001</v>
      </c>
    </row>
    <row r="262" spans="1:12" x14ac:dyDescent="0.2">
      <c r="A262" s="3">
        <v>44821</v>
      </c>
      <c r="B262" s="9">
        <v>132916.23860000001</v>
      </c>
      <c r="C262" s="9">
        <v>38282.746339999998</v>
      </c>
      <c r="D262" s="9">
        <v>94633.492299999998</v>
      </c>
      <c r="E262" s="3">
        <v>44821</v>
      </c>
      <c r="F262" s="9">
        <v>3088.9749729999999</v>
      </c>
      <c r="G262" s="9">
        <v>2992.2693720000002</v>
      </c>
      <c r="H262" s="9">
        <v>96.705600739999994</v>
      </c>
      <c r="I262" s="3">
        <v>44821</v>
      </c>
      <c r="J262" s="9">
        <v>85374.916419999994</v>
      </c>
      <c r="K262" s="9">
        <v>73949.561010000005</v>
      </c>
      <c r="L262" s="9">
        <v>11425.35541</v>
      </c>
    </row>
    <row r="263" spans="1:12" x14ac:dyDescent="0.2">
      <c r="A263" s="3">
        <v>44822</v>
      </c>
      <c r="B263" s="9">
        <v>377979.83350000001</v>
      </c>
      <c r="C263" s="9">
        <v>79075.461660000001</v>
      </c>
      <c r="D263" s="9">
        <v>298904.37180000002</v>
      </c>
      <c r="E263" s="3">
        <v>44822</v>
      </c>
      <c r="F263" s="9">
        <v>59647.51053</v>
      </c>
      <c r="G263" s="9">
        <v>2084.5949260000002</v>
      </c>
      <c r="H263" s="9">
        <v>57562.915609999996</v>
      </c>
      <c r="I263" s="3">
        <v>44822</v>
      </c>
      <c r="J263" s="9">
        <v>98728.286569999997</v>
      </c>
      <c r="K263" s="9">
        <v>83877.106969999993</v>
      </c>
      <c r="L263" s="9">
        <v>14851.179599999999</v>
      </c>
    </row>
    <row r="264" spans="1:12" x14ac:dyDescent="0.2">
      <c r="A264" s="3">
        <v>44823</v>
      </c>
      <c r="B264" s="9">
        <v>243111.1335</v>
      </c>
      <c r="C264" s="9">
        <v>66623.887119999999</v>
      </c>
      <c r="D264" s="9">
        <v>176487.2487</v>
      </c>
      <c r="E264" s="3">
        <v>44823</v>
      </c>
      <c r="F264" s="9">
        <v>14024.903319999999</v>
      </c>
      <c r="G264" s="9">
        <v>1097.089596</v>
      </c>
      <c r="H264" s="9">
        <v>12927.81373</v>
      </c>
      <c r="I264" s="3">
        <v>44823</v>
      </c>
      <c r="J264" s="9">
        <v>94933.408939999994</v>
      </c>
      <c r="K264" s="9">
        <v>82219.102729999999</v>
      </c>
      <c r="L264" s="9">
        <v>12714.306210000001</v>
      </c>
    </row>
    <row r="265" spans="1:12" x14ac:dyDescent="0.2">
      <c r="A265" s="3">
        <v>44824</v>
      </c>
      <c r="B265" s="9">
        <v>144419.36199999999</v>
      </c>
      <c r="C265" s="9">
        <v>50208.186139999998</v>
      </c>
      <c r="D265" s="9">
        <v>94211.175879999995</v>
      </c>
      <c r="E265" s="3">
        <v>44824</v>
      </c>
      <c r="F265" s="9">
        <v>200.24041679999999</v>
      </c>
      <c r="G265" s="9">
        <v>137.24508929999999</v>
      </c>
      <c r="H265" s="9">
        <v>62.99532748</v>
      </c>
      <c r="I265" s="3">
        <v>44824</v>
      </c>
      <c r="J265" s="9">
        <v>149160.6042</v>
      </c>
      <c r="K265" s="9">
        <v>125776.05929999999</v>
      </c>
      <c r="L265" s="9">
        <v>23384.544829999999</v>
      </c>
    </row>
    <row r="266" spans="1:12" x14ac:dyDescent="0.2">
      <c r="A266" s="3">
        <v>44825</v>
      </c>
      <c r="B266" s="9">
        <v>295262.38929999998</v>
      </c>
      <c r="C266" s="9">
        <v>100236.7117</v>
      </c>
      <c r="D266" s="9">
        <v>195025.6776</v>
      </c>
      <c r="E266" s="3">
        <v>44825</v>
      </c>
      <c r="F266" s="9">
        <v>49870.03054</v>
      </c>
      <c r="G266" s="9">
        <v>11777.06583</v>
      </c>
      <c r="H266" s="9">
        <v>38092.964720000004</v>
      </c>
      <c r="I266" s="3">
        <v>44825</v>
      </c>
      <c r="J266" s="9">
        <v>131000.27830000001</v>
      </c>
      <c r="K266" s="9">
        <v>107559.3732</v>
      </c>
      <c r="L266" s="9">
        <v>23440.905070000001</v>
      </c>
    </row>
    <row r="267" spans="1:12" x14ac:dyDescent="0.2">
      <c r="A267" s="3">
        <v>44826</v>
      </c>
      <c r="B267" s="9">
        <v>152408.23149999999</v>
      </c>
      <c r="C267" s="9">
        <v>63766.867359999997</v>
      </c>
      <c r="D267" s="9">
        <v>88641.364119999998</v>
      </c>
      <c r="E267" s="3">
        <v>44826</v>
      </c>
      <c r="F267" s="9">
        <v>459.96324929999997</v>
      </c>
      <c r="G267" s="9">
        <v>343.90370139999999</v>
      </c>
      <c r="H267" s="9">
        <v>116.05954800000001</v>
      </c>
      <c r="I267" s="3">
        <v>44826</v>
      </c>
      <c r="J267" s="9">
        <v>128746.8112</v>
      </c>
      <c r="K267" s="9">
        <v>110035.6442</v>
      </c>
      <c r="L267" s="9">
        <v>18711.167079999999</v>
      </c>
    </row>
    <row r="268" spans="1:12" x14ac:dyDescent="0.2">
      <c r="A268" s="3">
        <v>44827</v>
      </c>
      <c r="B268" s="9">
        <v>111514.5264</v>
      </c>
      <c r="C268" s="9">
        <v>49511.937839999999</v>
      </c>
      <c r="D268" s="9">
        <v>62002.588589999999</v>
      </c>
      <c r="E268" s="3">
        <v>44827</v>
      </c>
      <c r="F268" s="9">
        <v>68.834363010000004</v>
      </c>
      <c r="G268" s="9">
        <v>115.8700786</v>
      </c>
      <c r="H268" s="9">
        <v>-47.035715549999999</v>
      </c>
      <c r="I268" s="3">
        <v>44827</v>
      </c>
      <c r="J268" s="9">
        <v>100700.08409999999</v>
      </c>
      <c r="K268" s="9">
        <v>89471.950790000003</v>
      </c>
      <c r="L268" s="9">
        <v>11228.1333</v>
      </c>
    </row>
    <row r="269" spans="1:12" x14ac:dyDescent="0.2">
      <c r="A269" s="3">
        <v>44828</v>
      </c>
      <c r="B269" s="9">
        <v>77630.475510000004</v>
      </c>
      <c r="C269" s="9">
        <v>35429.099249999999</v>
      </c>
      <c r="D269" s="9">
        <v>42201.376270000001</v>
      </c>
      <c r="E269" s="3">
        <v>44828</v>
      </c>
      <c r="F269" s="9">
        <v>170.4810176</v>
      </c>
      <c r="G269" s="9">
        <v>121.9499193</v>
      </c>
      <c r="H269" s="9">
        <v>48.531098249999999</v>
      </c>
      <c r="I269" s="3">
        <v>44828</v>
      </c>
      <c r="J269" s="9">
        <v>140056.23310000001</v>
      </c>
      <c r="K269" s="9">
        <v>116087.364</v>
      </c>
      <c r="L269" s="9">
        <v>23968.86909</v>
      </c>
    </row>
    <row r="270" spans="1:12" x14ac:dyDescent="0.2">
      <c r="A270" s="3">
        <v>44829</v>
      </c>
      <c r="B270" s="9">
        <v>74785.147899999996</v>
      </c>
      <c r="C270" s="9">
        <v>31402.435109999999</v>
      </c>
      <c r="D270" s="9">
        <v>43382.712789999998</v>
      </c>
      <c r="E270" s="3">
        <v>44829</v>
      </c>
      <c r="F270" s="9">
        <v>335.30496090000003</v>
      </c>
      <c r="G270" s="9">
        <v>34.367366279999999</v>
      </c>
      <c r="H270" s="9">
        <v>300.93759460000001</v>
      </c>
      <c r="I270" s="3">
        <v>44829</v>
      </c>
      <c r="J270" s="9">
        <v>124574.1156</v>
      </c>
      <c r="K270" s="9">
        <v>106037.9425</v>
      </c>
      <c r="L270" s="9">
        <v>18536.173119999999</v>
      </c>
    </row>
    <row r="271" spans="1:12" x14ac:dyDescent="0.2">
      <c r="A271" s="3">
        <v>44830</v>
      </c>
      <c r="B271" s="9">
        <v>125559.8505</v>
      </c>
      <c r="C271" s="9">
        <v>71303.168990000006</v>
      </c>
      <c r="D271" s="9">
        <v>54256.681510000002</v>
      </c>
      <c r="E271" s="3">
        <v>44830</v>
      </c>
      <c r="F271" s="9">
        <v>243.8208411</v>
      </c>
      <c r="G271" s="9">
        <v>101.34369220000001</v>
      </c>
      <c r="H271" s="9">
        <v>142.477149</v>
      </c>
      <c r="I271" s="3">
        <v>44830</v>
      </c>
      <c r="J271" s="9">
        <v>113859.40489999999</v>
      </c>
      <c r="K271" s="9">
        <v>95415.928350000002</v>
      </c>
      <c r="L271" s="9">
        <v>18443.476579999999</v>
      </c>
    </row>
    <row r="272" spans="1:12" x14ac:dyDescent="0.2">
      <c r="A272" s="3">
        <v>44831</v>
      </c>
      <c r="B272" s="9">
        <v>1605981.5020000001</v>
      </c>
      <c r="C272" s="9">
        <v>143851.4094</v>
      </c>
      <c r="D272" s="9">
        <v>1462130.0930000001</v>
      </c>
      <c r="E272" s="3">
        <v>44831</v>
      </c>
      <c r="F272" s="9">
        <v>0</v>
      </c>
      <c r="G272" s="9">
        <v>0</v>
      </c>
      <c r="H272" s="9">
        <v>0</v>
      </c>
      <c r="I272" s="3">
        <v>44831</v>
      </c>
      <c r="J272" s="9">
        <v>193711.2022</v>
      </c>
      <c r="K272" s="9">
        <v>168224.43599999999</v>
      </c>
      <c r="L272" s="9">
        <v>25486.766250000001</v>
      </c>
    </row>
    <row r="273" spans="1:12" x14ac:dyDescent="0.2">
      <c r="A273" s="3">
        <v>44832</v>
      </c>
      <c r="B273" s="9">
        <v>159923.7052</v>
      </c>
      <c r="C273" s="9">
        <v>78875.560840000006</v>
      </c>
      <c r="D273" s="9">
        <v>81048.144409999994</v>
      </c>
      <c r="E273" s="3">
        <v>44832</v>
      </c>
      <c r="F273" s="9">
        <v>189.6031997</v>
      </c>
      <c r="G273" s="9">
        <v>183.257949</v>
      </c>
      <c r="H273" s="9">
        <v>6.3452507320000002</v>
      </c>
      <c r="I273" s="3">
        <v>44832</v>
      </c>
      <c r="J273" s="9">
        <v>276708.8504</v>
      </c>
      <c r="K273" s="9">
        <v>238435.9761</v>
      </c>
      <c r="L273" s="9">
        <v>38272.874280000004</v>
      </c>
    </row>
    <row r="274" spans="1:12" x14ac:dyDescent="0.2">
      <c r="A274" s="3">
        <v>44833</v>
      </c>
      <c r="B274" s="9">
        <v>186215.068</v>
      </c>
      <c r="C274" s="9">
        <v>77514.002489999999</v>
      </c>
      <c r="D274" s="9">
        <v>108701.0656</v>
      </c>
      <c r="E274" s="3">
        <v>44833</v>
      </c>
      <c r="F274" s="9">
        <v>0</v>
      </c>
      <c r="G274" s="9">
        <v>0</v>
      </c>
      <c r="H274" s="9">
        <v>0</v>
      </c>
      <c r="I274" s="3">
        <v>44833</v>
      </c>
      <c r="J274" s="9">
        <v>259181.75450000001</v>
      </c>
      <c r="K274" s="9">
        <v>210938.13589999999</v>
      </c>
      <c r="L274" s="9">
        <v>48243.618540000003</v>
      </c>
    </row>
    <row r="275" spans="1:12" x14ac:dyDescent="0.2">
      <c r="A275" s="3">
        <v>44834</v>
      </c>
      <c r="B275" s="9">
        <v>115772.50719999999</v>
      </c>
      <c r="C275" s="9">
        <v>50774.628290000001</v>
      </c>
      <c r="D275" s="9">
        <v>64997.878879999997</v>
      </c>
      <c r="E275" s="3">
        <v>44834</v>
      </c>
      <c r="F275" s="9">
        <v>478.72905889999998</v>
      </c>
      <c r="G275" s="9">
        <v>90.969572119999995</v>
      </c>
      <c r="H275" s="9">
        <v>387.75948670000002</v>
      </c>
      <c r="I275" s="3">
        <v>44834</v>
      </c>
      <c r="J275" s="9">
        <v>152040.25940000001</v>
      </c>
      <c r="K275" s="9">
        <v>118396.4694</v>
      </c>
      <c r="L275" s="9">
        <v>33643.789989999997</v>
      </c>
    </row>
    <row r="276" spans="1:12" x14ac:dyDescent="0.2">
      <c r="A276" s="3">
        <v>44835</v>
      </c>
      <c r="B276" s="9">
        <v>114493.5181</v>
      </c>
      <c r="C276" s="9">
        <v>54295.854939999997</v>
      </c>
      <c r="D276" s="9">
        <v>60197.66315</v>
      </c>
      <c r="E276" s="3">
        <v>44835</v>
      </c>
      <c r="F276" s="9">
        <v>105.8747676</v>
      </c>
      <c r="G276" s="9">
        <v>110.74824220000001</v>
      </c>
      <c r="H276" s="9">
        <v>-4.8734745659999996</v>
      </c>
      <c r="I276" s="3">
        <v>44835</v>
      </c>
      <c r="J276" s="9">
        <v>110426.19</v>
      </c>
      <c r="K276" s="9">
        <v>83546.616680000006</v>
      </c>
      <c r="L276" s="9">
        <v>26879.573339999999</v>
      </c>
    </row>
    <row r="277" spans="1:12" x14ac:dyDescent="0.2">
      <c r="A277" s="3">
        <v>44836</v>
      </c>
      <c r="B277" s="9">
        <v>98644.561610000004</v>
      </c>
      <c r="C277" s="9">
        <v>48875.193010000003</v>
      </c>
      <c r="D277" s="9">
        <v>49769.368600000002</v>
      </c>
      <c r="E277" s="3">
        <v>44836</v>
      </c>
      <c r="F277" s="9">
        <v>211.95631639999999</v>
      </c>
      <c r="G277" s="9">
        <v>136.97892210000001</v>
      </c>
      <c r="H277" s="9">
        <v>74.977394369999999</v>
      </c>
      <c r="I277" s="3">
        <v>44836</v>
      </c>
      <c r="J277" s="9">
        <v>197657.7653</v>
      </c>
      <c r="K277" s="9">
        <v>169360.73130000001</v>
      </c>
      <c r="L277" s="9">
        <v>28297.034019999999</v>
      </c>
    </row>
    <row r="278" spans="1:12" x14ac:dyDescent="0.2">
      <c r="A278" s="3">
        <v>44837</v>
      </c>
      <c r="B278" s="9">
        <v>124385.9813</v>
      </c>
      <c r="C278" s="9">
        <v>52127.191930000001</v>
      </c>
      <c r="D278" s="9">
        <v>72258.789350000006</v>
      </c>
      <c r="E278" s="3">
        <v>44837</v>
      </c>
      <c r="F278" s="9">
        <v>87538.802660000001</v>
      </c>
      <c r="G278" s="9">
        <v>161.527748</v>
      </c>
      <c r="H278" s="9">
        <v>87377.274909999993</v>
      </c>
      <c r="I278" s="3">
        <v>44837</v>
      </c>
      <c r="J278" s="9">
        <v>183246.21230000001</v>
      </c>
      <c r="K278" s="9">
        <v>144537.9711</v>
      </c>
      <c r="L278" s="9">
        <v>38708.241289999998</v>
      </c>
    </row>
    <row r="279" spans="1:12" x14ac:dyDescent="0.2">
      <c r="A279" s="3">
        <v>44838</v>
      </c>
      <c r="B279" s="9">
        <v>212612.56899999999</v>
      </c>
      <c r="C279" s="9">
        <v>83646.240529999995</v>
      </c>
      <c r="D279" s="9">
        <v>128966.3285</v>
      </c>
      <c r="E279" s="3">
        <v>44838</v>
      </c>
      <c r="F279" s="9">
        <v>55.871743729999999</v>
      </c>
      <c r="G279" s="9">
        <v>62.526712529999998</v>
      </c>
      <c r="H279" s="9">
        <v>-6.654968803</v>
      </c>
      <c r="I279" s="3">
        <v>44838</v>
      </c>
      <c r="J279" s="9">
        <v>211321.2782</v>
      </c>
      <c r="K279" s="9">
        <v>182257.359</v>
      </c>
      <c r="L279" s="9">
        <v>29063.919290000002</v>
      </c>
    </row>
    <row r="280" spans="1:12" x14ac:dyDescent="0.2">
      <c r="A280" s="3">
        <v>44839</v>
      </c>
      <c r="B280" s="9">
        <v>141218.88589999999</v>
      </c>
      <c r="C280" s="9">
        <v>66511.162160000007</v>
      </c>
      <c r="D280" s="9">
        <v>74707.723710000006</v>
      </c>
      <c r="E280" s="3">
        <v>44839</v>
      </c>
      <c r="F280" s="9">
        <v>880.01089590000004</v>
      </c>
      <c r="G280" s="9">
        <v>809.52387020000003</v>
      </c>
      <c r="H280" s="9">
        <v>70.487025680000002</v>
      </c>
      <c r="I280" s="3">
        <v>44839</v>
      </c>
      <c r="J280" s="9">
        <v>187643.1802</v>
      </c>
      <c r="K280" s="9">
        <v>163976.53469999999</v>
      </c>
      <c r="L280" s="9">
        <v>23666.64546</v>
      </c>
    </row>
    <row r="281" spans="1:12" x14ac:dyDescent="0.2">
      <c r="A281" s="3">
        <v>44840</v>
      </c>
      <c r="B281" s="9">
        <v>1377850.4739999999</v>
      </c>
      <c r="C281" s="9">
        <v>70753.822060000006</v>
      </c>
      <c r="D281" s="9">
        <v>1307096.652</v>
      </c>
      <c r="E281" s="3">
        <v>44840</v>
      </c>
      <c r="F281" s="9">
        <v>308.52309509999998</v>
      </c>
      <c r="G281" s="9">
        <v>291.80942060000001</v>
      </c>
      <c r="H281" s="9">
        <v>16.713674510000001</v>
      </c>
      <c r="I281" s="3">
        <v>44840</v>
      </c>
      <c r="J281" s="9">
        <v>126472.0824</v>
      </c>
      <c r="K281" s="9">
        <v>162201.5061</v>
      </c>
      <c r="L281" s="9">
        <v>-35729.423719999999</v>
      </c>
    </row>
    <row r="282" spans="1:12" x14ac:dyDescent="0.2">
      <c r="A282" s="3">
        <v>44841</v>
      </c>
      <c r="B282" s="9">
        <v>112300.5594</v>
      </c>
      <c r="C282" s="9">
        <v>59886.235030000003</v>
      </c>
      <c r="D282" s="9">
        <v>52414.324379999998</v>
      </c>
      <c r="E282" s="3">
        <v>44841</v>
      </c>
      <c r="F282" s="9">
        <v>165.58846819999999</v>
      </c>
      <c r="G282" s="9">
        <v>129.00596160000001</v>
      </c>
      <c r="H282" s="9">
        <v>36.582506600000002</v>
      </c>
      <c r="I282" s="3">
        <v>44841</v>
      </c>
      <c r="J282" s="9">
        <v>156077.57399999999</v>
      </c>
      <c r="K282" s="9">
        <v>132773.14319999999</v>
      </c>
      <c r="L282" s="9">
        <v>23304.430799999998</v>
      </c>
    </row>
    <row r="283" spans="1:12" x14ac:dyDescent="0.2">
      <c r="A283" s="3">
        <v>44842</v>
      </c>
      <c r="B283" s="9">
        <v>56325.019840000001</v>
      </c>
      <c r="C283" s="9">
        <v>32250.042519999999</v>
      </c>
      <c r="D283" s="9">
        <v>24074.977320000002</v>
      </c>
      <c r="E283" s="3">
        <v>44842</v>
      </c>
      <c r="F283" s="9">
        <v>10.045537530000001</v>
      </c>
      <c r="G283" s="9">
        <v>9.7128929020000001</v>
      </c>
      <c r="H283" s="9">
        <v>0.33264462929999999</v>
      </c>
      <c r="I283" s="3">
        <v>44842</v>
      </c>
      <c r="J283" s="9">
        <v>95729.32561</v>
      </c>
      <c r="K283" s="9">
        <v>74368.074250000005</v>
      </c>
      <c r="L283" s="9">
        <v>21361.251359999998</v>
      </c>
    </row>
    <row r="284" spans="1:12" x14ac:dyDescent="0.2">
      <c r="A284" s="3">
        <v>44843</v>
      </c>
      <c r="B284" s="9">
        <v>110851.65399999999</v>
      </c>
      <c r="C284" s="9">
        <v>63800.251980000001</v>
      </c>
      <c r="D284" s="9">
        <v>47051.402040000001</v>
      </c>
      <c r="E284" s="3">
        <v>44843</v>
      </c>
      <c r="F284" s="9">
        <v>0</v>
      </c>
      <c r="G284" s="9">
        <v>0</v>
      </c>
      <c r="H284" s="9">
        <v>0</v>
      </c>
      <c r="I284" s="3">
        <v>44843</v>
      </c>
      <c r="J284" s="9">
        <v>122622.5141</v>
      </c>
      <c r="K284" s="9">
        <v>103425.4607</v>
      </c>
      <c r="L284" s="9">
        <v>19197.05342</v>
      </c>
    </row>
    <row r="285" spans="1:12" x14ac:dyDescent="0.2">
      <c r="A285" s="3">
        <v>44844</v>
      </c>
      <c r="B285" s="9">
        <v>133462.05179999999</v>
      </c>
      <c r="C285" s="9">
        <v>73396.418579999998</v>
      </c>
      <c r="D285" s="9">
        <v>60065.633269999998</v>
      </c>
      <c r="E285" s="3">
        <v>44844</v>
      </c>
      <c r="F285" s="9">
        <v>88.851810630000003</v>
      </c>
      <c r="G285" s="9">
        <v>60.1943658</v>
      </c>
      <c r="H285" s="9">
        <v>28.65744484</v>
      </c>
      <c r="I285" s="3">
        <v>44844</v>
      </c>
      <c r="J285" s="9">
        <v>159674.1882</v>
      </c>
      <c r="K285" s="9">
        <v>139920.62239999999</v>
      </c>
      <c r="L285" s="9">
        <v>19753.565750000002</v>
      </c>
    </row>
    <row r="286" spans="1:12" x14ac:dyDescent="0.2">
      <c r="A286" s="3">
        <v>44845</v>
      </c>
      <c r="B286" s="9">
        <v>120404.01730000001</v>
      </c>
      <c r="C286" s="9">
        <v>68213.833719999995</v>
      </c>
      <c r="D286" s="9">
        <v>52190.18361</v>
      </c>
      <c r="E286" s="3">
        <v>44845</v>
      </c>
      <c r="F286" s="9">
        <v>333.69657410000002</v>
      </c>
      <c r="G286" s="9">
        <v>165.95601500000001</v>
      </c>
      <c r="H286" s="9">
        <v>167.74055910000001</v>
      </c>
      <c r="I286" s="3">
        <v>44845</v>
      </c>
      <c r="J286" s="9">
        <v>275689.9314</v>
      </c>
      <c r="K286" s="9">
        <v>156544.8357</v>
      </c>
      <c r="L286" s="9">
        <v>119145.09570000001</v>
      </c>
    </row>
    <row r="287" spans="1:12" x14ac:dyDescent="0.2">
      <c r="A287" s="3">
        <v>44846</v>
      </c>
      <c r="B287" s="9">
        <v>97013.455390000003</v>
      </c>
      <c r="C287" s="9">
        <v>58000.39733</v>
      </c>
      <c r="D287" s="9">
        <v>39013.058060000003</v>
      </c>
      <c r="E287" s="3">
        <v>44846</v>
      </c>
      <c r="F287" s="9">
        <v>403.09849439999999</v>
      </c>
      <c r="G287" s="9">
        <v>390.39673920000001</v>
      </c>
      <c r="H287" s="9">
        <v>12.701755199999999</v>
      </c>
      <c r="I287" s="3">
        <v>44846</v>
      </c>
      <c r="J287" s="9">
        <v>125682.7147</v>
      </c>
      <c r="K287" s="9">
        <v>107645.603</v>
      </c>
      <c r="L287" s="9">
        <v>18037.111669999998</v>
      </c>
    </row>
    <row r="288" spans="1:12" x14ac:dyDescent="0.2">
      <c r="A288" s="3">
        <v>44847</v>
      </c>
      <c r="B288" s="9">
        <v>274075.61589999998</v>
      </c>
      <c r="C288" s="9">
        <v>134290.4013</v>
      </c>
      <c r="D288" s="9">
        <v>139785.21460000001</v>
      </c>
      <c r="E288" s="3">
        <v>44847</v>
      </c>
      <c r="F288" s="9">
        <v>16830.597229999999</v>
      </c>
      <c r="G288" s="9">
        <v>2738.6510429999998</v>
      </c>
      <c r="H288" s="9">
        <v>14091.946190000001</v>
      </c>
      <c r="I288" s="3">
        <v>44847</v>
      </c>
      <c r="J288" s="9">
        <v>262953.02559999999</v>
      </c>
      <c r="K288" s="9">
        <v>182599.43979999999</v>
      </c>
      <c r="L288" s="9">
        <v>80353.585819999993</v>
      </c>
    </row>
    <row r="289" spans="1:12" x14ac:dyDescent="0.2">
      <c r="A289" s="3">
        <v>44848</v>
      </c>
      <c r="B289" s="9">
        <v>106100.03720000001</v>
      </c>
      <c r="C289" s="9">
        <v>62797.546110000003</v>
      </c>
      <c r="D289" s="9">
        <v>43302.491069999996</v>
      </c>
      <c r="E289" s="3">
        <v>44848</v>
      </c>
      <c r="F289" s="9">
        <v>14.235636299999999</v>
      </c>
      <c r="G289" s="9">
        <v>23.86560678</v>
      </c>
      <c r="H289" s="9">
        <v>-9.6299704770000005</v>
      </c>
      <c r="I289" s="3">
        <v>44848</v>
      </c>
      <c r="J289" s="9">
        <v>299933.6813</v>
      </c>
      <c r="K289" s="9">
        <v>215376.46900000001</v>
      </c>
      <c r="L289" s="9">
        <v>84557.212360000005</v>
      </c>
    </row>
    <row r="290" spans="1:12" x14ac:dyDescent="0.2">
      <c r="A290" s="3">
        <v>44849</v>
      </c>
      <c r="B290" s="9">
        <v>105354.89380000001</v>
      </c>
      <c r="C290" s="9">
        <v>67158.646859999993</v>
      </c>
      <c r="D290" s="9">
        <v>38196.246919999998</v>
      </c>
      <c r="E290" s="3">
        <v>44849</v>
      </c>
      <c r="F290" s="9">
        <v>34.091996680000001</v>
      </c>
      <c r="G290" s="9">
        <v>32.019573960000002</v>
      </c>
      <c r="H290" s="9">
        <v>2.072422714</v>
      </c>
      <c r="I290" s="3">
        <v>44849</v>
      </c>
      <c r="J290" s="9">
        <v>231302.6692</v>
      </c>
      <c r="K290" s="9">
        <v>193266.96849999999</v>
      </c>
      <c r="L290" s="9">
        <v>38035.700750000004</v>
      </c>
    </row>
    <row r="291" spans="1:12" x14ac:dyDescent="0.2">
      <c r="A291" s="3">
        <v>44850</v>
      </c>
      <c r="B291" s="9">
        <v>103891.5779</v>
      </c>
      <c r="C291" s="9">
        <v>71119.93432</v>
      </c>
      <c r="D291" s="9">
        <v>32771.643539999997</v>
      </c>
      <c r="E291" s="3">
        <v>44850</v>
      </c>
      <c r="F291" s="9">
        <v>21966.981510000001</v>
      </c>
      <c r="G291" s="9">
        <v>322.52074069999998</v>
      </c>
      <c r="H291" s="9">
        <v>21644.460770000002</v>
      </c>
      <c r="I291" s="3">
        <v>44850</v>
      </c>
      <c r="J291" s="9">
        <v>188378.2378</v>
      </c>
      <c r="K291" s="9">
        <v>128856.47169999999</v>
      </c>
      <c r="L291" s="9">
        <v>59521.766089999997</v>
      </c>
    </row>
    <row r="292" spans="1:12" x14ac:dyDescent="0.2">
      <c r="A292" s="3">
        <v>44851</v>
      </c>
      <c r="B292" s="9">
        <v>261458.73759999999</v>
      </c>
      <c r="C292" s="9">
        <v>119723.0782</v>
      </c>
      <c r="D292" s="9">
        <v>141735.6594</v>
      </c>
      <c r="E292" s="3">
        <v>44851</v>
      </c>
      <c r="F292" s="9">
        <v>8.3447201839999998</v>
      </c>
      <c r="G292" s="9">
        <v>8.2616385379999997</v>
      </c>
      <c r="H292" s="9">
        <v>8.3081645450000005E-2</v>
      </c>
      <c r="I292" s="3">
        <v>44851</v>
      </c>
      <c r="J292" s="9">
        <v>336840.44959999999</v>
      </c>
      <c r="K292" s="9">
        <v>244327.89540000001</v>
      </c>
      <c r="L292" s="9">
        <v>92512.554239999998</v>
      </c>
    </row>
    <row r="293" spans="1:12" x14ac:dyDescent="0.2">
      <c r="A293" s="3">
        <v>44852</v>
      </c>
      <c r="B293" s="9">
        <v>163117.87669999999</v>
      </c>
      <c r="C293" s="9">
        <v>100720.7053</v>
      </c>
      <c r="D293" s="9">
        <v>62397.17136</v>
      </c>
      <c r="E293" s="3">
        <v>44852</v>
      </c>
      <c r="F293" s="9">
        <v>6.7385425029999997</v>
      </c>
      <c r="G293" s="9">
        <v>11.156368049999999</v>
      </c>
      <c r="H293" s="9">
        <v>-4.4178255489999998</v>
      </c>
      <c r="I293" s="3">
        <v>44852</v>
      </c>
      <c r="J293" s="9">
        <v>287223.49329999997</v>
      </c>
      <c r="K293" s="9">
        <v>242747.98730000001</v>
      </c>
      <c r="L293" s="9">
        <v>44475.50604</v>
      </c>
    </row>
    <row r="294" spans="1:12" x14ac:dyDescent="0.2">
      <c r="A294" s="3">
        <v>44853</v>
      </c>
      <c r="B294" s="9">
        <v>105308.5968</v>
      </c>
      <c r="C294" s="9">
        <v>71812.885370000004</v>
      </c>
      <c r="D294" s="9">
        <v>33495.71142</v>
      </c>
      <c r="E294" s="3">
        <v>44853</v>
      </c>
      <c r="F294" s="9">
        <v>644.18526180000003</v>
      </c>
      <c r="G294" s="9">
        <v>31.22473724</v>
      </c>
      <c r="H294" s="9">
        <v>612.96052459999999</v>
      </c>
      <c r="I294" s="3">
        <v>44853</v>
      </c>
      <c r="J294" s="9">
        <v>234133.86300000001</v>
      </c>
      <c r="K294" s="9">
        <v>181824.28229999999</v>
      </c>
      <c r="L294" s="9">
        <v>52309.580719999998</v>
      </c>
    </row>
    <row r="295" spans="1:12" x14ac:dyDescent="0.2">
      <c r="A295" s="3">
        <v>44854</v>
      </c>
      <c r="B295" s="9">
        <v>140117.29980000001</v>
      </c>
      <c r="C295" s="9">
        <v>96469.388699999996</v>
      </c>
      <c r="D295" s="9">
        <v>43647.911079999998</v>
      </c>
      <c r="E295" s="3">
        <v>44854</v>
      </c>
      <c r="F295" s="9">
        <v>122.0926242</v>
      </c>
      <c r="G295" s="9">
        <v>49.457592310000003</v>
      </c>
      <c r="H295" s="9">
        <v>72.635031889999993</v>
      </c>
      <c r="I295" s="3">
        <v>44854</v>
      </c>
      <c r="J295" s="9">
        <v>374810.82040000003</v>
      </c>
      <c r="K295" s="9">
        <v>300301.56819999998</v>
      </c>
      <c r="L295" s="9">
        <v>74509.252189999999</v>
      </c>
    </row>
    <row r="296" spans="1:12" x14ac:dyDescent="0.2">
      <c r="A296" s="3">
        <v>44855</v>
      </c>
      <c r="B296" s="9">
        <v>196207.67370000001</v>
      </c>
      <c r="C296" s="9">
        <v>88368.65122</v>
      </c>
      <c r="D296" s="9">
        <v>107839.02250000001</v>
      </c>
      <c r="E296" s="3">
        <v>44855</v>
      </c>
      <c r="F296" s="9">
        <v>64.551166440000003</v>
      </c>
      <c r="G296" s="9">
        <v>92.692119059999996</v>
      </c>
      <c r="H296" s="9">
        <v>-28.14095262</v>
      </c>
      <c r="I296" s="3">
        <v>44855</v>
      </c>
      <c r="J296" s="9">
        <v>486292.5074</v>
      </c>
      <c r="K296" s="9">
        <v>359494.47720000002</v>
      </c>
      <c r="L296" s="9">
        <v>126798.0301</v>
      </c>
    </row>
    <row r="297" spans="1:12" x14ac:dyDescent="0.2">
      <c r="A297" s="3">
        <v>44856</v>
      </c>
      <c r="B297" s="9">
        <v>1528604.3</v>
      </c>
      <c r="C297" s="9">
        <v>737136.84569999995</v>
      </c>
      <c r="D297" s="9">
        <v>791467.45440000005</v>
      </c>
      <c r="E297" s="3">
        <v>44856</v>
      </c>
      <c r="F297" s="9">
        <v>0</v>
      </c>
      <c r="G297" s="9">
        <v>0</v>
      </c>
      <c r="H297" s="9">
        <v>0</v>
      </c>
      <c r="I297" s="3">
        <v>44856</v>
      </c>
      <c r="J297" s="9">
        <v>232081.67430000001</v>
      </c>
      <c r="K297" s="9">
        <v>194664.46090000001</v>
      </c>
      <c r="L297" s="9">
        <v>37417.213340000002</v>
      </c>
    </row>
    <row r="298" spans="1:12" x14ac:dyDescent="0.2">
      <c r="A298" s="3">
        <v>44857</v>
      </c>
      <c r="B298" s="9">
        <v>73426.002540000001</v>
      </c>
      <c r="C298" s="9">
        <v>40837.044029999997</v>
      </c>
      <c r="D298" s="9">
        <v>32588.95851</v>
      </c>
      <c r="E298" s="3">
        <v>44857</v>
      </c>
      <c r="F298" s="9">
        <v>49.811497420000002</v>
      </c>
      <c r="G298" s="9">
        <v>49.699233470000003</v>
      </c>
      <c r="H298" s="9">
        <v>0.11226395359999999</v>
      </c>
      <c r="I298" s="3">
        <v>44857</v>
      </c>
      <c r="J298" s="9">
        <v>274872.0809</v>
      </c>
      <c r="K298" s="9">
        <v>226100.8278</v>
      </c>
      <c r="L298" s="9">
        <v>48771.253170000004</v>
      </c>
    </row>
    <row r="299" spans="1:12" x14ac:dyDescent="0.2">
      <c r="A299" s="3">
        <v>44858</v>
      </c>
      <c r="B299" s="9">
        <v>74943.404429999995</v>
      </c>
      <c r="C299" s="9">
        <v>49038.906649999997</v>
      </c>
      <c r="D299" s="9">
        <v>25904.497780000002</v>
      </c>
      <c r="E299" s="3">
        <v>44858</v>
      </c>
      <c r="F299" s="9">
        <v>121.1420655</v>
      </c>
      <c r="G299" s="9">
        <v>109.3429567</v>
      </c>
      <c r="H299" s="9">
        <v>11.79910888</v>
      </c>
      <c r="I299" s="3">
        <v>44858</v>
      </c>
      <c r="J299" s="9">
        <v>278552.21000000002</v>
      </c>
      <c r="K299" s="9">
        <v>234363.51199999999</v>
      </c>
      <c r="L299" s="9">
        <v>44188.697930000002</v>
      </c>
    </row>
    <row r="300" spans="1:12" x14ac:dyDescent="0.2">
      <c r="A300" s="3">
        <v>44859</v>
      </c>
      <c r="B300" s="9">
        <v>228655.49170000001</v>
      </c>
      <c r="C300" s="9">
        <v>121009.59020000001</v>
      </c>
      <c r="D300" s="9">
        <v>107645.90150000001</v>
      </c>
      <c r="E300" s="3">
        <v>44859</v>
      </c>
      <c r="F300" s="9">
        <v>3945.39392</v>
      </c>
      <c r="G300" s="9">
        <v>1202.994234</v>
      </c>
      <c r="H300" s="9">
        <v>2742.3996860000002</v>
      </c>
      <c r="I300" s="3">
        <v>44859</v>
      </c>
      <c r="J300" s="9">
        <v>417811.91350000002</v>
      </c>
      <c r="K300" s="9">
        <v>353754.31449999998</v>
      </c>
      <c r="L300" s="9">
        <v>64057.599009999998</v>
      </c>
    </row>
    <row r="301" spans="1:12" x14ac:dyDescent="0.2">
      <c r="A301" s="3">
        <v>44860</v>
      </c>
      <c r="B301" s="9">
        <v>159180.864</v>
      </c>
      <c r="C301" s="9">
        <v>135350.3002</v>
      </c>
      <c r="D301" s="9">
        <v>23830.563859999998</v>
      </c>
      <c r="E301" s="3">
        <v>44860</v>
      </c>
      <c r="F301" s="9">
        <v>7345.4604929999996</v>
      </c>
      <c r="G301" s="9">
        <v>108.52403750000001</v>
      </c>
      <c r="H301" s="9">
        <v>7236.936455</v>
      </c>
      <c r="I301" s="3">
        <v>44860</v>
      </c>
      <c r="J301" s="9">
        <v>305187.40980000002</v>
      </c>
      <c r="K301" s="9">
        <v>264665.35759999999</v>
      </c>
      <c r="L301" s="9">
        <v>40522.052230000001</v>
      </c>
    </row>
    <row r="302" spans="1:12" x14ac:dyDescent="0.2">
      <c r="A302" s="3">
        <v>44861</v>
      </c>
      <c r="B302" s="9">
        <v>213754.2138</v>
      </c>
      <c r="C302" s="9">
        <v>132644.4834</v>
      </c>
      <c r="D302" s="9">
        <v>81109.730330000006</v>
      </c>
      <c r="E302" s="3">
        <v>44861</v>
      </c>
      <c r="F302" s="9">
        <v>165.3796309</v>
      </c>
      <c r="G302" s="9">
        <v>22.976431949999998</v>
      </c>
      <c r="H302" s="9">
        <v>142.403199</v>
      </c>
      <c r="I302" s="3">
        <v>44861</v>
      </c>
      <c r="J302" s="9">
        <v>246505.0067</v>
      </c>
      <c r="K302" s="9">
        <v>194855.75390000001</v>
      </c>
      <c r="L302" s="9">
        <v>51649.252809999998</v>
      </c>
    </row>
    <row r="303" spans="1:12" x14ac:dyDescent="0.2">
      <c r="A303" s="3">
        <v>44862</v>
      </c>
      <c r="B303" s="9">
        <v>123735.90730000001</v>
      </c>
      <c r="C303" s="9">
        <v>83430.69326</v>
      </c>
      <c r="D303" s="9">
        <v>40305.214010000003</v>
      </c>
      <c r="E303" s="3">
        <v>44862</v>
      </c>
      <c r="F303" s="9">
        <v>19.08595347</v>
      </c>
      <c r="G303" s="9">
        <v>22.272589079999999</v>
      </c>
      <c r="H303" s="9">
        <v>-3.1866356059999998</v>
      </c>
      <c r="I303" s="3">
        <v>44862</v>
      </c>
      <c r="J303" s="9">
        <v>304481.44439999998</v>
      </c>
      <c r="K303" s="9">
        <v>248890.22099999999</v>
      </c>
      <c r="L303" s="9">
        <v>55591.22337</v>
      </c>
    </row>
    <row r="304" spans="1:12" x14ac:dyDescent="0.2">
      <c r="A304" s="3">
        <v>44863</v>
      </c>
      <c r="B304" s="9">
        <v>551760.4325</v>
      </c>
      <c r="C304" s="9">
        <v>144948.6329</v>
      </c>
      <c r="D304" s="9">
        <v>406811.79960000003</v>
      </c>
      <c r="E304" s="3">
        <v>44863</v>
      </c>
      <c r="F304" s="9">
        <v>80.049256479999997</v>
      </c>
      <c r="G304" s="9">
        <v>69.239951050000002</v>
      </c>
      <c r="H304" s="9">
        <v>10.80930543</v>
      </c>
      <c r="I304" s="3">
        <v>44863</v>
      </c>
      <c r="J304" s="9">
        <v>313727.79869999998</v>
      </c>
      <c r="K304" s="9">
        <v>236806.95929999999</v>
      </c>
      <c r="L304" s="9">
        <v>76920.839439999996</v>
      </c>
    </row>
    <row r="305" spans="1:12" x14ac:dyDescent="0.2">
      <c r="A305" s="3">
        <v>44864</v>
      </c>
      <c r="B305" s="9">
        <v>145486.43950000001</v>
      </c>
      <c r="C305" s="9">
        <v>86422.156090000004</v>
      </c>
      <c r="D305" s="9">
        <v>59064.2834</v>
      </c>
      <c r="E305" s="3">
        <v>44864</v>
      </c>
      <c r="F305" s="9">
        <v>112.5028599</v>
      </c>
      <c r="G305" s="9">
        <v>113.5057838</v>
      </c>
      <c r="H305" s="9">
        <v>-1.0029238570000001</v>
      </c>
      <c r="I305" s="3">
        <v>44864</v>
      </c>
      <c r="J305" s="9">
        <v>206359.54699999999</v>
      </c>
      <c r="K305" s="9">
        <v>168570.6447</v>
      </c>
      <c r="L305" s="9">
        <v>37788.902269999999</v>
      </c>
    </row>
    <row r="306" spans="1:12" x14ac:dyDescent="0.2">
      <c r="A306" s="3">
        <v>44865</v>
      </c>
      <c r="B306" s="9">
        <v>183927.97719999999</v>
      </c>
      <c r="C306" s="9">
        <v>123745.6629</v>
      </c>
      <c r="D306" s="9">
        <v>60182.314270000003</v>
      </c>
      <c r="E306" s="3">
        <v>44865</v>
      </c>
      <c r="F306" s="9">
        <v>4.9171043079999999</v>
      </c>
      <c r="G306" s="9">
        <v>4.6776238479999996</v>
      </c>
      <c r="H306" s="9">
        <v>0.2394804592</v>
      </c>
      <c r="I306" s="3">
        <v>44865</v>
      </c>
      <c r="J306" s="9">
        <v>250385.13750000001</v>
      </c>
      <c r="K306" s="9">
        <v>202541.6704</v>
      </c>
      <c r="L306" s="9">
        <v>47843.467109999998</v>
      </c>
    </row>
    <row r="307" spans="1:12" x14ac:dyDescent="0.2">
      <c r="A307" s="3">
        <v>44866</v>
      </c>
      <c r="B307" s="9">
        <v>170685.8236</v>
      </c>
      <c r="C307" s="9">
        <v>102857.6526</v>
      </c>
      <c r="D307" s="9">
        <v>67828.170989999999</v>
      </c>
      <c r="E307" s="3">
        <v>44866</v>
      </c>
      <c r="F307" s="9">
        <v>13.543951870000001</v>
      </c>
      <c r="G307" s="9">
        <v>12.97198116</v>
      </c>
      <c r="H307" s="9">
        <v>0.57197070220000001</v>
      </c>
      <c r="I307" s="3">
        <v>44866</v>
      </c>
      <c r="J307" s="9">
        <v>216691.38949999999</v>
      </c>
      <c r="K307" s="9">
        <v>170771.69620000001</v>
      </c>
      <c r="L307" s="9">
        <v>45919.693339999998</v>
      </c>
    </row>
    <row r="308" spans="1:12" x14ac:dyDescent="0.2">
      <c r="A308" s="3">
        <v>44867</v>
      </c>
      <c r="B308" s="9">
        <v>240756.1421</v>
      </c>
      <c r="C308" s="9">
        <v>125654.57150000001</v>
      </c>
      <c r="D308" s="9">
        <v>115101.5707</v>
      </c>
      <c r="E308" s="3">
        <v>44867</v>
      </c>
      <c r="F308" s="9">
        <v>442.78152940000001</v>
      </c>
      <c r="G308" s="9">
        <v>387.30643859999998</v>
      </c>
      <c r="H308" s="9">
        <v>55.475090809999998</v>
      </c>
      <c r="I308" s="3">
        <v>44867</v>
      </c>
      <c r="J308" s="9">
        <v>324994.58380000002</v>
      </c>
      <c r="K308" s="9">
        <v>283656.82179999998</v>
      </c>
      <c r="L308" s="9">
        <v>41337.761980000003</v>
      </c>
    </row>
    <row r="309" spans="1:12" x14ac:dyDescent="0.2">
      <c r="A309" s="3">
        <v>44868</v>
      </c>
      <c r="B309" s="9">
        <v>124150.7169</v>
      </c>
      <c r="C309" s="9">
        <v>92152.96153</v>
      </c>
      <c r="D309" s="9">
        <v>31997.755359999999</v>
      </c>
      <c r="E309" s="3">
        <v>44868</v>
      </c>
      <c r="F309" s="9">
        <v>6685.3807820000002</v>
      </c>
      <c r="G309" s="9">
        <v>275.38639970000003</v>
      </c>
      <c r="H309" s="9">
        <v>6409.9943819999999</v>
      </c>
      <c r="I309" s="3">
        <v>44868</v>
      </c>
      <c r="J309" s="9">
        <v>218445.58300000001</v>
      </c>
      <c r="K309" s="9">
        <v>173122.65340000001</v>
      </c>
      <c r="L309" s="9">
        <v>45322.929680000001</v>
      </c>
    </row>
    <row r="310" spans="1:12" x14ac:dyDescent="0.2">
      <c r="A310" s="3">
        <v>44869</v>
      </c>
      <c r="B310" s="9">
        <v>188570.54749999999</v>
      </c>
      <c r="C310" s="9">
        <v>135492.6403</v>
      </c>
      <c r="D310" s="9">
        <v>53077.907209999998</v>
      </c>
      <c r="E310" s="3">
        <v>44869</v>
      </c>
      <c r="F310" s="9">
        <v>322.67813419999999</v>
      </c>
      <c r="G310" s="9">
        <v>392.52948229999998</v>
      </c>
      <c r="H310" s="9">
        <v>-69.851348160000001</v>
      </c>
      <c r="I310" s="3">
        <v>44869</v>
      </c>
      <c r="J310" s="9">
        <v>358255.43320000003</v>
      </c>
      <c r="K310" s="9">
        <v>320747.64360000001</v>
      </c>
      <c r="L310" s="9">
        <v>37507.789680000002</v>
      </c>
    </row>
    <row r="311" spans="1:12" x14ac:dyDescent="0.2">
      <c r="A311" s="3">
        <v>44870</v>
      </c>
      <c r="B311" s="9">
        <v>150211.1384</v>
      </c>
      <c r="C311" s="9">
        <v>100461.9745</v>
      </c>
      <c r="D311" s="9">
        <v>49749.163860000001</v>
      </c>
      <c r="E311" s="3">
        <v>44870</v>
      </c>
      <c r="F311" s="9">
        <v>0</v>
      </c>
      <c r="G311" s="9">
        <v>0</v>
      </c>
      <c r="H311" s="9">
        <v>0</v>
      </c>
      <c r="I311" s="3">
        <v>44870</v>
      </c>
      <c r="J311" s="9">
        <v>188073.88140000001</v>
      </c>
      <c r="K311" s="9">
        <v>150878.29740000001</v>
      </c>
      <c r="L311" s="9">
        <v>37195.58397</v>
      </c>
    </row>
    <row r="312" spans="1:12" x14ac:dyDescent="0.2">
      <c r="A312" s="3">
        <v>44871</v>
      </c>
      <c r="B312" s="9">
        <v>108398.7362</v>
      </c>
      <c r="C312" s="9">
        <v>75577.864069999996</v>
      </c>
      <c r="D312" s="9">
        <v>32820.872130000003</v>
      </c>
      <c r="E312" s="3">
        <v>44871</v>
      </c>
      <c r="F312" s="9">
        <v>0</v>
      </c>
      <c r="G312" s="9">
        <v>0</v>
      </c>
      <c r="H312" s="9">
        <v>0</v>
      </c>
      <c r="I312" s="3">
        <v>44871</v>
      </c>
      <c r="J312" s="9">
        <v>244024.57800000001</v>
      </c>
      <c r="K312" s="9">
        <v>202298.17170000001</v>
      </c>
      <c r="L312" s="9">
        <v>41726.406300000002</v>
      </c>
    </row>
    <row r="313" spans="1:12" x14ac:dyDescent="0.2">
      <c r="A313" s="3">
        <v>44872</v>
      </c>
      <c r="B313" s="9">
        <v>265932.32290000003</v>
      </c>
      <c r="C313" s="9">
        <v>134383.1605</v>
      </c>
      <c r="D313" s="9">
        <v>131549.1624</v>
      </c>
      <c r="E313" s="3">
        <v>44872</v>
      </c>
      <c r="F313" s="9">
        <v>722.13755649999996</v>
      </c>
      <c r="G313" s="9">
        <v>718.57730409999999</v>
      </c>
      <c r="H313" s="9">
        <v>3.5602523769999999</v>
      </c>
      <c r="I313" s="3">
        <v>44872</v>
      </c>
      <c r="J313" s="9">
        <v>249695.3</v>
      </c>
      <c r="K313" s="9">
        <v>209697.4503</v>
      </c>
      <c r="L313" s="9">
        <v>39997.849670000003</v>
      </c>
    </row>
    <row r="314" spans="1:12" x14ac:dyDescent="0.2">
      <c r="A314" s="3">
        <v>44873</v>
      </c>
      <c r="B314" s="9">
        <v>1815769.121</v>
      </c>
      <c r="C314" s="9">
        <v>1102401.5660000001</v>
      </c>
      <c r="D314" s="9">
        <v>713367.55489999999</v>
      </c>
      <c r="E314" s="3">
        <v>44873</v>
      </c>
      <c r="F314" s="9">
        <v>230693.3689</v>
      </c>
      <c r="G314" s="9">
        <v>213601.2758</v>
      </c>
      <c r="H314" s="9">
        <v>17092.093089999998</v>
      </c>
      <c r="I314" s="3">
        <v>44873</v>
      </c>
      <c r="J314" s="9">
        <v>665168.64080000005</v>
      </c>
      <c r="K314" s="9">
        <v>604749.24340000004</v>
      </c>
      <c r="L314" s="9">
        <v>60419.397380000002</v>
      </c>
    </row>
    <row r="315" spans="1:12" x14ac:dyDescent="0.2">
      <c r="A315" s="3">
        <v>44874</v>
      </c>
      <c r="B315" s="9">
        <v>1027297.4449999999</v>
      </c>
      <c r="C315" s="9">
        <v>729937.54689999996</v>
      </c>
      <c r="D315" s="9">
        <v>297359.8982</v>
      </c>
      <c r="E315" s="3">
        <v>44874</v>
      </c>
      <c r="F315" s="9">
        <v>1037326.2439999999</v>
      </c>
      <c r="G315" s="9">
        <v>857113.69900000002</v>
      </c>
      <c r="H315" s="9">
        <v>180212.5448</v>
      </c>
      <c r="I315" s="3">
        <v>44874</v>
      </c>
      <c r="J315" s="9">
        <v>1157197.852</v>
      </c>
      <c r="K315" s="9">
        <v>1033706.246</v>
      </c>
      <c r="L315" s="9">
        <v>123491.6059</v>
      </c>
    </row>
    <row r="316" spans="1:12" x14ac:dyDescent="0.2">
      <c r="A316" s="3">
        <v>44875</v>
      </c>
      <c r="B316" s="9">
        <v>1036735.8860000001</v>
      </c>
      <c r="C316" s="9">
        <v>594245.50659999996</v>
      </c>
      <c r="D316" s="9">
        <v>442490.37969999999</v>
      </c>
      <c r="E316" s="3">
        <v>44875</v>
      </c>
      <c r="F316" s="9">
        <v>10336.562540000001</v>
      </c>
      <c r="G316" s="9">
        <v>9581.3054049999992</v>
      </c>
      <c r="H316" s="9">
        <v>755.25713740000003</v>
      </c>
      <c r="I316" s="3">
        <v>44875</v>
      </c>
      <c r="J316" s="9">
        <v>1426267.639</v>
      </c>
      <c r="K316" s="9">
        <v>1171955.2590000001</v>
      </c>
      <c r="L316" s="9">
        <v>254312.38039999999</v>
      </c>
    </row>
    <row r="317" spans="1:12" x14ac:dyDescent="0.2">
      <c r="A317" s="3">
        <v>44876</v>
      </c>
      <c r="B317" s="9">
        <v>439938.79229999997</v>
      </c>
      <c r="C317" s="9">
        <v>269991.91119999997</v>
      </c>
      <c r="D317" s="9">
        <v>169946.8811</v>
      </c>
      <c r="E317" s="3">
        <v>44876</v>
      </c>
      <c r="F317" s="9">
        <v>3312.3871330000002</v>
      </c>
      <c r="G317" s="9">
        <v>3173.778503</v>
      </c>
      <c r="H317" s="9">
        <v>138.60862969999999</v>
      </c>
      <c r="I317" s="3">
        <v>44876</v>
      </c>
      <c r="J317" s="9">
        <v>452069.97889999999</v>
      </c>
      <c r="K317" s="9">
        <v>387397.14079999999</v>
      </c>
      <c r="L317" s="9">
        <v>64672.83814</v>
      </c>
    </row>
    <row r="318" spans="1:12" x14ac:dyDescent="0.2">
      <c r="A318" s="3">
        <v>44877</v>
      </c>
      <c r="B318" s="9">
        <v>6678235.1179999998</v>
      </c>
      <c r="C318" s="9">
        <v>3031253.9130000002</v>
      </c>
      <c r="D318" s="9">
        <v>3646981.2050000001</v>
      </c>
      <c r="E318" s="3">
        <v>44877</v>
      </c>
      <c r="F318" s="9">
        <v>317.75596919999998</v>
      </c>
      <c r="G318" s="9">
        <v>367.17440770000002</v>
      </c>
      <c r="H318" s="9">
        <v>-49.418438539999997</v>
      </c>
      <c r="I318" s="3">
        <v>44877</v>
      </c>
      <c r="J318" s="9">
        <v>2754286.2749999999</v>
      </c>
      <c r="K318" s="9">
        <v>1371673.7479999999</v>
      </c>
      <c r="L318" s="9">
        <v>1382612.527</v>
      </c>
    </row>
    <row r="319" spans="1:12" x14ac:dyDescent="0.2">
      <c r="A319" s="3">
        <v>44878</v>
      </c>
      <c r="B319" s="9">
        <v>582320.91929999995</v>
      </c>
      <c r="C319" s="9">
        <v>335171.0441</v>
      </c>
      <c r="D319" s="9">
        <v>247149.87530000001</v>
      </c>
      <c r="E319" s="3">
        <v>44878</v>
      </c>
      <c r="F319" s="9">
        <v>244.6412158</v>
      </c>
      <c r="G319" s="9">
        <v>243.8711926</v>
      </c>
      <c r="H319" s="9">
        <v>0.77002321299999998</v>
      </c>
      <c r="I319" s="3">
        <v>44878</v>
      </c>
      <c r="J319" s="9">
        <v>486545.7966</v>
      </c>
      <c r="K319" s="9">
        <v>421073.33299999998</v>
      </c>
      <c r="L319" s="9">
        <v>65472.463589999999</v>
      </c>
    </row>
    <row r="320" spans="1:12" x14ac:dyDescent="0.2">
      <c r="A320" s="3">
        <v>44879</v>
      </c>
      <c r="B320" s="9">
        <v>267460.22749999998</v>
      </c>
      <c r="C320" s="9">
        <v>185997.25390000001</v>
      </c>
      <c r="D320" s="9">
        <v>81462.973570000002</v>
      </c>
      <c r="E320" s="3">
        <v>44879</v>
      </c>
      <c r="F320" s="9">
        <v>1435.08637</v>
      </c>
      <c r="G320" s="9">
        <v>1478.5981139999999</v>
      </c>
      <c r="H320" s="9">
        <v>-43.511743840000001</v>
      </c>
      <c r="I320" s="3">
        <v>44879</v>
      </c>
      <c r="J320" s="9">
        <v>391290.14730000001</v>
      </c>
      <c r="K320" s="9">
        <v>332519.7035</v>
      </c>
      <c r="L320" s="9">
        <v>58770.443769999998</v>
      </c>
    </row>
    <row r="321" spans="1:12" x14ac:dyDescent="0.2">
      <c r="A321" s="3">
        <v>44880</v>
      </c>
      <c r="B321" s="9">
        <v>167488.17619999999</v>
      </c>
      <c r="C321" s="9">
        <v>115515.4841</v>
      </c>
      <c r="D321" s="9">
        <v>51972.69212</v>
      </c>
      <c r="E321" s="3">
        <v>44880</v>
      </c>
      <c r="F321" s="9">
        <v>5.0230585960000003</v>
      </c>
      <c r="G321" s="9">
        <v>15.443758969999999</v>
      </c>
      <c r="H321" s="9">
        <v>-10.42070037</v>
      </c>
      <c r="I321" s="3">
        <v>44880</v>
      </c>
      <c r="J321" s="9">
        <v>270008.136</v>
      </c>
      <c r="K321" s="9">
        <v>226406.56359999999</v>
      </c>
      <c r="L321" s="9">
        <v>43601.57245</v>
      </c>
    </row>
    <row r="322" spans="1:12" x14ac:dyDescent="0.2">
      <c r="A322" s="3">
        <v>44881</v>
      </c>
      <c r="B322" s="9">
        <v>168886.52650000001</v>
      </c>
      <c r="C322" s="9">
        <v>131384.5765</v>
      </c>
      <c r="D322" s="9">
        <v>37501.950060000003</v>
      </c>
      <c r="E322" s="3">
        <v>44881</v>
      </c>
      <c r="F322" s="9">
        <v>55.692922729999999</v>
      </c>
      <c r="G322" s="9">
        <v>66.344416100000004</v>
      </c>
      <c r="H322" s="9">
        <v>-10.65149338</v>
      </c>
      <c r="I322" s="3">
        <v>44881</v>
      </c>
      <c r="J322" s="9">
        <v>368509.59029999998</v>
      </c>
      <c r="K322" s="9">
        <v>320996.71110000001</v>
      </c>
      <c r="L322" s="9">
        <v>47512.879200000003</v>
      </c>
    </row>
    <row r="323" spans="1:12" x14ac:dyDescent="0.2">
      <c r="A323" s="3">
        <v>44882</v>
      </c>
      <c r="B323" s="9">
        <v>121805.1164</v>
      </c>
      <c r="C323" s="9">
        <v>83228.33</v>
      </c>
      <c r="D323" s="9">
        <v>38576.786359999998</v>
      </c>
      <c r="E323" s="3">
        <v>44882</v>
      </c>
      <c r="F323" s="9">
        <v>16.649557210000001</v>
      </c>
      <c r="G323" s="9">
        <v>13.71060782</v>
      </c>
      <c r="H323" s="9">
        <v>2.938949392</v>
      </c>
      <c r="I323" s="3">
        <v>44882</v>
      </c>
      <c r="J323" s="9">
        <v>273772.6091</v>
      </c>
      <c r="K323" s="9">
        <v>227682.87880000001</v>
      </c>
      <c r="L323" s="9">
        <v>46089.73029</v>
      </c>
    </row>
    <row r="324" spans="1:12" x14ac:dyDescent="0.2">
      <c r="A324" s="3">
        <v>44883</v>
      </c>
      <c r="B324" s="9">
        <v>147302.17600000001</v>
      </c>
      <c r="C324" s="9">
        <v>99716.50705</v>
      </c>
      <c r="D324" s="9">
        <v>47585.668940000003</v>
      </c>
      <c r="E324" s="3">
        <v>44883</v>
      </c>
      <c r="F324" s="9">
        <v>0</v>
      </c>
      <c r="G324" s="9">
        <v>0</v>
      </c>
      <c r="H324" s="9">
        <v>0</v>
      </c>
      <c r="I324" s="3">
        <v>44883</v>
      </c>
      <c r="J324" s="9">
        <v>604244.92649999994</v>
      </c>
      <c r="K324" s="9">
        <v>143082.55429999999</v>
      </c>
      <c r="L324" s="9">
        <v>461162.37229999999</v>
      </c>
    </row>
    <row r="325" spans="1:12" x14ac:dyDescent="0.2">
      <c r="A325" s="3">
        <v>44884</v>
      </c>
      <c r="B325" s="9">
        <v>124261.4028</v>
      </c>
      <c r="C325" s="9">
        <v>69975.667929999996</v>
      </c>
      <c r="D325" s="9">
        <v>54285.734920000003</v>
      </c>
      <c r="E325" s="3">
        <v>44884</v>
      </c>
      <c r="F325" s="9">
        <v>115.6649901</v>
      </c>
      <c r="G325" s="9">
        <v>129.0005242</v>
      </c>
      <c r="H325" s="9">
        <v>-13.33553412</v>
      </c>
      <c r="I325" s="3">
        <v>44884</v>
      </c>
      <c r="J325" s="9">
        <v>292323.46120000002</v>
      </c>
      <c r="K325" s="9">
        <v>243246.6519</v>
      </c>
      <c r="L325" s="9">
        <v>49076.809280000001</v>
      </c>
    </row>
    <row r="326" spans="1:12" x14ac:dyDescent="0.2">
      <c r="A326" s="3">
        <v>44885</v>
      </c>
      <c r="B326" s="9">
        <v>205453.83350000001</v>
      </c>
      <c r="C326" s="9">
        <v>126132.1372</v>
      </c>
      <c r="D326" s="9">
        <v>79321.696299999996</v>
      </c>
      <c r="E326" s="3">
        <v>44885</v>
      </c>
      <c r="F326" s="9">
        <v>2030.5221220000001</v>
      </c>
      <c r="G326" s="9">
        <v>1884.6061589999999</v>
      </c>
      <c r="H326" s="9">
        <v>145.91596279999999</v>
      </c>
      <c r="I326" s="3">
        <v>44885</v>
      </c>
      <c r="J326" s="9">
        <v>440838.20329999999</v>
      </c>
      <c r="K326" s="9">
        <v>379376.36609999998</v>
      </c>
      <c r="L326" s="9">
        <v>61461.83713</v>
      </c>
    </row>
    <row r="327" spans="1:12" x14ac:dyDescent="0.2">
      <c r="A327" s="3">
        <v>44886</v>
      </c>
      <c r="B327" s="9">
        <v>199709.35819999999</v>
      </c>
      <c r="C327" s="9">
        <v>108488.04369999999</v>
      </c>
      <c r="D327" s="9">
        <v>91221.314499999993</v>
      </c>
      <c r="E327" s="3">
        <v>44886</v>
      </c>
      <c r="F327" s="9">
        <v>7457.2319319999997</v>
      </c>
      <c r="G327" s="9">
        <v>6141.3109439999998</v>
      </c>
      <c r="H327" s="9">
        <v>1315.9209880000001</v>
      </c>
      <c r="I327" s="3">
        <v>44886</v>
      </c>
      <c r="J327" s="9">
        <v>372626.69770000002</v>
      </c>
      <c r="K327" s="9">
        <v>317011.36469999998</v>
      </c>
      <c r="L327" s="9">
        <v>55615.332970000003</v>
      </c>
    </row>
    <row r="328" spans="1:12" x14ac:dyDescent="0.2">
      <c r="A328" s="3">
        <v>44887</v>
      </c>
      <c r="B328" s="9">
        <v>299368.03940000001</v>
      </c>
      <c r="C328" s="9">
        <v>149810.6759</v>
      </c>
      <c r="D328" s="9">
        <v>149557.36350000001</v>
      </c>
      <c r="E328" s="3">
        <v>44887</v>
      </c>
      <c r="F328" s="9">
        <v>1245275.92</v>
      </c>
      <c r="G328" s="9">
        <v>441598.07179999998</v>
      </c>
      <c r="H328" s="9">
        <v>803677.84829999995</v>
      </c>
      <c r="I328" s="3">
        <v>44887</v>
      </c>
      <c r="J328" s="9">
        <v>376429.63290000003</v>
      </c>
      <c r="K328" s="9">
        <v>313443.28690000001</v>
      </c>
      <c r="L328" s="9">
        <v>62986.345950000003</v>
      </c>
    </row>
    <row r="329" spans="1:12" x14ac:dyDescent="0.2">
      <c r="A329" s="3">
        <v>44888</v>
      </c>
      <c r="B329" s="9">
        <v>146870.67910000001</v>
      </c>
      <c r="C329" s="9">
        <v>77819.563529999999</v>
      </c>
      <c r="D329" s="9">
        <v>69051.115550000002</v>
      </c>
      <c r="E329" s="3">
        <v>44888</v>
      </c>
      <c r="F329" s="9">
        <v>1672.1385929999999</v>
      </c>
      <c r="G329" s="9">
        <v>2674.6876849999999</v>
      </c>
      <c r="H329" s="9">
        <v>-1002.549092</v>
      </c>
      <c r="I329" s="3">
        <v>44888</v>
      </c>
      <c r="J329" s="9">
        <v>269171.68819999998</v>
      </c>
      <c r="K329" s="9">
        <v>231747.17739999999</v>
      </c>
      <c r="L329" s="9">
        <v>37424.510840000003</v>
      </c>
    </row>
    <row r="330" spans="1:12" x14ac:dyDescent="0.2">
      <c r="A330" s="3">
        <v>44889</v>
      </c>
      <c r="B330" s="9">
        <v>223680.59080000001</v>
      </c>
      <c r="C330" s="9">
        <v>138268.82250000001</v>
      </c>
      <c r="D330" s="9">
        <v>85411.768309999999</v>
      </c>
      <c r="E330" s="3">
        <v>44889</v>
      </c>
      <c r="F330" s="9">
        <v>248.94236810000001</v>
      </c>
      <c r="G330" s="9">
        <v>722.81860510000001</v>
      </c>
      <c r="H330" s="9">
        <v>-473.876237</v>
      </c>
      <c r="I330" s="3">
        <v>44889</v>
      </c>
      <c r="J330" s="9">
        <v>212462.78899999999</v>
      </c>
      <c r="K330" s="9">
        <v>179173.24460000001</v>
      </c>
      <c r="L330" s="9">
        <v>33289.544439999998</v>
      </c>
    </row>
    <row r="331" spans="1:12" x14ac:dyDescent="0.2">
      <c r="A331" s="3">
        <v>44890</v>
      </c>
      <c r="B331" s="9">
        <v>165789.3462</v>
      </c>
      <c r="C331" s="9">
        <v>131381.92110000001</v>
      </c>
      <c r="D331" s="9">
        <v>34407.425060000001</v>
      </c>
      <c r="E331" s="3">
        <v>44890</v>
      </c>
      <c r="F331" s="9">
        <v>-1811.5800850000001</v>
      </c>
      <c r="G331" s="9">
        <v>59.307707039999997</v>
      </c>
      <c r="H331" s="9">
        <v>-1870.887792</v>
      </c>
      <c r="I331" s="3">
        <v>44890</v>
      </c>
      <c r="J331" s="9">
        <v>714184.34550000005</v>
      </c>
      <c r="K331" s="9">
        <v>683038.13269999996</v>
      </c>
      <c r="L331" s="9">
        <v>31146.212780000002</v>
      </c>
    </row>
    <row r="332" spans="1:12" x14ac:dyDescent="0.2">
      <c r="A332" s="3">
        <v>44891</v>
      </c>
      <c r="B332" s="9">
        <v>130445.22010000001</v>
      </c>
      <c r="C332" s="9">
        <v>77001.609100000001</v>
      </c>
      <c r="D332" s="9">
        <v>53443.610979999998</v>
      </c>
      <c r="E332" s="3">
        <v>44891</v>
      </c>
      <c r="F332" s="9">
        <v>62.742718490000001</v>
      </c>
      <c r="G332" s="9">
        <v>70.800300089999993</v>
      </c>
      <c r="H332" s="9">
        <v>-8.0575816010000008</v>
      </c>
      <c r="I332" s="3">
        <v>44891</v>
      </c>
      <c r="J332" s="9">
        <v>158728.61379999999</v>
      </c>
      <c r="K332" s="9">
        <v>132298.45540000001</v>
      </c>
      <c r="L332" s="9">
        <v>26430.158429999999</v>
      </c>
    </row>
    <row r="333" spans="1:12" x14ac:dyDescent="0.2">
      <c r="A333" s="3">
        <v>44892</v>
      </c>
      <c r="B333" s="9">
        <v>182265.44279999999</v>
      </c>
      <c r="C333" s="9">
        <v>55907.659529999997</v>
      </c>
      <c r="D333" s="9">
        <v>126357.7833</v>
      </c>
      <c r="E333" s="3">
        <v>44892</v>
      </c>
      <c r="F333" s="9">
        <v>14.533421710000001</v>
      </c>
      <c r="G333" s="9">
        <v>43.582443009999999</v>
      </c>
      <c r="H333" s="9">
        <v>-29.0490213</v>
      </c>
      <c r="I333" s="3">
        <v>44892</v>
      </c>
      <c r="J333" s="9">
        <v>162396.76509999999</v>
      </c>
      <c r="K333" s="9">
        <v>132913.2795</v>
      </c>
      <c r="L333" s="9">
        <v>29483.485530000002</v>
      </c>
    </row>
    <row r="334" spans="1:12" x14ac:dyDescent="0.2">
      <c r="A334" s="3">
        <v>44893</v>
      </c>
      <c r="B334" s="9">
        <v>2106546.5890000002</v>
      </c>
      <c r="C334" s="9">
        <v>1112877.0379999999</v>
      </c>
      <c r="D334" s="9">
        <v>993669.55110000004</v>
      </c>
      <c r="E334" s="3">
        <v>44893</v>
      </c>
      <c r="F334" s="9">
        <v>67.61359607</v>
      </c>
      <c r="G334" s="9">
        <v>100.7053542</v>
      </c>
      <c r="H334" s="9">
        <v>-33.091758120000001</v>
      </c>
      <c r="I334" s="3">
        <v>44893</v>
      </c>
      <c r="J334" s="9">
        <v>232309.1287</v>
      </c>
      <c r="K334" s="9">
        <v>194796.2366</v>
      </c>
      <c r="L334" s="9">
        <v>37512.892070000002</v>
      </c>
    </row>
    <row r="335" spans="1:12" x14ac:dyDescent="0.2">
      <c r="A335" s="3">
        <v>44894</v>
      </c>
      <c r="B335" s="9">
        <v>120006.3962</v>
      </c>
      <c r="C335" s="9">
        <v>77724.058900000004</v>
      </c>
      <c r="D335" s="9">
        <v>42282.337330000002</v>
      </c>
      <c r="E335" s="3">
        <v>44894</v>
      </c>
      <c r="F335" s="9">
        <v>6.5246663600000003</v>
      </c>
      <c r="G335" s="9">
        <v>6.3640943019999998</v>
      </c>
      <c r="H335" s="9">
        <v>0.1605720578</v>
      </c>
      <c r="I335" s="3">
        <v>44894</v>
      </c>
      <c r="J335" s="9">
        <v>182403.23139999999</v>
      </c>
      <c r="K335" s="9">
        <v>146824.5661</v>
      </c>
      <c r="L335" s="9">
        <v>35578.665330000003</v>
      </c>
    </row>
    <row r="336" spans="1:12" x14ac:dyDescent="0.2">
      <c r="A336" s="3">
        <v>44895</v>
      </c>
      <c r="B336" s="9">
        <v>225500.6268</v>
      </c>
      <c r="C336" s="9">
        <v>99117.327380000002</v>
      </c>
      <c r="D336" s="9">
        <v>126383.2994</v>
      </c>
      <c r="E336" s="3">
        <v>44895</v>
      </c>
      <c r="F336" s="9">
        <v>1111.449282</v>
      </c>
      <c r="G336" s="9">
        <v>547.57506460000002</v>
      </c>
      <c r="H336" s="9">
        <v>563.87421710000001</v>
      </c>
      <c r="I336" s="3">
        <v>44895</v>
      </c>
      <c r="J336" s="9">
        <v>265686.12079999998</v>
      </c>
      <c r="K336" s="9">
        <v>219024.71350000001</v>
      </c>
      <c r="L336" s="9">
        <v>46661.407299999999</v>
      </c>
    </row>
    <row r="337" spans="1:12" x14ac:dyDescent="0.2">
      <c r="A337" s="3">
        <v>44896</v>
      </c>
      <c r="B337" s="9">
        <v>85242.078269999998</v>
      </c>
      <c r="C337" s="9">
        <v>63599.694190000002</v>
      </c>
      <c r="D337" s="9">
        <v>21642.38408</v>
      </c>
      <c r="E337" s="3">
        <v>44896</v>
      </c>
      <c r="F337" s="9">
        <v>4.1061735539999997</v>
      </c>
      <c r="G337" s="9">
        <v>43.888965110000001</v>
      </c>
      <c r="H337" s="9">
        <v>-39.782791549999999</v>
      </c>
      <c r="I337" s="3">
        <v>44896</v>
      </c>
      <c r="J337" s="9">
        <v>161108.19779999999</v>
      </c>
      <c r="K337" s="9">
        <v>133469.01620000001</v>
      </c>
      <c r="L337" s="9">
        <v>27639.181619999999</v>
      </c>
    </row>
    <row r="338" spans="1:12" x14ac:dyDescent="0.2">
      <c r="A338" s="3">
        <v>44897</v>
      </c>
      <c r="B338" s="9">
        <v>221699.8523</v>
      </c>
      <c r="C338" s="9">
        <v>181370.76629999999</v>
      </c>
      <c r="D338" s="9">
        <v>40329.08597</v>
      </c>
      <c r="E338" s="3">
        <v>44897</v>
      </c>
      <c r="F338" s="9">
        <v>-8974.5074170000007</v>
      </c>
      <c r="G338" s="9">
        <v>641.25693120000005</v>
      </c>
      <c r="H338" s="9">
        <v>-9615.7643489999991</v>
      </c>
      <c r="I338" s="3">
        <v>44897</v>
      </c>
      <c r="J338" s="9">
        <v>204322.94940000001</v>
      </c>
      <c r="K338" s="9">
        <v>171878.2317</v>
      </c>
      <c r="L338" s="9">
        <v>32444.717710000001</v>
      </c>
    </row>
    <row r="339" spans="1:12" x14ac:dyDescent="0.2">
      <c r="A339" s="3">
        <v>44898</v>
      </c>
      <c r="B339" s="9">
        <v>59302.869079999997</v>
      </c>
      <c r="C339" s="9">
        <v>42168.856440000003</v>
      </c>
      <c r="D339" s="9">
        <v>17134.012640000001</v>
      </c>
      <c r="E339" s="3">
        <v>44898</v>
      </c>
      <c r="F339" s="9">
        <v>15.9892205</v>
      </c>
      <c r="G339" s="9">
        <v>28.36204983</v>
      </c>
      <c r="H339" s="9">
        <v>-12.37282933</v>
      </c>
      <c r="I339" s="3">
        <v>44898</v>
      </c>
      <c r="J339" s="9">
        <v>125613.8832</v>
      </c>
      <c r="K339" s="9">
        <v>99838.082370000004</v>
      </c>
      <c r="L339" s="9">
        <v>25775.80084</v>
      </c>
    </row>
    <row r="340" spans="1:12" x14ac:dyDescent="0.2">
      <c r="A340" s="3">
        <v>44899</v>
      </c>
      <c r="B340" s="9">
        <v>101560.9912</v>
      </c>
      <c r="C340" s="9">
        <v>85529.603329999998</v>
      </c>
      <c r="D340" s="9">
        <v>16031.3879</v>
      </c>
      <c r="E340" s="3">
        <v>44899</v>
      </c>
      <c r="F340" s="9">
        <v>4.1279187999999998</v>
      </c>
      <c r="G340" s="9">
        <v>8.56608707</v>
      </c>
      <c r="H340" s="9">
        <v>-4.4381682700000002</v>
      </c>
      <c r="I340" s="3">
        <v>44899</v>
      </c>
      <c r="J340" s="9">
        <v>112549.59050000001</v>
      </c>
      <c r="K340" s="9">
        <v>88521.376900000003</v>
      </c>
      <c r="L340" s="9">
        <v>24028.213619999999</v>
      </c>
    </row>
    <row r="341" spans="1:12" x14ac:dyDescent="0.2">
      <c r="A341" s="3">
        <v>44900</v>
      </c>
      <c r="B341" s="9">
        <v>128010.9382</v>
      </c>
      <c r="C341" s="9">
        <v>77621.54277</v>
      </c>
      <c r="D341" s="9">
        <v>50389.395380000002</v>
      </c>
      <c r="E341" s="3">
        <v>44900</v>
      </c>
      <c r="F341" s="9">
        <v>6889.8467860000001</v>
      </c>
      <c r="G341" s="9">
        <v>6513.3115939999998</v>
      </c>
      <c r="H341" s="9">
        <v>376.53519169999998</v>
      </c>
      <c r="I341" s="3">
        <v>44900</v>
      </c>
      <c r="J341" s="9">
        <v>205098.50709999999</v>
      </c>
      <c r="K341" s="9">
        <v>160855.4786</v>
      </c>
      <c r="L341" s="9">
        <v>44243.02852</v>
      </c>
    </row>
    <row r="342" spans="1:12" x14ac:dyDescent="0.2">
      <c r="A342" s="3">
        <v>44901</v>
      </c>
      <c r="B342" s="9">
        <v>172755.13500000001</v>
      </c>
      <c r="C342" s="9">
        <v>121295.75599999999</v>
      </c>
      <c r="D342" s="9">
        <v>51459.378969999998</v>
      </c>
      <c r="E342" s="3">
        <v>44901</v>
      </c>
      <c r="F342" s="9">
        <v>4132.4984969999996</v>
      </c>
      <c r="G342" s="9">
        <v>3931.907522</v>
      </c>
      <c r="H342" s="9">
        <v>200.59097499999999</v>
      </c>
      <c r="I342" s="3">
        <v>44901</v>
      </c>
      <c r="J342" s="9">
        <v>192304.9308</v>
      </c>
      <c r="K342" s="9">
        <v>162362.41510000001</v>
      </c>
      <c r="L342" s="9">
        <v>29942.515770000002</v>
      </c>
    </row>
    <row r="343" spans="1:12" x14ac:dyDescent="0.2">
      <c r="A343" s="3">
        <v>44902</v>
      </c>
      <c r="B343" s="9">
        <v>118716.2153</v>
      </c>
      <c r="C343" s="9">
        <v>90960.828580000001</v>
      </c>
      <c r="D343" s="9">
        <v>27755.386729999998</v>
      </c>
      <c r="E343" s="3">
        <v>44902</v>
      </c>
      <c r="F343" s="9">
        <v>224.28949890000001</v>
      </c>
      <c r="G343" s="9">
        <v>259.98388169999998</v>
      </c>
      <c r="H343" s="9">
        <v>-35.694382859999997</v>
      </c>
      <c r="I343" s="3">
        <v>44902</v>
      </c>
      <c r="J343" s="9">
        <v>176482.0937</v>
      </c>
      <c r="K343" s="9">
        <v>148268.54449999999</v>
      </c>
      <c r="L343" s="9">
        <v>28213.549200000001</v>
      </c>
    </row>
    <row r="344" spans="1:12" x14ac:dyDescent="0.2">
      <c r="A344" s="3">
        <v>44903</v>
      </c>
      <c r="B344" s="9">
        <v>106391.19809999999</v>
      </c>
      <c r="C344" s="9">
        <v>73581.368199999997</v>
      </c>
      <c r="D344" s="9">
        <v>32809.82991</v>
      </c>
      <c r="E344" s="3">
        <v>44903</v>
      </c>
      <c r="F344" s="9">
        <v>314.56392979999998</v>
      </c>
      <c r="G344" s="9">
        <v>337.24356310000002</v>
      </c>
      <c r="H344" s="9">
        <v>-22.679633290000002</v>
      </c>
      <c r="I344" s="3">
        <v>44903</v>
      </c>
      <c r="J344" s="9">
        <v>261419.83749999999</v>
      </c>
      <c r="K344" s="9">
        <v>218771.54749999999</v>
      </c>
      <c r="L344" s="9">
        <v>42648.29004</v>
      </c>
    </row>
    <row r="345" spans="1:12" x14ac:dyDescent="0.2">
      <c r="A345" s="3">
        <v>44904</v>
      </c>
      <c r="B345" s="9">
        <v>72301.668709999998</v>
      </c>
      <c r="C345" s="9">
        <v>49607.516629999998</v>
      </c>
      <c r="D345" s="9">
        <v>22694.15208</v>
      </c>
      <c r="E345" s="3">
        <v>44904</v>
      </c>
      <c r="F345" s="9">
        <v>16.519554710000001</v>
      </c>
      <c r="G345" s="9">
        <v>38.544365130000003</v>
      </c>
      <c r="H345" s="9">
        <v>-22.024810420000001</v>
      </c>
      <c r="I345" s="3">
        <v>44904</v>
      </c>
      <c r="J345" s="9">
        <v>187690.82269999999</v>
      </c>
      <c r="K345" s="9">
        <v>147995.14180000001</v>
      </c>
      <c r="L345" s="9">
        <v>39695.680829999998</v>
      </c>
    </row>
    <row r="346" spans="1:12" x14ac:dyDescent="0.2">
      <c r="A346" s="3">
        <v>44905</v>
      </c>
      <c r="B346" s="9">
        <v>209882.44699999999</v>
      </c>
      <c r="C346" s="9">
        <v>157212.61550000001</v>
      </c>
      <c r="D346" s="9">
        <v>52669.831489999997</v>
      </c>
      <c r="E346" s="3">
        <v>44905</v>
      </c>
      <c r="F346" s="9">
        <v>0</v>
      </c>
      <c r="G346" s="9">
        <v>0</v>
      </c>
      <c r="H346" s="9">
        <v>0</v>
      </c>
      <c r="I346" s="3">
        <v>44905</v>
      </c>
      <c r="J346" s="9">
        <v>91197.969580000004</v>
      </c>
      <c r="K346" s="9">
        <v>70896.766820000004</v>
      </c>
      <c r="L346" s="9">
        <v>20301.20276</v>
      </c>
    </row>
    <row r="347" spans="1:12" x14ac:dyDescent="0.2">
      <c r="A347" s="3">
        <v>44906</v>
      </c>
      <c r="B347" s="9">
        <v>138169.8426</v>
      </c>
      <c r="C347" s="9">
        <v>97103.76629</v>
      </c>
      <c r="D347" s="9">
        <v>41066.076350000003</v>
      </c>
      <c r="E347" s="3">
        <v>44906</v>
      </c>
      <c r="F347" s="9">
        <v>52.566062670000001</v>
      </c>
      <c r="G347" s="9">
        <v>140.03391640000001</v>
      </c>
      <c r="H347" s="9">
        <v>-87.467853750000003</v>
      </c>
      <c r="I347" s="3">
        <v>44906</v>
      </c>
      <c r="J347" s="9">
        <v>148143.59640000001</v>
      </c>
      <c r="K347" s="9">
        <v>107341.7853</v>
      </c>
      <c r="L347" s="9">
        <v>40801.811139999998</v>
      </c>
    </row>
    <row r="348" spans="1:12" x14ac:dyDescent="0.2">
      <c r="A348" s="3">
        <v>44907</v>
      </c>
      <c r="B348" s="9">
        <v>115729.69349999999</v>
      </c>
      <c r="C348" s="9">
        <v>69650.039510000002</v>
      </c>
      <c r="D348" s="9">
        <v>46079.654029999998</v>
      </c>
      <c r="E348" s="3">
        <v>44907</v>
      </c>
      <c r="F348" s="9">
        <v>1013.110002</v>
      </c>
      <c r="G348" s="9">
        <v>993.10703439999997</v>
      </c>
      <c r="H348" s="9">
        <v>20.002967550000001</v>
      </c>
      <c r="I348" s="3">
        <v>44907</v>
      </c>
      <c r="J348" s="9">
        <v>264103.84950000001</v>
      </c>
      <c r="K348" s="9">
        <v>211558.22399999999</v>
      </c>
      <c r="L348" s="9">
        <v>52545.625520000001</v>
      </c>
    </row>
    <row r="349" spans="1:12" x14ac:dyDescent="0.2">
      <c r="A349" s="3">
        <v>44908</v>
      </c>
      <c r="B349" s="9">
        <v>173752.9057</v>
      </c>
      <c r="C349" s="9">
        <v>102367.9353</v>
      </c>
      <c r="D349" s="9">
        <v>71384.970390000002</v>
      </c>
      <c r="E349" s="3">
        <v>44908</v>
      </c>
      <c r="F349" s="9">
        <v>28871.39358</v>
      </c>
      <c r="G349" s="9">
        <v>628.43651609999995</v>
      </c>
      <c r="H349" s="9">
        <v>28242.95707</v>
      </c>
      <c r="I349" s="3">
        <v>44908</v>
      </c>
      <c r="J349" s="9">
        <v>356106.42959999997</v>
      </c>
      <c r="K349" s="9">
        <v>296833.17450000002</v>
      </c>
      <c r="L349" s="9">
        <v>59273.255149999997</v>
      </c>
    </row>
    <row r="350" spans="1:12" x14ac:dyDescent="0.2">
      <c r="A350" s="3">
        <v>44909</v>
      </c>
      <c r="B350" s="9">
        <v>129888.1407</v>
      </c>
      <c r="C350" s="9">
        <v>88244.899860000005</v>
      </c>
      <c r="D350" s="9">
        <v>41643.240870000001</v>
      </c>
      <c r="E350" s="3">
        <v>44909</v>
      </c>
      <c r="F350" s="9">
        <v>-4.7461324879999998</v>
      </c>
      <c r="G350" s="9">
        <v>52.638227819999997</v>
      </c>
      <c r="H350" s="9">
        <v>-57.384360309999998</v>
      </c>
      <c r="I350" s="3">
        <v>44909</v>
      </c>
      <c r="J350" s="9">
        <v>248969.0681</v>
      </c>
      <c r="K350" s="9">
        <v>207217.87340000001</v>
      </c>
      <c r="L350" s="9">
        <v>41751.194739999999</v>
      </c>
    </row>
    <row r="351" spans="1:12" x14ac:dyDescent="0.2">
      <c r="A351" s="3">
        <v>44910</v>
      </c>
      <c r="B351" s="9">
        <v>113778.5083</v>
      </c>
      <c r="C351" s="9">
        <v>60575.527800000003</v>
      </c>
      <c r="D351" s="9">
        <v>53202.98055</v>
      </c>
      <c r="E351" s="3">
        <v>44910</v>
      </c>
      <c r="F351" s="9">
        <v>847.16883180000002</v>
      </c>
      <c r="G351" s="9">
        <v>835.49752980000005</v>
      </c>
      <c r="H351" s="9">
        <v>11.67130203</v>
      </c>
      <c r="I351" s="3">
        <v>44910</v>
      </c>
      <c r="J351" s="9">
        <v>219879.22700000001</v>
      </c>
      <c r="K351" s="9">
        <v>174931.16039999999</v>
      </c>
      <c r="L351" s="9">
        <v>44948.066559999999</v>
      </c>
    </row>
    <row r="352" spans="1:12" x14ac:dyDescent="0.2">
      <c r="A352" s="3">
        <v>44911</v>
      </c>
      <c r="B352" s="9">
        <v>259442.34160000001</v>
      </c>
      <c r="C352" s="9">
        <v>138570.753</v>
      </c>
      <c r="D352" s="9">
        <v>120871.58869999999</v>
      </c>
      <c r="E352" s="3">
        <v>44911</v>
      </c>
      <c r="F352" s="9">
        <v>26721.216540000001</v>
      </c>
      <c r="G352" s="9">
        <v>20318.86923</v>
      </c>
      <c r="H352" s="9">
        <v>6402.3473100000001</v>
      </c>
      <c r="I352" s="3">
        <v>44911</v>
      </c>
      <c r="J352" s="9">
        <v>323946.68040000001</v>
      </c>
      <c r="K352" s="9">
        <v>226795.60440000001</v>
      </c>
      <c r="L352" s="9">
        <v>97151.075979999994</v>
      </c>
    </row>
    <row r="353" spans="1:12" x14ac:dyDescent="0.2">
      <c r="A353" s="3">
        <v>44912</v>
      </c>
      <c r="B353" s="9">
        <v>107496.811</v>
      </c>
      <c r="C353" s="9">
        <v>51826.71155</v>
      </c>
      <c r="D353" s="9">
        <v>55670.099410000003</v>
      </c>
      <c r="E353" s="3">
        <v>44912</v>
      </c>
      <c r="F353" s="9">
        <v>103119.89350000001</v>
      </c>
      <c r="G353" s="9">
        <v>67515.909509999998</v>
      </c>
      <c r="H353" s="9">
        <v>35603.984020000004</v>
      </c>
      <c r="I353" s="3">
        <v>44912</v>
      </c>
      <c r="J353" s="9">
        <v>283126.66629999998</v>
      </c>
      <c r="K353" s="9">
        <v>204836.0888</v>
      </c>
      <c r="L353" s="9">
        <v>78290.577499999999</v>
      </c>
    </row>
    <row r="354" spans="1:12" x14ac:dyDescent="0.2">
      <c r="A354" s="3">
        <v>44913</v>
      </c>
      <c r="B354" s="9">
        <v>82626.053010000003</v>
      </c>
      <c r="C354" s="9">
        <v>58717.669099999999</v>
      </c>
      <c r="D354" s="9">
        <v>23908.38392</v>
      </c>
      <c r="E354" s="3">
        <v>44913</v>
      </c>
      <c r="F354" s="9">
        <v>1322.7186260000001</v>
      </c>
      <c r="G354" s="9">
        <v>1212.399026</v>
      </c>
      <c r="H354" s="9">
        <v>110.31959999999999</v>
      </c>
      <c r="I354" s="3">
        <v>44913</v>
      </c>
      <c r="J354" s="9">
        <v>147375.5417</v>
      </c>
      <c r="K354" s="9">
        <v>114590.299</v>
      </c>
      <c r="L354" s="9">
        <v>32785.242729999998</v>
      </c>
    </row>
    <row r="355" spans="1:12" x14ac:dyDescent="0.2">
      <c r="A355" s="3">
        <v>44914</v>
      </c>
      <c r="B355" s="9">
        <v>149679.58799999999</v>
      </c>
      <c r="C355" s="9">
        <v>91766.381429999994</v>
      </c>
      <c r="D355" s="9">
        <v>57913.206530000003</v>
      </c>
      <c r="E355" s="3">
        <v>44914</v>
      </c>
      <c r="F355" s="9">
        <v>3431.5917260000001</v>
      </c>
      <c r="G355" s="9">
        <v>3105.2515920000001</v>
      </c>
      <c r="H355" s="9">
        <v>326.34013399999998</v>
      </c>
      <c r="I355" s="3">
        <v>44914</v>
      </c>
      <c r="J355" s="9">
        <v>152551.2366</v>
      </c>
      <c r="K355" s="9">
        <v>108995.5328</v>
      </c>
      <c r="L355" s="9">
        <v>43555.703840000002</v>
      </c>
    </row>
    <row r="356" spans="1:12" x14ac:dyDescent="0.2">
      <c r="A356" s="3">
        <v>44915</v>
      </c>
      <c r="B356" s="9">
        <v>165057.8579</v>
      </c>
      <c r="C356" s="9">
        <v>86911.707599999994</v>
      </c>
      <c r="D356" s="9">
        <v>78146.150259999995</v>
      </c>
      <c r="E356" s="3">
        <v>44915</v>
      </c>
      <c r="F356" s="9">
        <v>-55916.964780000002</v>
      </c>
      <c r="G356" s="9">
        <v>88.475187649999995</v>
      </c>
      <c r="H356" s="9">
        <v>-56005.439969999999</v>
      </c>
      <c r="I356" s="3">
        <v>44915</v>
      </c>
      <c r="J356" s="9">
        <v>274847.9669</v>
      </c>
      <c r="K356" s="9">
        <v>226694.58530000001</v>
      </c>
      <c r="L356" s="9">
        <v>48153.38162</v>
      </c>
    </row>
    <row r="357" spans="1:12" x14ac:dyDescent="0.2">
      <c r="A357" s="3">
        <v>44916</v>
      </c>
      <c r="B357" s="9">
        <v>103733.0254</v>
      </c>
      <c r="C357" s="9">
        <v>87055.472269999998</v>
      </c>
      <c r="D357" s="9">
        <v>16677.553110000001</v>
      </c>
      <c r="E357" s="3">
        <v>44916</v>
      </c>
      <c r="F357" s="9">
        <v>-752.22956509999995</v>
      </c>
      <c r="G357" s="9">
        <v>179.09467480000001</v>
      </c>
      <c r="H357" s="9">
        <v>-931.32423989999995</v>
      </c>
      <c r="I357" s="3">
        <v>44916</v>
      </c>
      <c r="J357" s="9">
        <v>125370.14230000001</v>
      </c>
      <c r="K357" s="9">
        <v>97392.152950000003</v>
      </c>
      <c r="L357" s="9">
        <v>27977.989369999999</v>
      </c>
    </row>
    <row r="358" spans="1:12" x14ac:dyDescent="0.2">
      <c r="A358" s="3">
        <v>44917</v>
      </c>
      <c r="B358" s="9">
        <v>98557.391470000002</v>
      </c>
      <c r="C358" s="9">
        <v>58254.662539999998</v>
      </c>
      <c r="D358" s="9">
        <v>40302.728929999997</v>
      </c>
      <c r="E358" s="3">
        <v>44917</v>
      </c>
      <c r="F358" s="9">
        <v>1521.691904</v>
      </c>
      <c r="G358" s="9">
        <v>1606.647152</v>
      </c>
      <c r="H358" s="9">
        <v>-84.955248539999999</v>
      </c>
      <c r="I358" s="3">
        <v>44917</v>
      </c>
      <c r="J358" s="9">
        <v>182686.88459999999</v>
      </c>
      <c r="K358" s="9">
        <v>145770.5049</v>
      </c>
      <c r="L358" s="9">
        <v>36916.379679999998</v>
      </c>
    </row>
    <row r="359" spans="1:12" x14ac:dyDescent="0.2">
      <c r="A359" s="3">
        <v>44918</v>
      </c>
      <c r="B359" s="9">
        <v>89980.170929999993</v>
      </c>
      <c r="C359" s="9">
        <v>64711.755669999999</v>
      </c>
      <c r="D359" s="9">
        <v>25268.415260000002</v>
      </c>
      <c r="E359" s="3">
        <v>44918</v>
      </c>
      <c r="F359" s="9">
        <v>9.5868257230000005</v>
      </c>
      <c r="G359" s="9">
        <v>28.007044</v>
      </c>
      <c r="H359" s="9">
        <v>-18.42021828</v>
      </c>
      <c r="I359" s="3">
        <v>44918</v>
      </c>
      <c r="J359" s="9">
        <v>141349.18299999999</v>
      </c>
      <c r="K359" s="9">
        <v>104686.5797</v>
      </c>
      <c r="L359" s="9">
        <v>36662.603289999999</v>
      </c>
    </row>
    <row r="360" spans="1:12" x14ac:dyDescent="0.2">
      <c r="A360" s="3">
        <v>44919</v>
      </c>
      <c r="B360" s="9">
        <v>45742.993159999998</v>
      </c>
      <c r="C360" s="9">
        <v>36590.559099999999</v>
      </c>
      <c r="D360" s="9">
        <v>9152.4340639999991</v>
      </c>
      <c r="E360" s="3">
        <v>44919</v>
      </c>
      <c r="F360" s="9">
        <v>339.67858439999998</v>
      </c>
      <c r="G360" s="9">
        <v>173.70912899999999</v>
      </c>
      <c r="H360" s="9">
        <v>165.96945539999999</v>
      </c>
      <c r="I360" s="3">
        <v>44919</v>
      </c>
      <c r="J360" s="9">
        <v>68830.799490000005</v>
      </c>
      <c r="K360" s="9">
        <v>51868.870719999999</v>
      </c>
      <c r="L360" s="9">
        <v>16961.928759999999</v>
      </c>
    </row>
    <row r="361" spans="1:12" x14ac:dyDescent="0.2">
      <c r="A361" s="3">
        <v>44920</v>
      </c>
      <c r="B361" s="9">
        <v>110026.62639999999</v>
      </c>
      <c r="C361" s="9">
        <v>72616.200049999999</v>
      </c>
      <c r="D361" s="9">
        <v>37410.426350000002</v>
      </c>
      <c r="E361" s="3">
        <v>44920</v>
      </c>
      <c r="F361" s="9">
        <v>14952.64083</v>
      </c>
      <c r="G361" s="9">
        <v>13782.35576</v>
      </c>
      <c r="H361" s="9">
        <v>1170.285071</v>
      </c>
      <c r="I361" s="3">
        <v>44920</v>
      </c>
      <c r="J361" s="9">
        <v>84613.072880000007</v>
      </c>
      <c r="K361" s="9">
        <v>61660.715759999999</v>
      </c>
      <c r="L361" s="9">
        <v>22952.35713</v>
      </c>
    </row>
    <row r="362" spans="1:12" x14ac:dyDescent="0.2">
      <c r="A362" s="3">
        <v>44921</v>
      </c>
      <c r="B362" s="9">
        <v>110208.6608</v>
      </c>
      <c r="C362" s="9">
        <v>53855.311280000002</v>
      </c>
      <c r="D362" s="9">
        <v>56353.349499999997</v>
      </c>
      <c r="E362" s="3">
        <v>44921</v>
      </c>
      <c r="F362" s="9">
        <v>97.405034990000004</v>
      </c>
      <c r="G362" s="9">
        <v>92.002634549999996</v>
      </c>
      <c r="H362" s="9">
        <v>5.4024004430000003</v>
      </c>
      <c r="I362" s="3">
        <v>44921</v>
      </c>
      <c r="J362" s="9">
        <v>168002.1029</v>
      </c>
      <c r="K362" s="9">
        <v>106341.20699999999</v>
      </c>
      <c r="L362" s="9">
        <v>61660.89589</v>
      </c>
    </row>
    <row r="363" spans="1:12" x14ac:dyDescent="0.2">
      <c r="A363" s="3">
        <v>44922</v>
      </c>
      <c r="B363" s="9">
        <v>171916.58840000001</v>
      </c>
      <c r="C363" s="9">
        <v>78561.592399999994</v>
      </c>
      <c r="D363" s="9">
        <v>93354.99596</v>
      </c>
      <c r="E363" s="3">
        <v>44922</v>
      </c>
      <c r="F363" s="9">
        <v>106.94939599999999</v>
      </c>
      <c r="G363" s="9">
        <v>103.9849062</v>
      </c>
      <c r="H363" s="9">
        <v>2.964489822</v>
      </c>
      <c r="I363" s="3">
        <v>44922</v>
      </c>
      <c r="J363" s="9">
        <v>226866.897</v>
      </c>
      <c r="K363" s="9">
        <v>143076.75349999999</v>
      </c>
      <c r="L363" s="9">
        <v>83790.143500000006</v>
      </c>
    </row>
    <row r="364" spans="1:12" x14ac:dyDescent="0.2">
      <c r="A364" s="3">
        <v>44923</v>
      </c>
      <c r="B364" s="9">
        <v>113958.9289</v>
      </c>
      <c r="C364" s="9">
        <v>71896.444799999997</v>
      </c>
      <c r="D364" s="9">
        <v>42062.484069999999</v>
      </c>
      <c r="E364" s="3">
        <v>44923</v>
      </c>
      <c r="F364" s="9">
        <v>2168.329495</v>
      </c>
      <c r="G364" s="9">
        <v>1960.9078320000001</v>
      </c>
      <c r="H364" s="9">
        <v>207.42166320000001</v>
      </c>
      <c r="I364" s="3">
        <v>44923</v>
      </c>
      <c r="J364" s="9">
        <v>126209.96980000001</v>
      </c>
      <c r="K364" s="9">
        <v>97127.407139999996</v>
      </c>
      <c r="L364" s="9">
        <v>29082.56264</v>
      </c>
    </row>
    <row r="365" spans="1:12" x14ac:dyDescent="0.2">
      <c r="A365" s="3">
        <v>44924</v>
      </c>
      <c r="B365" s="9">
        <v>100217.8751</v>
      </c>
      <c r="C365" s="9">
        <v>65451.851119999999</v>
      </c>
      <c r="D365" s="9">
        <v>34766.023990000002</v>
      </c>
      <c r="E365" s="3">
        <v>44924</v>
      </c>
      <c r="F365" s="9">
        <v>9267.8680569999997</v>
      </c>
      <c r="G365" s="9">
        <v>9062.9506509999992</v>
      </c>
      <c r="H365" s="9">
        <v>204.91740530000001</v>
      </c>
      <c r="I365" s="3">
        <v>44924</v>
      </c>
      <c r="J365" s="9">
        <v>142136.81229999999</v>
      </c>
      <c r="K365" s="9">
        <v>109636.4886</v>
      </c>
      <c r="L365" s="9">
        <v>32500.32374</v>
      </c>
    </row>
    <row r="366" spans="1:12" x14ac:dyDescent="0.2">
      <c r="A366" s="3">
        <v>44925</v>
      </c>
      <c r="B366" s="9">
        <v>73574.076440000004</v>
      </c>
      <c r="C366" s="9">
        <v>50149.214249999997</v>
      </c>
      <c r="D366" s="9">
        <v>23424.86218</v>
      </c>
      <c r="E366" s="3">
        <v>44925</v>
      </c>
      <c r="F366" s="9">
        <v>48517.518680000001</v>
      </c>
      <c r="G366" s="9">
        <v>48786.501179999999</v>
      </c>
      <c r="H366" s="9">
        <v>-268.98250030000003</v>
      </c>
      <c r="I366" s="3">
        <v>44925</v>
      </c>
      <c r="J366" s="9">
        <v>80932.204129999998</v>
      </c>
      <c r="K366" s="9">
        <v>60649.147449999997</v>
      </c>
      <c r="L366" s="9">
        <v>20283.056670000002</v>
      </c>
    </row>
    <row r="367" spans="1:12" x14ac:dyDescent="0.2">
      <c r="A367" s="3">
        <v>44926</v>
      </c>
      <c r="B367" s="9">
        <v>121069.19809999999</v>
      </c>
      <c r="C367" s="9">
        <v>97709.472420000006</v>
      </c>
      <c r="D367" s="9">
        <v>23359.725640000001</v>
      </c>
      <c r="E367" s="3">
        <v>44926</v>
      </c>
      <c r="F367" s="9">
        <v>1974.347356</v>
      </c>
      <c r="G367" s="9">
        <v>2053.5017979999998</v>
      </c>
      <c r="H367" s="9">
        <v>-79.154442340000003</v>
      </c>
      <c r="I367" s="3">
        <v>44926</v>
      </c>
      <c r="J367" s="9">
        <v>108699.38559999999</v>
      </c>
      <c r="K367" s="9">
        <v>78690.357870000007</v>
      </c>
      <c r="L367" s="9">
        <v>30009.027699999999</v>
      </c>
    </row>
    <row r="368" spans="1:12" x14ac:dyDescent="0.2">
      <c r="A368" s="3">
        <v>44927</v>
      </c>
      <c r="B368" s="9">
        <v>87970.544099999999</v>
      </c>
      <c r="C368" s="9">
        <v>69083.114950000003</v>
      </c>
      <c r="D368" s="9">
        <v>18887.42915</v>
      </c>
      <c r="E368" s="3" t="s">
        <v>5</v>
      </c>
      <c r="F368" s="9">
        <v>1580.1610800000001</v>
      </c>
      <c r="G368" s="9">
        <v>16.905280489999999</v>
      </c>
      <c r="H368" s="9">
        <v>1563.255799</v>
      </c>
      <c r="I368" s="3">
        <v>44927</v>
      </c>
      <c r="J368" s="9">
        <v>110659.8017</v>
      </c>
      <c r="K368" s="9">
        <v>96937.973299999998</v>
      </c>
      <c r="L368" s="9">
        <v>13721.8284</v>
      </c>
    </row>
    <row r="369" spans="1:12" x14ac:dyDescent="0.2">
      <c r="A369" s="3">
        <v>44928</v>
      </c>
      <c r="B369" s="9">
        <v>69855.227840000007</v>
      </c>
      <c r="C369" s="9">
        <v>53993.180959999998</v>
      </c>
      <c r="D369" s="9">
        <v>15862.04688</v>
      </c>
      <c r="E369" s="3" t="s">
        <v>6</v>
      </c>
      <c r="F369" s="9">
        <v>322.24555629999998</v>
      </c>
      <c r="G369" s="9">
        <v>67.887557259999994</v>
      </c>
      <c r="H369" s="9">
        <v>254.35799900000001</v>
      </c>
      <c r="I369" s="3">
        <v>44928</v>
      </c>
      <c r="J369" s="9">
        <v>146339.88930000001</v>
      </c>
      <c r="K369" s="9">
        <v>131494.2855</v>
      </c>
      <c r="L369" s="9">
        <v>14845.60384</v>
      </c>
    </row>
    <row r="370" spans="1:12" x14ac:dyDescent="0.2">
      <c r="A370" s="3">
        <v>44929</v>
      </c>
      <c r="B370" s="9">
        <v>56347.050320000002</v>
      </c>
      <c r="C370" s="9">
        <v>43470.591310000003</v>
      </c>
      <c r="D370" s="9">
        <v>12876.45901</v>
      </c>
      <c r="E370" s="3" t="s">
        <v>7</v>
      </c>
      <c r="F370" s="9">
        <v>0</v>
      </c>
      <c r="G370" s="9">
        <v>0</v>
      </c>
      <c r="H370" s="9">
        <v>0</v>
      </c>
      <c r="I370" s="3">
        <v>44929</v>
      </c>
      <c r="J370" s="9">
        <v>145888.1918</v>
      </c>
      <c r="K370" s="9">
        <v>127274.56110000001</v>
      </c>
      <c r="L370" s="9">
        <v>18613.630740000001</v>
      </c>
    </row>
    <row r="371" spans="1:12" x14ac:dyDescent="0.2">
      <c r="A371" s="3">
        <v>44930</v>
      </c>
      <c r="B371" s="9">
        <v>90396.385819999996</v>
      </c>
      <c r="C371" s="9">
        <v>69528.096659999996</v>
      </c>
      <c r="D371" s="9">
        <v>20868.28916</v>
      </c>
      <c r="E371" s="3" t="s">
        <v>8</v>
      </c>
      <c r="F371" s="9">
        <v>-10115.42625</v>
      </c>
      <c r="G371" s="9">
        <v>2483.0833130000001</v>
      </c>
      <c r="H371" s="9">
        <v>-12598.50956</v>
      </c>
      <c r="I371" s="3">
        <v>44930</v>
      </c>
      <c r="J371" s="9">
        <v>260549.49280000001</v>
      </c>
      <c r="K371" s="9">
        <v>219064.44020000001</v>
      </c>
      <c r="L371" s="9">
        <v>41485.052559999996</v>
      </c>
    </row>
    <row r="372" spans="1:12" x14ac:dyDescent="0.2">
      <c r="A372" s="3">
        <v>44931</v>
      </c>
      <c r="B372" s="9">
        <v>89206.378190000003</v>
      </c>
      <c r="C372" s="9">
        <v>73032.604240000001</v>
      </c>
      <c r="D372" s="9">
        <v>16173.773950000001</v>
      </c>
      <c r="E372" s="3" t="s">
        <v>9</v>
      </c>
      <c r="F372" s="9">
        <v>10.723264909999999</v>
      </c>
      <c r="G372" s="9">
        <v>10.589703460000001</v>
      </c>
      <c r="H372" s="9">
        <v>0.133561452</v>
      </c>
      <c r="I372" s="3">
        <v>44931</v>
      </c>
      <c r="J372" s="9">
        <v>171567.9037</v>
      </c>
      <c r="K372" s="9">
        <v>138852.66649999999</v>
      </c>
      <c r="L372" s="9">
        <v>32715.23719</v>
      </c>
    </row>
    <row r="373" spans="1:12" x14ac:dyDescent="0.2">
      <c r="A373" s="3">
        <v>44932</v>
      </c>
      <c r="B373" s="9">
        <v>60938.146249999998</v>
      </c>
      <c r="C373" s="9">
        <v>50034.425819999997</v>
      </c>
      <c r="D373" s="9">
        <v>10903.720429999999</v>
      </c>
      <c r="E373" s="3" t="s">
        <v>10</v>
      </c>
      <c r="F373" s="9">
        <v>15.304398000000001</v>
      </c>
      <c r="G373" s="9">
        <v>14.834712639999999</v>
      </c>
      <c r="H373" s="9">
        <v>0.46968536</v>
      </c>
      <c r="I373" s="3">
        <v>44932</v>
      </c>
      <c r="J373" s="9">
        <v>133553.378</v>
      </c>
      <c r="K373" s="9">
        <v>118299.2822</v>
      </c>
      <c r="L373" s="9">
        <v>15254.095729999999</v>
      </c>
    </row>
    <row r="374" spans="1:12" x14ac:dyDescent="0.2">
      <c r="A374" s="3">
        <v>44933</v>
      </c>
      <c r="B374" s="9">
        <v>83742.293780000007</v>
      </c>
      <c r="C374" s="9">
        <v>61327.538410000001</v>
      </c>
      <c r="D374" s="9">
        <v>22414.755369999999</v>
      </c>
      <c r="E374" s="3" t="s">
        <v>11</v>
      </c>
      <c r="F374" s="9">
        <v>0</v>
      </c>
      <c r="G374" s="9">
        <v>0</v>
      </c>
      <c r="H374" s="9">
        <v>0</v>
      </c>
      <c r="I374" s="3">
        <v>44933</v>
      </c>
      <c r="J374" s="9">
        <v>96345.253689999998</v>
      </c>
      <c r="K374" s="9">
        <v>86311.863790000003</v>
      </c>
      <c r="L374" s="9">
        <v>10033.3899</v>
      </c>
    </row>
    <row r="375" spans="1:12" x14ac:dyDescent="0.2">
      <c r="A375" s="3">
        <v>44934</v>
      </c>
      <c r="B375" s="9">
        <v>92927.651370000007</v>
      </c>
      <c r="C375" s="9">
        <v>71127.656990000003</v>
      </c>
      <c r="D375" s="9">
        <v>21799.99438</v>
      </c>
      <c r="E375" s="3" t="s">
        <v>12</v>
      </c>
      <c r="F375" s="9">
        <v>0</v>
      </c>
      <c r="G375" s="9">
        <v>0</v>
      </c>
      <c r="H375" s="9">
        <v>0</v>
      </c>
      <c r="I375" s="3">
        <v>44934</v>
      </c>
      <c r="J375" s="9">
        <v>231583.77559999999</v>
      </c>
      <c r="K375" s="9">
        <v>172748.33429999999</v>
      </c>
      <c r="L375" s="9">
        <v>58835.441330000001</v>
      </c>
    </row>
    <row r="376" spans="1:12" x14ac:dyDescent="0.2">
      <c r="A376" s="3">
        <v>44935</v>
      </c>
      <c r="B376" s="9">
        <v>104942.2791</v>
      </c>
      <c r="C376" s="9">
        <v>78972.788799999995</v>
      </c>
      <c r="D376" s="9">
        <v>25969.490280000002</v>
      </c>
      <c r="E376" s="3" t="s">
        <v>13</v>
      </c>
      <c r="F376" s="9">
        <v>990.25360450000005</v>
      </c>
      <c r="G376" s="9">
        <v>1293.8055469999999</v>
      </c>
      <c r="H376" s="9">
        <v>-303.55194239999997</v>
      </c>
      <c r="I376" s="3">
        <v>44935</v>
      </c>
      <c r="J376" s="9">
        <v>334490.6716</v>
      </c>
      <c r="K376" s="9">
        <v>281182.63689999998</v>
      </c>
      <c r="L376" s="9">
        <v>53308.03469</v>
      </c>
    </row>
    <row r="377" spans="1:12" x14ac:dyDescent="0.2">
      <c r="A377" s="3">
        <v>44936</v>
      </c>
      <c r="B377" s="9">
        <v>113045.27800000001</v>
      </c>
      <c r="C377" s="9">
        <v>77828.407519999993</v>
      </c>
      <c r="D377" s="9">
        <v>35216.870519999997</v>
      </c>
      <c r="E377" s="3" t="s">
        <v>14</v>
      </c>
      <c r="F377" s="9">
        <v>8.3800329999999992</v>
      </c>
      <c r="G377" s="9">
        <v>8.2692725029999998</v>
      </c>
      <c r="H377" s="9">
        <v>0.110760497</v>
      </c>
      <c r="I377" s="3">
        <v>44936</v>
      </c>
      <c r="J377" s="9">
        <v>151508.85699999999</v>
      </c>
      <c r="K377" s="9">
        <v>132847.87899999999</v>
      </c>
      <c r="L377" s="9">
        <v>18660.978019999999</v>
      </c>
    </row>
    <row r="378" spans="1:12" x14ac:dyDescent="0.2">
      <c r="A378" s="3">
        <v>44937</v>
      </c>
      <c r="B378" s="9">
        <v>134693.2953</v>
      </c>
      <c r="C378" s="9">
        <v>103012.76119999999</v>
      </c>
      <c r="D378" s="9">
        <v>31680.534019999999</v>
      </c>
      <c r="E378" s="3" t="s">
        <v>15</v>
      </c>
      <c r="F378" s="9">
        <v>3.8119459999999998</v>
      </c>
      <c r="G378" s="9">
        <v>54.763291709999997</v>
      </c>
      <c r="H378" s="9">
        <v>-50.951345709999998</v>
      </c>
      <c r="I378" s="3">
        <v>44937</v>
      </c>
      <c r="J378" s="9">
        <v>178914.954</v>
      </c>
      <c r="K378" s="9">
        <v>164814.74340000001</v>
      </c>
      <c r="L378" s="9">
        <v>14100.21056</v>
      </c>
    </row>
    <row r="379" spans="1:12" x14ac:dyDescent="0.2">
      <c r="A379" s="3">
        <v>44938</v>
      </c>
      <c r="B379" s="9">
        <v>266343.0613</v>
      </c>
      <c r="C379" s="9">
        <v>221272.94149999999</v>
      </c>
      <c r="D379" s="9">
        <v>45070.119780000001</v>
      </c>
      <c r="E379" s="3" t="s">
        <v>16</v>
      </c>
      <c r="F379" s="9">
        <v>319.59791269999999</v>
      </c>
      <c r="G379" s="9">
        <v>307.25814070000001</v>
      </c>
      <c r="H379" s="9">
        <v>12.33977204</v>
      </c>
      <c r="I379" s="3">
        <v>44938</v>
      </c>
      <c r="J379" s="9">
        <v>305165.90379999997</v>
      </c>
      <c r="K379" s="9">
        <v>251474.09760000001</v>
      </c>
      <c r="L379" s="9">
        <v>53691.806199999999</v>
      </c>
    </row>
    <row r="380" spans="1:12" x14ac:dyDescent="0.2">
      <c r="A380" s="3">
        <v>44939</v>
      </c>
      <c r="B380" s="9">
        <v>123933.7037</v>
      </c>
      <c r="C380" s="9">
        <v>100079.14200000001</v>
      </c>
      <c r="D380" s="9">
        <v>23854.561760000001</v>
      </c>
      <c r="E380" s="3" t="s">
        <v>17</v>
      </c>
      <c r="F380" s="9">
        <v>880.60748669999998</v>
      </c>
      <c r="G380" s="9">
        <v>874.80262330000005</v>
      </c>
      <c r="H380" s="9">
        <v>5.804863407</v>
      </c>
      <c r="I380" s="3">
        <v>44939</v>
      </c>
      <c r="J380" s="9">
        <v>274438.60029999999</v>
      </c>
      <c r="K380" s="9">
        <v>230032.37179999999</v>
      </c>
      <c r="L380" s="9">
        <v>44406.228519999997</v>
      </c>
    </row>
    <row r="381" spans="1:12" x14ac:dyDescent="0.2">
      <c r="A381" s="3">
        <v>44940</v>
      </c>
      <c r="B381" s="9">
        <v>417768.87050000002</v>
      </c>
      <c r="C381" s="9">
        <v>253711.7384</v>
      </c>
      <c r="D381" s="9">
        <v>164057.13219999999</v>
      </c>
      <c r="E381" s="3" t="s">
        <v>18</v>
      </c>
      <c r="F381" s="9">
        <v>28408.079529999999</v>
      </c>
      <c r="G381" s="9">
        <v>24053.07718</v>
      </c>
      <c r="H381" s="9">
        <v>4355.0023520000004</v>
      </c>
      <c r="I381" s="3">
        <v>44940</v>
      </c>
      <c r="J381" s="9">
        <v>258681.47080000001</v>
      </c>
      <c r="K381" s="9">
        <v>224207.26180000001</v>
      </c>
      <c r="L381" s="9">
        <v>34474.209029999998</v>
      </c>
    </row>
    <row r="382" spans="1:12" x14ac:dyDescent="0.2">
      <c r="A382" s="3">
        <v>44941</v>
      </c>
      <c r="B382" s="9">
        <v>243501.84</v>
      </c>
      <c r="C382" s="9">
        <v>190864.60200000001</v>
      </c>
      <c r="D382" s="9">
        <v>52637.23792</v>
      </c>
      <c r="E382" s="3" t="s">
        <v>19</v>
      </c>
      <c r="F382" s="9">
        <v>50.5822407</v>
      </c>
      <c r="G382" s="9">
        <v>92.082864299999997</v>
      </c>
      <c r="H382" s="9">
        <v>-41.500623599999997</v>
      </c>
      <c r="I382" s="3">
        <v>44941</v>
      </c>
      <c r="J382" s="9">
        <v>301975.63299999997</v>
      </c>
      <c r="K382" s="9">
        <v>250230.30160000001</v>
      </c>
      <c r="L382" s="9">
        <v>51745.331440000002</v>
      </c>
    </row>
    <row r="383" spans="1:12" x14ac:dyDescent="0.2">
      <c r="A383" s="3">
        <v>44942</v>
      </c>
      <c r="B383" s="9">
        <v>306639.78320000001</v>
      </c>
      <c r="C383" s="9">
        <v>218187.83259999999</v>
      </c>
      <c r="D383" s="9">
        <v>88451.950570000001</v>
      </c>
      <c r="E383" s="3" t="s">
        <v>20</v>
      </c>
      <c r="F383" s="9">
        <v>561.24451810000005</v>
      </c>
      <c r="G383" s="9">
        <v>562.90545199999997</v>
      </c>
      <c r="H383" s="9">
        <v>-1.6609338760000001</v>
      </c>
      <c r="I383" s="3">
        <v>44942</v>
      </c>
      <c r="J383" s="9">
        <v>289289.88079999998</v>
      </c>
      <c r="K383" s="9">
        <v>249856.90040000001</v>
      </c>
      <c r="L383" s="9">
        <v>39432.980409999996</v>
      </c>
    </row>
    <row r="384" spans="1:12" x14ac:dyDescent="0.2">
      <c r="A384" s="3">
        <v>44943</v>
      </c>
      <c r="B384" s="9">
        <v>189794.3884</v>
      </c>
      <c r="C384" s="9">
        <v>150504.26079999999</v>
      </c>
      <c r="D384" s="9">
        <v>39290.127619999999</v>
      </c>
      <c r="E384" s="3" t="s">
        <v>21</v>
      </c>
      <c r="F384" s="9">
        <v>143.21781799999999</v>
      </c>
      <c r="G384" s="9">
        <v>139.76073270000001</v>
      </c>
      <c r="H384" s="9">
        <v>3.4570853220000002</v>
      </c>
      <c r="I384" s="3">
        <v>44943</v>
      </c>
      <c r="J384" s="9">
        <v>188384.62460000001</v>
      </c>
      <c r="K384" s="9">
        <v>167124.90160000001</v>
      </c>
      <c r="L384" s="9">
        <v>21259.723030000001</v>
      </c>
    </row>
    <row r="385" spans="1:12" x14ac:dyDescent="0.2">
      <c r="A385" s="3">
        <v>44944</v>
      </c>
      <c r="B385" s="9">
        <v>321450.11249999999</v>
      </c>
      <c r="C385" s="9">
        <v>248281.42800000001</v>
      </c>
      <c r="D385" s="9">
        <v>73168.684510000006</v>
      </c>
      <c r="E385" s="3" t="s">
        <v>22</v>
      </c>
      <c r="F385" s="9">
        <v>8247.5604349999994</v>
      </c>
      <c r="G385" s="9">
        <v>7986.3483660000002</v>
      </c>
      <c r="H385" s="9">
        <v>261.21206819999998</v>
      </c>
      <c r="I385" s="3">
        <v>44944</v>
      </c>
      <c r="J385" s="9">
        <v>433961.3346</v>
      </c>
      <c r="K385" s="9">
        <v>361958.16609999997</v>
      </c>
      <c r="L385" s="9">
        <v>72003.168470000004</v>
      </c>
    </row>
    <row r="386" spans="1:12" x14ac:dyDescent="0.2">
      <c r="A386" s="3">
        <v>44945</v>
      </c>
      <c r="B386" s="9">
        <v>218719.60459999999</v>
      </c>
      <c r="C386" s="9">
        <v>139911.44630000001</v>
      </c>
      <c r="D386" s="9">
        <v>78808.158309999999</v>
      </c>
      <c r="E386" s="3" t="s">
        <v>23</v>
      </c>
      <c r="F386" s="9">
        <v>682.44486059999997</v>
      </c>
      <c r="G386" s="9">
        <v>656.39809749999995</v>
      </c>
      <c r="H386" s="9">
        <v>26.046763089999999</v>
      </c>
      <c r="I386" s="3">
        <v>44945</v>
      </c>
      <c r="J386" s="9">
        <v>198789.95209999999</v>
      </c>
      <c r="K386" s="9">
        <v>170145.20509999999</v>
      </c>
      <c r="L386" s="9">
        <v>28644.74699</v>
      </c>
    </row>
    <row r="387" spans="1:12" x14ac:dyDescent="0.2">
      <c r="A387" s="3">
        <v>44946</v>
      </c>
      <c r="B387" s="9">
        <v>304687.53860000003</v>
      </c>
      <c r="C387" s="9">
        <v>155046.56150000001</v>
      </c>
      <c r="D387" s="9">
        <v>149640.97709999999</v>
      </c>
      <c r="E387" s="3" t="s">
        <v>24</v>
      </c>
      <c r="F387" s="9">
        <v>1668.636804</v>
      </c>
      <c r="G387" s="9">
        <v>1303.146154</v>
      </c>
      <c r="H387" s="9">
        <v>365.49064950000002</v>
      </c>
      <c r="I387" s="3">
        <v>44946</v>
      </c>
      <c r="J387" s="9">
        <v>219847.5539</v>
      </c>
      <c r="K387" s="9">
        <v>195250.9099</v>
      </c>
      <c r="L387" s="9">
        <v>24596.644</v>
      </c>
    </row>
    <row r="388" spans="1:12" x14ac:dyDescent="0.2">
      <c r="A388" s="3">
        <v>44947</v>
      </c>
      <c r="B388" s="9">
        <v>266969.39350000001</v>
      </c>
      <c r="C388" s="9">
        <v>144925.75880000001</v>
      </c>
      <c r="D388" s="9">
        <v>122043.6347</v>
      </c>
      <c r="E388" s="3" t="s">
        <v>25</v>
      </c>
      <c r="F388" s="9">
        <v>2265.6683370000001</v>
      </c>
      <c r="G388" s="9">
        <v>2207.4013249999998</v>
      </c>
      <c r="H388" s="9">
        <v>58.2670125</v>
      </c>
      <c r="I388" s="3">
        <v>44947</v>
      </c>
      <c r="J388" s="9">
        <v>345011.91129999998</v>
      </c>
      <c r="K388" s="9">
        <v>282081.1153</v>
      </c>
      <c r="L388" s="9">
        <v>62930.795989999999</v>
      </c>
    </row>
    <row r="389" spans="1:12" x14ac:dyDescent="0.2">
      <c r="A389" s="3">
        <v>44948</v>
      </c>
      <c r="B389" s="9">
        <v>131538.72779999999</v>
      </c>
      <c r="C389" s="9">
        <v>93448.849369999996</v>
      </c>
      <c r="D389" s="9">
        <v>38089.878409999998</v>
      </c>
      <c r="E389" s="3" t="s">
        <v>26</v>
      </c>
      <c r="F389" s="9">
        <v>20061.24063</v>
      </c>
      <c r="G389" s="9">
        <v>18825.582330000001</v>
      </c>
      <c r="H389" s="9">
        <v>1235.658304</v>
      </c>
      <c r="I389" s="3">
        <v>44948</v>
      </c>
      <c r="J389" s="9">
        <v>214368.348</v>
      </c>
      <c r="K389" s="9">
        <v>171335.9901</v>
      </c>
      <c r="L389" s="9">
        <v>43032.357960000001</v>
      </c>
    </row>
    <row r="390" spans="1:12" x14ac:dyDescent="0.2">
      <c r="A390" s="3">
        <v>44949</v>
      </c>
      <c r="B390" s="9">
        <v>176618.4271</v>
      </c>
      <c r="C390" s="9">
        <v>129500.60520000001</v>
      </c>
      <c r="D390" s="9">
        <v>47117.821929999998</v>
      </c>
      <c r="E390" s="3" t="s">
        <v>27</v>
      </c>
      <c r="F390" s="9">
        <v>13.199126100000001</v>
      </c>
      <c r="G390" s="9">
        <v>13.116246439999999</v>
      </c>
      <c r="H390" s="9">
        <v>8.2879653999999997E-2</v>
      </c>
      <c r="I390" s="3">
        <v>44949</v>
      </c>
      <c r="J390" s="9">
        <v>227426.5006</v>
      </c>
      <c r="K390" s="9">
        <v>188234.58360000001</v>
      </c>
      <c r="L390" s="9">
        <v>39191.91706</v>
      </c>
    </row>
    <row r="391" spans="1:12" x14ac:dyDescent="0.2">
      <c r="A391" s="3">
        <v>44950</v>
      </c>
      <c r="B391" s="9">
        <v>312676.41639999999</v>
      </c>
      <c r="C391" s="9">
        <v>233550.21170000001</v>
      </c>
      <c r="D391" s="9">
        <v>79126.204719999994</v>
      </c>
      <c r="E391" s="3" t="s">
        <v>28</v>
      </c>
      <c r="F391" s="9">
        <v>8265.8788480000003</v>
      </c>
      <c r="G391" s="9">
        <v>8114.9864390000002</v>
      </c>
      <c r="H391" s="9">
        <v>150.8924092</v>
      </c>
      <c r="I391" s="3">
        <v>44950</v>
      </c>
      <c r="J391" s="9">
        <v>310532.57520000002</v>
      </c>
      <c r="K391" s="9">
        <v>268985.1765</v>
      </c>
      <c r="L391" s="9">
        <v>41547.398739999997</v>
      </c>
    </row>
    <row r="392" spans="1:12" x14ac:dyDescent="0.2">
      <c r="A392" s="3">
        <v>44951</v>
      </c>
      <c r="B392" s="9">
        <v>288869.26779999997</v>
      </c>
      <c r="C392" s="9">
        <v>209995.0754</v>
      </c>
      <c r="D392" s="9">
        <v>78874.192360000001</v>
      </c>
      <c r="E392" s="3" t="s">
        <v>29</v>
      </c>
      <c r="F392" s="9">
        <v>837.14001880000001</v>
      </c>
      <c r="G392" s="9">
        <v>1207.503487</v>
      </c>
      <c r="H392" s="9">
        <v>-370.36346800000001</v>
      </c>
      <c r="I392" s="3">
        <v>44951</v>
      </c>
      <c r="J392" s="9">
        <v>494654.51620000001</v>
      </c>
      <c r="K392" s="9">
        <v>382356.8224</v>
      </c>
      <c r="L392" s="9">
        <v>112297.6937</v>
      </c>
    </row>
    <row r="393" spans="1:12" x14ac:dyDescent="0.2">
      <c r="A393" s="3">
        <v>44952</v>
      </c>
      <c r="B393" s="9">
        <v>139504.39199999999</v>
      </c>
      <c r="C393" s="9">
        <v>109865.0131</v>
      </c>
      <c r="D393" s="9">
        <v>29639.37888</v>
      </c>
      <c r="E393" s="3" t="s">
        <v>30</v>
      </c>
      <c r="F393" s="9">
        <v>23.194563259999999</v>
      </c>
      <c r="G393" s="9">
        <v>24.515601960000001</v>
      </c>
      <c r="H393" s="9">
        <v>-1.321038707</v>
      </c>
      <c r="I393" s="3">
        <v>44952</v>
      </c>
      <c r="J393" s="9">
        <v>278140.25579999998</v>
      </c>
      <c r="K393" s="9">
        <v>230397.32019999999</v>
      </c>
      <c r="L393" s="9">
        <v>47742.935590000001</v>
      </c>
    </row>
    <row r="394" spans="1:12" x14ac:dyDescent="0.2">
      <c r="A394" s="3">
        <v>44953</v>
      </c>
      <c r="B394" s="9">
        <v>125751.6951</v>
      </c>
      <c r="C394" s="9">
        <v>92396.214840000001</v>
      </c>
      <c r="D394" s="9">
        <v>33355.480280000003</v>
      </c>
      <c r="E394" s="3" t="s">
        <v>31</v>
      </c>
      <c r="F394" s="9">
        <v>28.99448743</v>
      </c>
      <c r="G394" s="9">
        <v>33.044669880000001</v>
      </c>
      <c r="H394" s="9">
        <v>-4.0501824429999997</v>
      </c>
      <c r="I394" s="3">
        <v>44953</v>
      </c>
      <c r="J394" s="9">
        <v>227137.88099999999</v>
      </c>
      <c r="K394" s="9">
        <v>194484.8198</v>
      </c>
      <c r="L394" s="9">
        <v>32653.0612</v>
      </c>
    </row>
    <row r="395" spans="1:12" x14ac:dyDescent="0.2">
      <c r="A395" s="3">
        <v>44954</v>
      </c>
      <c r="B395" s="9">
        <v>183163.7298</v>
      </c>
      <c r="C395" s="9">
        <v>111359.7637</v>
      </c>
      <c r="D395" s="9">
        <v>71803.966029999996</v>
      </c>
      <c r="E395" s="3" t="s">
        <v>32</v>
      </c>
      <c r="F395" s="9">
        <v>276.36868070000003</v>
      </c>
      <c r="G395" s="9">
        <v>276.96640289999999</v>
      </c>
      <c r="H395" s="9">
        <v>-0.59772227899999997</v>
      </c>
      <c r="I395" s="3">
        <v>44954</v>
      </c>
      <c r="J395" s="9">
        <v>209116.1146</v>
      </c>
      <c r="K395" s="9">
        <v>188924.73269999999</v>
      </c>
      <c r="L395" s="9">
        <v>20191.381860000001</v>
      </c>
    </row>
    <row r="396" spans="1:12" x14ac:dyDescent="0.2">
      <c r="A396" s="3">
        <v>44955</v>
      </c>
      <c r="B396" s="9">
        <v>155951.19209999999</v>
      </c>
      <c r="C396" s="9">
        <v>90492.696809999994</v>
      </c>
      <c r="D396" s="9">
        <v>65458.495289999999</v>
      </c>
      <c r="E396" s="3" t="s">
        <v>33</v>
      </c>
      <c r="F396" s="9">
        <v>77.569756339999998</v>
      </c>
      <c r="G396" s="9">
        <v>55.783620579999997</v>
      </c>
      <c r="H396" s="9">
        <v>21.786135760000001</v>
      </c>
      <c r="I396" s="3">
        <v>44955</v>
      </c>
      <c r="J396" s="9">
        <v>210587.6249</v>
      </c>
      <c r="K396" s="9">
        <v>188408.94880000001</v>
      </c>
      <c r="L396" s="9">
        <v>22178.676159999999</v>
      </c>
    </row>
    <row r="397" spans="1:12" x14ac:dyDescent="0.2">
      <c r="A397" s="3">
        <v>44956</v>
      </c>
      <c r="B397" s="9">
        <v>153522.565</v>
      </c>
      <c r="C397" s="9">
        <v>127149.5845</v>
      </c>
      <c r="D397" s="9">
        <v>26372.98057</v>
      </c>
      <c r="E397" s="3" t="s">
        <v>34</v>
      </c>
      <c r="F397" s="9">
        <v>1768.1220000000001</v>
      </c>
      <c r="G397" s="9">
        <v>474.1523838</v>
      </c>
      <c r="H397" s="9">
        <v>1293.9696160000001</v>
      </c>
      <c r="I397" s="3">
        <v>44956</v>
      </c>
      <c r="J397" s="9">
        <v>230219.1066</v>
      </c>
      <c r="K397" s="9">
        <v>202396.64129999999</v>
      </c>
      <c r="L397" s="9">
        <v>27822.465339999999</v>
      </c>
    </row>
    <row r="398" spans="1:12" x14ac:dyDescent="0.2">
      <c r="A398" s="3">
        <v>44957</v>
      </c>
      <c r="B398" s="9">
        <v>143351.3167</v>
      </c>
      <c r="C398" s="9">
        <v>110234.2865</v>
      </c>
      <c r="D398" s="9">
        <v>33117.030250000003</v>
      </c>
      <c r="E398" s="3" t="s">
        <v>35</v>
      </c>
      <c r="F398" s="9">
        <v>51.535207360000001</v>
      </c>
      <c r="G398" s="9">
        <v>65.099281169999998</v>
      </c>
      <c r="H398" s="9">
        <v>-13.56407381</v>
      </c>
      <c r="I398" s="3">
        <v>44957</v>
      </c>
      <c r="J398" s="9">
        <v>277008.36379999999</v>
      </c>
      <c r="K398" s="9">
        <v>245417.2114</v>
      </c>
      <c r="L398" s="9">
        <v>31591.152429999998</v>
      </c>
    </row>
    <row r="399" spans="1:12" x14ac:dyDescent="0.2">
      <c r="A399" s="3">
        <v>44958</v>
      </c>
      <c r="B399" s="9">
        <v>343070.64549999998</v>
      </c>
      <c r="C399" s="9">
        <v>260305.6391</v>
      </c>
      <c r="D399" s="9">
        <v>82765.006420000005</v>
      </c>
      <c r="E399" s="3" t="s">
        <v>36</v>
      </c>
      <c r="F399" s="9">
        <v>1120.235784</v>
      </c>
      <c r="G399" s="9">
        <v>1109.718353</v>
      </c>
      <c r="H399" s="9">
        <v>10.51743066</v>
      </c>
      <c r="I399" s="3">
        <v>44958</v>
      </c>
      <c r="J399" s="9">
        <v>361991.0502</v>
      </c>
      <c r="K399" s="9">
        <v>316054.05290000001</v>
      </c>
      <c r="L399" s="9">
        <v>45936.99727</v>
      </c>
    </row>
    <row r="400" spans="1:12" x14ac:dyDescent="0.2">
      <c r="A400" s="3">
        <v>44959</v>
      </c>
      <c r="B400" s="9">
        <v>359207.40779999999</v>
      </c>
      <c r="C400" s="9">
        <v>258457.4149</v>
      </c>
      <c r="D400" s="9">
        <v>100749.9929</v>
      </c>
      <c r="E400" s="3" t="s">
        <v>37</v>
      </c>
      <c r="F400" s="9">
        <v>1791.4224119999999</v>
      </c>
      <c r="G400" s="9">
        <v>2292.9410549999998</v>
      </c>
      <c r="H400" s="9">
        <v>-501.5186435</v>
      </c>
      <c r="I400" s="3">
        <v>44959</v>
      </c>
      <c r="J400" s="9">
        <v>501334.45240000001</v>
      </c>
      <c r="K400" s="9">
        <v>424051.44809999998</v>
      </c>
      <c r="L400" s="9">
        <v>77283.004270000005</v>
      </c>
    </row>
    <row r="401" spans="1:12" x14ac:dyDescent="0.2">
      <c r="A401" s="3">
        <v>44960</v>
      </c>
      <c r="B401" s="9">
        <v>216478.78109999999</v>
      </c>
      <c r="C401" s="9">
        <v>141219.4039</v>
      </c>
      <c r="D401" s="9">
        <v>75259.377200000003</v>
      </c>
      <c r="E401" s="3" t="s">
        <v>38</v>
      </c>
      <c r="F401" s="9">
        <v>2765.0661169999998</v>
      </c>
      <c r="G401" s="9">
        <v>1082.3694049999999</v>
      </c>
      <c r="H401" s="9">
        <v>1682.6967119999999</v>
      </c>
      <c r="I401" s="3">
        <v>44960</v>
      </c>
      <c r="J401" s="9">
        <v>554535.66509999998</v>
      </c>
      <c r="K401" s="9">
        <v>499081.12939999998</v>
      </c>
      <c r="L401" s="9">
        <v>55454.535750000003</v>
      </c>
    </row>
    <row r="402" spans="1:12" x14ac:dyDescent="0.2">
      <c r="A402" s="3">
        <v>44961</v>
      </c>
      <c r="B402" s="9">
        <v>287202.85570000001</v>
      </c>
      <c r="C402" s="9">
        <v>149218.63389999999</v>
      </c>
      <c r="D402" s="9">
        <v>137984.2218</v>
      </c>
      <c r="E402" s="3" t="s">
        <v>39</v>
      </c>
      <c r="F402" s="9">
        <v>148.4754934</v>
      </c>
      <c r="G402" s="9">
        <v>261.8152005</v>
      </c>
      <c r="H402" s="9">
        <v>-113.3397071</v>
      </c>
      <c r="I402" s="3">
        <v>44961</v>
      </c>
      <c r="J402" s="9">
        <v>470963.32949999999</v>
      </c>
      <c r="K402" s="9">
        <v>426311.90529999998</v>
      </c>
      <c r="L402" s="9">
        <v>44651.42426</v>
      </c>
    </row>
    <row r="403" spans="1:12" x14ac:dyDescent="0.2">
      <c r="A403" s="3">
        <v>44962</v>
      </c>
      <c r="B403" s="9">
        <v>184732.37340000001</v>
      </c>
      <c r="C403" s="9">
        <v>108073.7643</v>
      </c>
      <c r="D403" s="9">
        <v>76658.609169999996</v>
      </c>
      <c r="E403" s="3" t="s">
        <v>40</v>
      </c>
      <c r="F403" s="9">
        <v>1499.3630499999999</v>
      </c>
      <c r="G403" s="9">
        <v>1286.714984</v>
      </c>
      <c r="H403" s="9">
        <v>212.64806569999999</v>
      </c>
      <c r="I403" s="3">
        <v>44962</v>
      </c>
      <c r="J403" s="9">
        <v>323988.64730000001</v>
      </c>
      <c r="K403" s="9">
        <v>281199.06719999999</v>
      </c>
      <c r="L403" s="9">
        <v>42789.580090000003</v>
      </c>
    </row>
    <row r="404" spans="1:12" x14ac:dyDescent="0.2">
      <c r="A404" s="3">
        <v>44963</v>
      </c>
      <c r="B404" s="9">
        <v>230798.81299999999</v>
      </c>
      <c r="C404" s="9">
        <v>170530.99650000001</v>
      </c>
      <c r="D404" s="9">
        <v>60267.816509999997</v>
      </c>
      <c r="E404" s="3" t="s">
        <v>41</v>
      </c>
      <c r="F404" s="9">
        <v>1761.884321</v>
      </c>
      <c r="G404" s="9">
        <v>1970.7314200000001</v>
      </c>
      <c r="H404" s="9">
        <v>-208.84709860000001</v>
      </c>
      <c r="I404" s="3">
        <v>44963</v>
      </c>
      <c r="J404" s="9">
        <v>467040.76819999999</v>
      </c>
      <c r="K404" s="9">
        <v>424234.72210000001</v>
      </c>
      <c r="L404" s="9">
        <v>42806.046130000002</v>
      </c>
    </row>
    <row r="405" spans="1:12" x14ac:dyDescent="0.2">
      <c r="A405" s="3">
        <v>44964</v>
      </c>
      <c r="B405" s="9">
        <v>317134.83409999998</v>
      </c>
      <c r="C405" s="9">
        <v>217564.35159999999</v>
      </c>
      <c r="D405" s="9">
        <v>99570.482539999997</v>
      </c>
      <c r="E405" s="3" t="s">
        <v>42</v>
      </c>
      <c r="F405" s="9">
        <v>63.026157400000002</v>
      </c>
      <c r="G405" s="9">
        <v>104.0219372</v>
      </c>
      <c r="H405" s="9">
        <v>-40.995779769999999</v>
      </c>
      <c r="I405" s="3">
        <v>44964</v>
      </c>
      <c r="J405" s="9">
        <v>672981.39670000004</v>
      </c>
      <c r="K405" s="9">
        <v>558106.59580000001</v>
      </c>
      <c r="L405" s="9">
        <v>114874.8009</v>
      </c>
    </row>
    <row r="406" spans="1:12" x14ac:dyDescent="0.2">
      <c r="A406" s="3">
        <v>44965</v>
      </c>
      <c r="B406" s="9">
        <v>228395.109</v>
      </c>
      <c r="C406" s="9">
        <v>173933.38389999999</v>
      </c>
      <c r="D406" s="9">
        <v>54461.725200000001</v>
      </c>
      <c r="E406" s="3" t="s">
        <v>43</v>
      </c>
      <c r="F406" s="9">
        <v>758.78208759999995</v>
      </c>
      <c r="G406" s="9">
        <v>801.27527550000002</v>
      </c>
      <c r="H406" s="9">
        <v>-42.493187910000003</v>
      </c>
      <c r="I406" s="3">
        <v>44965</v>
      </c>
      <c r="J406" s="9">
        <v>477182.53200000001</v>
      </c>
      <c r="K406" s="9">
        <v>432616.22840000002</v>
      </c>
      <c r="L406" s="9">
        <v>44566.30358</v>
      </c>
    </row>
    <row r="407" spans="1:12" x14ac:dyDescent="0.2">
      <c r="A407" s="3">
        <v>44966</v>
      </c>
      <c r="B407" s="9">
        <v>310883.96049999999</v>
      </c>
      <c r="C407" s="9">
        <v>225359.4607</v>
      </c>
      <c r="D407" s="9">
        <v>85524.499750000003</v>
      </c>
      <c r="E407" s="3" t="s">
        <v>44</v>
      </c>
      <c r="F407" s="9">
        <v>88714.183109999998</v>
      </c>
      <c r="G407" s="9">
        <v>8675.2529599999998</v>
      </c>
      <c r="H407" s="9">
        <v>80038.93015</v>
      </c>
      <c r="I407" s="3">
        <v>44966</v>
      </c>
      <c r="J407" s="9">
        <v>404235.85570000001</v>
      </c>
      <c r="K407" s="9">
        <v>363318.44390000001</v>
      </c>
      <c r="L407" s="9">
        <v>40917.411809999998</v>
      </c>
    </row>
    <row r="408" spans="1:12" x14ac:dyDescent="0.2">
      <c r="A408" s="3">
        <v>44967</v>
      </c>
      <c r="B408" s="9">
        <v>307873.97409999999</v>
      </c>
      <c r="C408" s="9">
        <v>224101.6691</v>
      </c>
      <c r="D408" s="9">
        <v>83772.304990000004</v>
      </c>
      <c r="E408" s="3" t="s">
        <v>45</v>
      </c>
      <c r="F408" s="9">
        <v>3313.0274450000002</v>
      </c>
      <c r="G408" s="9">
        <v>1348.7919939999999</v>
      </c>
      <c r="H408" s="9">
        <v>1964.235451</v>
      </c>
      <c r="I408" s="3">
        <v>44967</v>
      </c>
      <c r="J408" s="9">
        <v>317840.57870000001</v>
      </c>
      <c r="K408" s="9">
        <v>267459.533</v>
      </c>
      <c r="L408" s="9">
        <v>50381.045709999999</v>
      </c>
    </row>
    <row r="409" spans="1:12" x14ac:dyDescent="0.2">
      <c r="A409" s="3">
        <v>44968</v>
      </c>
      <c r="B409" s="9">
        <v>107734.1909</v>
      </c>
      <c r="C409" s="9">
        <v>89335.713109999997</v>
      </c>
      <c r="D409" s="9">
        <v>18398.477760000002</v>
      </c>
      <c r="E409" s="3" t="s">
        <v>46</v>
      </c>
      <c r="F409" s="9">
        <v>32305.32778</v>
      </c>
      <c r="G409" s="9">
        <v>372.75745860000001</v>
      </c>
      <c r="H409" s="9">
        <v>31932.570319999999</v>
      </c>
      <c r="I409" s="3">
        <v>44968</v>
      </c>
      <c r="J409" s="9">
        <v>225262.34450000001</v>
      </c>
      <c r="K409" s="9">
        <v>191274.24619999999</v>
      </c>
      <c r="L409" s="9">
        <v>33988.098310000001</v>
      </c>
    </row>
    <row r="410" spans="1:12" x14ac:dyDescent="0.2">
      <c r="A410" s="3">
        <v>44969</v>
      </c>
      <c r="B410" s="9">
        <v>139142.76730000001</v>
      </c>
      <c r="C410" s="9">
        <v>105365.79760000001</v>
      </c>
      <c r="D410" s="9">
        <v>33776.969689999998</v>
      </c>
      <c r="E410" s="3" t="s">
        <v>47</v>
      </c>
      <c r="F410" s="9">
        <v>1940.996909</v>
      </c>
      <c r="G410" s="9">
        <v>394.11243519999999</v>
      </c>
      <c r="H410" s="9">
        <v>1546.884474</v>
      </c>
      <c r="I410" s="3">
        <v>44969</v>
      </c>
      <c r="J410" s="9">
        <v>249822.7213</v>
      </c>
      <c r="K410" s="9">
        <v>224882.74340000001</v>
      </c>
      <c r="L410" s="9">
        <v>24939.977920000001</v>
      </c>
    </row>
    <row r="411" spans="1:12" x14ac:dyDescent="0.2">
      <c r="A411" s="3">
        <v>44970</v>
      </c>
      <c r="B411" s="9">
        <v>222107.1237</v>
      </c>
      <c r="C411" s="9">
        <v>164699.39970000001</v>
      </c>
      <c r="D411" s="9">
        <v>57407.723940000003</v>
      </c>
      <c r="E411" s="3" t="s">
        <v>48</v>
      </c>
      <c r="F411" s="9">
        <v>2512.2834200000002</v>
      </c>
      <c r="G411" s="9">
        <v>1135.7108390000001</v>
      </c>
      <c r="H411" s="9">
        <v>1376.572582</v>
      </c>
      <c r="I411" s="3">
        <v>44970</v>
      </c>
      <c r="J411" s="9">
        <v>407731.09259999997</v>
      </c>
      <c r="K411" s="9">
        <v>330749.33559999999</v>
      </c>
      <c r="L411" s="9">
        <v>76981.756940000007</v>
      </c>
    </row>
    <row r="412" spans="1:12" x14ac:dyDescent="0.2">
      <c r="A412" s="3">
        <v>44971</v>
      </c>
      <c r="B412" s="9">
        <v>851876.21030000004</v>
      </c>
      <c r="C412" s="9">
        <v>362341.31790000002</v>
      </c>
      <c r="D412" s="9">
        <v>489534.89250000002</v>
      </c>
      <c r="E412" s="3" t="s">
        <v>49</v>
      </c>
      <c r="F412" s="9">
        <v>2019.2836910000001</v>
      </c>
      <c r="G412" s="9">
        <v>299.26974990000002</v>
      </c>
      <c r="H412" s="9">
        <v>1720.013942</v>
      </c>
      <c r="I412" s="3">
        <v>44971</v>
      </c>
      <c r="J412" s="9">
        <v>729761.42859999998</v>
      </c>
      <c r="K412" s="9">
        <v>592714.67740000004</v>
      </c>
      <c r="L412" s="9">
        <v>137046.7512</v>
      </c>
    </row>
    <row r="413" spans="1:12" x14ac:dyDescent="0.2">
      <c r="A413" s="3">
        <v>44972</v>
      </c>
      <c r="B413" s="9">
        <v>246937.49739999999</v>
      </c>
      <c r="C413" s="9">
        <v>190365.2072</v>
      </c>
      <c r="D413" s="9">
        <v>56572.29019</v>
      </c>
      <c r="E413" s="3" t="s">
        <v>50</v>
      </c>
      <c r="F413" s="9">
        <v>2453.4206389999999</v>
      </c>
      <c r="G413" s="9">
        <v>2438.3685770000002</v>
      </c>
      <c r="H413" s="9">
        <v>15.052061670000001</v>
      </c>
      <c r="I413" s="3">
        <v>44972</v>
      </c>
      <c r="J413" s="9">
        <v>514801.78090000001</v>
      </c>
      <c r="K413" s="9">
        <v>428913.41830000002</v>
      </c>
      <c r="L413" s="9">
        <v>85888.362630000003</v>
      </c>
    </row>
    <row r="414" spans="1:12" x14ac:dyDescent="0.2">
      <c r="A414" s="3">
        <v>44973</v>
      </c>
      <c r="B414" s="9">
        <v>247457.87270000001</v>
      </c>
      <c r="C414" s="9">
        <v>178515.33549999999</v>
      </c>
      <c r="D414" s="9">
        <v>68942.537129999997</v>
      </c>
      <c r="E414" s="3" t="s">
        <v>51</v>
      </c>
      <c r="F414" s="9">
        <v>2714.9364129999999</v>
      </c>
      <c r="G414" s="9">
        <v>1683.175158</v>
      </c>
      <c r="H414" s="9">
        <v>1031.761256</v>
      </c>
      <c r="I414" s="3">
        <v>44973</v>
      </c>
      <c r="J414" s="9">
        <v>439332.87270000001</v>
      </c>
      <c r="K414" s="9">
        <v>372178.85489999998</v>
      </c>
      <c r="L414" s="9">
        <v>67154.017770000006</v>
      </c>
    </row>
    <row r="415" spans="1:12" x14ac:dyDescent="0.2">
      <c r="A415" s="3">
        <v>44974</v>
      </c>
      <c r="B415" s="9">
        <v>232915.1802</v>
      </c>
      <c r="C415" s="9">
        <v>164640.8566</v>
      </c>
      <c r="D415" s="9">
        <v>68274.323600000003</v>
      </c>
      <c r="E415" s="3" t="s">
        <v>52</v>
      </c>
      <c r="F415" s="9">
        <v>2.853082245</v>
      </c>
      <c r="G415" s="9">
        <v>32.34259368</v>
      </c>
      <c r="H415" s="9">
        <v>-29.48951143</v>
      </c>
      <c r="I415" s="3">
        <v>44974</v>
      </c>
      <c r="J415" s="9">
        <v>440013.54139999999</v>
      </c>
      <c r="K415" s="9">
        <v>358594.69010000001</v>
      </c>
      <c r="L415" s="9">
        <v>81418.851290000006</v>
      </c>
    </row>
    <row r="416" spans="1:12" x14ac:dyDescent="0.2">
      <c r="A416" s="3">
        <v>44975</v>
      </c>
      <c r="B416" s="9">
        <v>424870.48869999999</v>
      </c>
      <c r="C416" s="9">
        <v>382006.8162</v>
      </c>
      <c r="D416" s="9">
        <v>42863.672559999999</v>
      </c>
      <c r="E416" s="3" t="s">
        <v>53</v>
      </c>
      <c r="F416" s="9">
        <v>12.74296586</v>
      </c>
      <c r="G416" s="9">
        <v>20.046842680000001</v>
      </c>
      <c r="H416" s="9">
        <v>-7.3038768159999998</v>
      </c>
      <c r="I416" s="3">
        <v>44975</v>
      </c>
      <c r="J416" s="9">
        <v>278681.59879999998</v>
      </c>
      <c r="K416" s="9">
        <v>246701.6874</v>
      </c>
      <c r="L416" s="9">
        <v>31979.911459999999</v>
      </c>
    </row>
    <row r="417" spans="1:12" x14ac:dyDescent="0.2">
      <c r="A417" s="3">
        <v>44976</v>
      </c>
      <c r="B417" s="9">
        <v>208680.9865</v>
      </c>
      <c r="C417" s="9">
        <v>158936.42060000001</v>
      </c>
      <c r="D417" s="9">
        <v>49744.565929999997</v>
      </c>
      <c r="E417" s="3" t="s">
        <v>54</v>
      </c>
      <c r="F417" s="9">
        <v>236.69528360000001</v>
      </c>
      <c r="G417" s="9">
        <v>250.38941260000001</v>
      </c>
      <c r="H417" s="9">
        <v>-13.694128940000001</v>
      </c>
      <c r="I417" s="3">
        <v>44976</v>
      </c>
      <c r="J417" s="9">
        <v>396029.4118</v>
      </c>
      <c r="K417" s="9">
        <v>350574.21049999999</v>
      </c>
      <c r="L417" s="9">
        <v>45455.201289999997</v>
      </c>
    </row>
    <row r="418" spans="1:12" x14ac:dyDescent="0.2">
      <c r="A418" s="3">
        <v>44977</v>
      </c>
      <c r="B418" s="9">
        <v>218896.67860000001</v>
      </c>
      <c r="C418" s="9">
        <v>163336.37580000001</v>
      </c>
      <c r="D418" s="9">
        <v>55560.30287</v>
      </c>
      <c r="E418" s="3" t="s">
        <v>55</v>
      </c>
      <c r="F418" s="9">
        <v>83.271598490000002</v>
      </c>
      <c r="G418" s="9">
        <v>81.042780109999995</v>
      </c>
      <c r="H418" s="9">
        <v>2.2288183830000001</v>
      </c>
      <c r="I418" s="3">
        <v>44977</v>
      </c>
      <c r="J418" s="9">
        <v>339645.59789999999</v>
      </c>
      <c r="K418" s="9">
        <v>269442.07400000002</v>
      </c>
      <c r="L418" s="9">
        <v>70203.523929999996</v>
      </c>
    </row>
    <row r="419" spans="1:12" x14ac:dyDescent="0.2">
      <c r="A419" s="3">
        <v>44978</v>
      </c>
      <c r="B419" s="9">
        <v>308429.81939999998</v>
      </c>
      <c r="C419" s="9">
        <v>178308.18479999999</v>
      </c>
      <c r="D419" s="9">
        <v>130121.6347</v>
      </c>
      <c r="E419" s="3" t="s">
        <v>56</v>
      </c>
      <c r="F419" s="9">
        <v>929.92390390000003</v>
      </c>
      <c r="G419" s="9">
        <v>874.40268160000005</v>
      </c>
      <c r="H419" s="9">
        <v>55.521222260000002</v>
      </c>
      <c r="I419" s="3">
        <v>44978</v>
      </c>
      <c r="J419" s="9">
        <v>459247.55459999997</v>
      </c>
      <c r="K419" s="9">
        <v>375997.67580000003</v>
      </c>
      <c r="L419" s="9">
        <v>83249.87874</v>
      </c>
    </row>
    <row r="420" spans="1:12" x14ac:dyDescent="0.2">
      <c r="A420" s="3">
        <v>44979</v>
      </c>
      <c r="B420" s="9">
        <v>302256.3383</v>
      </c>
      <c r="C420" s="9">
        <v>211130.4172</v>
      </c>
      <c r="D420" s="9">
        <v>91125.921069999997</v>
      </c>
      <c r="E420" s="3" t="s">
        <v>57</v>
      </c>
      <c r="F420" s="9">
        <v>12.88295619</v>
      </c>
      <c r="G420" s="9">
        <v>142.35437529999999</v>
      </c>
      <c r="H420" s="9">
        <v>-129.47141909999999</v>
      </c>
      <c r="I420" s="3">
        <v>44979</v>
      </c>
      <c r="J420" s="9">
        <v>472605.06929999997</v>
      </c>
      <c r="K420" s="9">
        <v>406318.91310000001</v>
      </c>
      <c r="L420" s="9">
        <v>66286.156159999999</v>
      </c>
    </row>
    <row r="421" spans="1:12" x14ac:dyDescent="0.2">
      <c r="A421" s="3">
        <v>44980</v>
      </c>
      <c r="B421" s="9">
        <v>282387.56949999998</v>
      </c>
      <c r="C421" s="9">
        <v>162223.44899999999</v>
      </c>
      <c r="D421" s="9">
        <v>120164.1204</v>
      </c>
      <c r="E421" s="3" t="s">
        <v>58</v>
      </c>
      <c r="F421" s="9">
        <v>97.541623720000004</v>
      </c>
      <c r="G421" s="9">
        <v>93.011538290000004</v>
      </c>
      <c r="H421" s="9">
        <v>4.5300854309999998</v>
      </c>
      <c r="I421" s="3">
        <v>44980</v>
      </c>
      <c r="J421" s="9">
        <v>386059.9583</v>
      </c>
      <c r="K421" s="9">
        <v>313632.25780000002</v>
      </c>
      <c r="L421" s="9">
        <v>72427.700490000003</v>
      </c>
    </row>
    <row r="422" spans="1:12" x14ac:dyDescent="0.2">
      <c r="A422" s="3">
        <v>44981</v>
      </c>
      <c r="B422" s="9">
        <v>237952.07990000001</v>
      </c>
      <c r="C422" s="9">
        <v>147569.33900000001</v>
      </c>
      <c r="D422" s="9">
        <v>90382.740839999999</v>
      </c>
      <c r="E422" s="3" t="s">
        <v>59</v>
      </c>
      <c r="F422" s="9">
        <v>6640.5446089999996</v>
      </c>
      <c r="G422" s="9">
        <v>177.21912699999999</v>
      </c>
      <c r="H422" s="9">
        <v>6463.3254820000002</v>
      </c>
      <c r="I422" s="3">
        <v>44981</v>
      </c>
      <c r="J422" s="9">
        <v>455858.83899999998</v>
      </c>
      <c r="K422" s="9">
        <v>292808.30949999997</v>
      </c>
      <c r="L422" s="9">
        <v>163050.5295</v>
      </c>
    </row>
    <row r="423" spans="1:12" x14ac:dyDescent="0.2">
      <c r="A423" s="3">
        <v>44982</v>
      </c>
      <c r="B423" s="9">
        <v>192135.2353</v>
      </c>
      <c r="C423" s="9">
        <v>99920.632800000007</v>
      </c>
      <c r="D423" s="9">
        <v>92214.602480000001</v>
      </c>
      <c r="E423" s="3" t="s">
        <v>60</v>
      </c>
      <c r="F423" s="9">
        <v>955.73478360000001</v>
      </c>
      <c r="G423" s="9">
        <v>715.96714059999999</v>
      </c>
      <c r="H423" s="9">
        <v>239.76764299999999</v>
      </c>
      <c r="I423" s="3">
        <v>44982</v>
      </c>
      <c r="J423" s="9">
        <v>288709.02049999998</v>
      </c>
      <c r="K423" s="9">
        <v>242086.64660000001</v>
      </c>
      <c r="L423" s="9">
        <v>46622.37386</v>
      </c>
    </row>
    <row r="424" spans="1:12" x14ac:dyDescent="0.2">
      <c r="A424" s="3">
        <v>44983</v>
      </c>
      <c r="B424" s="9">
        <v>146881.74110000001</v>
      </c>
      <c r="C424" s="9">
        <v>99630.142689999993</v>
      </c>
      <c r="D424" s="9">
        <v>47251.598400000003</v>
      </c>
      <c r="E424" s="3" t="s">
        <v>61</v>
      </c>
      <c r="F424" s="9">
        <v>0</v>
      </c>
      <c r="G424" s="9">
        <v>0</v>
      </c>
      <c r="H424" s="9">
        <v>0</v>
      </c>
      <c r="I424" s="3">
        <v>44983</v>
      </c>
      <c r="J424" s="9">
        <v>343675.90470000001</v>
      </c>
      <c r="K424" s="9">
        <v>289685.12809999997</v>
      </c>
      <c r="L424" s="9">
        <v>53990.77663</v>
      </c>
    </row>
    <row r="425" spans="1:12" x14ac:dyDescent="0.2">
      <c r="A425" s="3">
        <v>44984</v>
      </c>
      <c r="B425" s="9">
        <v>197766.01519999999</v>
      </c>
      <c r="C425" s="9">
        <v>111375.5818</v>
      </c>
      <c r="D425" s="9">
        <v>86390.433399999994</v>
      </c>
      <c r="E425" s="3" t="s">
        <v>62</v>
      </c>
      <c r="F425" s="9">
        <v>17.61800401</v>
      </c>
      <c r="G425" s="9">
        <v>24.284106860000001</v>
      </c>
      <c r="H425" s="9">
        <v>-6.666102843</v>
      </c>
      <c r="I425" s="3">
        <v>44984</v>
      </c>
      <c r="J425" s="9">
        <v>325369.05190000002</v>
      </c>
      <c r="K425" s="9">
        <v>267183.16830000002</v>
      </c>
      <c r="L425" s="9">
        <v>58185.883560000002</v>
      </c>
    </row>
    <row r="426" spans="1:12" x14ac:dyDescent="0.2">
      <c r="A426" s="3">
        <v>44985</v>
      </c>
      <c r="B426" s="9">
        <v>241507.95120000001</v>
      </c>
      <c r="C426" s="9">
        <v>148528.247</v>
      </c>
      <c r="D426" s="9">
        <v>92979.704240000006</v>
      </c>
      <c r="E426" s="3" t="s">
        <v>63</v>
      </c>
      <c r="F426" s="9">
        <v>420.60205789999998</v>
      </c>
      <c r="G426" s="9">
        <v>142.39983899999999</v>
      </c>
      <c r="H426" s="9">
        <v>278.20221889999999</v>
      </c>
      <c r="I426" s="3">
        <v>44985</v>
      </c>
      <c r="J426" s="9">
        <v>624175.36410000001</v>
      </c>
      <c r="K426" s="9">
        <v>457499.58889999997</v>
      </c>
      <c r="L426" s="9">
        <v>166675.7752</v>
      </c>
    </row>
    <row r="427" spans="1:12" x14ac:dyDescent="0.2">
      <c r="A427" s="3">
        <v>44986</v>
      </c>
      <c r="B427" s="9">
        <v>263148.92839999998</v>
      </c>
      <c r="C427" s="9">
        <v>202788.06630000001</v>
      </c>
      <c r="D427" s="9">
        <v>60360.862150000001</v>
      </c>
      <c r="E427" s="3" t="s">
        <v>64</v>
      </c>
      <c r="F427" s="9">
        <v>1316.183078</v>
      </c>
      <c r="G427" s="9">
        <v>553.28704189999996</v>
      </c>
      <c r="H427" s="9">
        <v>762.89603639999996</v>
      </c>
      <c r="I427" s="3">
        <v>44986</v>
      </c>
      <c r="J427" s="9">
        <v>542706.5013</v>
      </c>
      <c r="K427" s="9">
        <v>488942.39870000002</v>
      </c>
      <c r="L427" s="9">
        <v>53764.102630000001</v>
      </c>
    </row>
    <row r="428" spans="1:12" x14ac:dyDescent="0.2">
      <c r="A428" s="3">
        <v>44987</v>
      </c>
      <c r="B428" s="9">
        <v>314296.1079</v>
      </c>
      <c r="C428" s="9">
        <v>211546.5557</v>
      </c>
      <c r="D428" s="9">
        <v>102749.55220000001</v>
      </c>
      <c r="E428" s="3" t="s">
        <v>65</v>
      </c>
      <c r="F428" s="9">
        <v>0</v>
      </c>
      <c r="G428" s="9">
        <v>0</v>
      </c>
      <c r="H428" s="9">
        <v>0</v>
      </c>
      <c r="I428" s="3">
        <v>44987</v>
      </c>
      <c r="J428" s="9">
        <v>613872.04989999998</v>
      </c>
      <c r="K428" s="9">
        <v>507741.59499999997</v>
      </c>
      <c r="L428" s="9">
        <v>106130.4549</v>
      </c>
    </row>
    <row r="429" spans="1:12" x14ac:dyDescent="0.2">
      <c r="A429" s="3">
        <v>44988</v>
      </c>
      <c r="B429" s="9">
        <v>293259.90059999999</v>
      </c>
      <c r="C429" s="9">
        <v>192341.96369999999</v>
      </c>
      <c r="D429" s="9">
        <v>100917.9369</v>
      </c>
      <c r="E429" s="3" t="s">
        <v>66</v>
      </c>
      <c r="F429" s="9">
        <v>15294.88041</v>
      </c>
      <c r="G429" s="9">
        <v>1357.884135</v>
      </c>
      <c r="H429" s="9">
        <v>13936.99627</v>
      </c>
      <c r="I429" s="3">
        <v>44988</v>
      </c>
      <c r="J429" s="9">
        <v>630422.28859999997</v>
      </c>
      <c r="K429" s="9">
        <v>553690.85699999996</v>
      </c>
      <c r="L429" s="9">
        <v>76731.431660000002</v>
      </c>
    </row>
    <row r="430" spans="1:12" x14ac:dyDescent="0.2">
      <c r="A430" s="3">
        <v>44989</v>
      </c>
      <c r="B430" s="9">
        <v>141060.96950000001</v>
      </c>
      <c r="C430" s="9">
        <v>112784.8689</v>
      </c>
      <c r="D430" s="9">
        <v>28276.10053</v>
      </c>
      <c r="E430" s="3" t="s">
        <v>67</v>
      </c>
      <c r="F430" s="9">
        <v>276.33340570000001</v>
      </c>
      <c r="G430" s="9">
        <v>126.9030283</v>
      </c>
      <c r="H430" s="9">
        <v>149.43037749999999</v>
      </c>
      <c r="I430" s="3">
        <v>44989</v>
      </c>
      <c r="J430" s="9">
        <v>421676.72039999999</v>
      </c>
      <c r="K430" s="9">
        <v>362865.74930000002</v>
      </c>
      <c r="L430" s="9">
        <v>58810.971140000001</v>
      </c>
    </row>
    <row r="431" spans="1:12" x14ac:dyDescent="0.2">
      <c r="A431" s="3">
        <v>44990</v>
      </c>
      <c r="B431" s="9">
        <v>138248.54949999999</v>
      </c>
      <c r="C431" s="9">
        <v>87934.47928</v>
      </c>
      <c r="D431" s="9">
        <v>50314.070240000001</v>
      </c>
      <c r="E431" s="3" t="s">
        <v>68</v>
      </c>
      <c r="F431" s="9">
        <v>0</v>
      </c>
      <c r="G431" s="9">
        <v>0</v>
      </c>
      <c r="H431" s="9">
        <v>0</v>
      </c>
      <c r="I431" s="3">
        <v>44990</v>
      </c>
      <c r="J431" s="9">
        <v>370393.8996</v>
      </c>
      <c r="K431" s="9">
        <v>307403.39319999999</v>
      </c>
      <c r="L431" s="9">
        <v>62990.506390000002</v>
      </c>
    </row>
    <row r="432" spans="1:12" x14ac:dyDescent="0.2">
      <c r="A432" s="3">
        <v>44991</v>
      </c>
      <c r="B432" s="9">
        <v>162950.57509999999</v>
      </c>
      <c r="C432" s="9">
        <v>119207.7292</v>
      </c>
      <c r="D432" s="9">
        <v>43742.8459</v>
      </c>
      <c r="E432" s="3" t="s">
        <v>69</v>
      </c>
      <c r="F432" s="9">
        <v>70.792381840000004</v>
      </c>
      <c r="G432" s="9">
        <v>150.9792468</v>
      </c>
      <c r="H432" s="9">
        <v>-80.186864979999996</v>
      </c>
      <c r="I432" s="3">
        <v>44991</v>
      </c>
      <c r="J432" s="9">
        <v>445117.48540000001</v>
      </c>
      <c r="K432" s="9">
        <v>348032.6422</v>
      </c>
      <c r="L432" s="9">
        <v>97084.843240000002</v>
      </c>
    </row>
    <row r="433" spans="1:12" x14ac:dyDescent="0.2">
      <c r="A433" s="3">
        <v>44992</v>
      </c>
      <c r="B433" s="9">
        <v>302708.5773</v>
      </c>
      <c r="C433" s="9">
        <v>254426.48329999999</v>
      </c>
      <c r="D433" s="9">
        <v>48282.094019999997</v>
      </c>
      <c r="E433" s="3" t="s">
        <v>70</v>
      </c>
      <c r="F433" s="9">
        <v>0</v>
      </c>
      <c r="G433" s="9">
        <v>0</v>
      </c>
      <c r="H433" s="9">
        <v>0</v>
      </c>
      <c r="I433" s="3">
        <v>44992</v>
      </c>
      <c r="J433" s="9">
        <v>679401.51749999996</v>
      </c>
      <c r="K433" s="9">
        <v>579147.50619999995</v>
      </c>
      <c r="L433" s="9">
        <v>100254.0113</v>
      </c>
    </row>
    <row r="434" spans="1:12" x14ac:dyDescent="0.2">
      <c r="A434" s="3">
        <v>44993</v>
      </c>
      <c r="B434" s="9">
        <v>148711.1263</v>
      </c>
      <c r="C434" s="9">
        <v>121051.5122</v>
      </c>
      <c r="D434" s="9">
        <v>27659.614109999999</v>
      </c>
      <c r="E434" s="3" t="s">
        <v>71</v>
      </c>
      <c r="F434" s="9">
        <v>1122.486715</v>
      </c>
      <c r="G434" s="9">
        <v>662.67890120000004</v>
      </c>
      <c r="H434" s="9">
        <v>459.80781409999997</v>
      </c>
      <c r="I434" s="3">
        <v>44993</v>
      </c>
      <c r="J434" s="9">
        <v>468373.18810000003</v>
      </c>
      <c r="K434" s="9">
        <v>398820.06959999999</v>
      </c>
      <c r="L434" s="9">
        <v>69553.118589999998</v>
      </c>
    </row>
    <row r="435" spans="1:12" x14ac:dyDescent="0.2">
      <c r="A435" s="3">
        <v>44994</v>
      </c>
      <c r="B435" s="9">
        <v>522299.74839999998</v>
      </c>
      <c r="C435" s="9">
        <v>262435.96429999999</v>
      </c>
      <c r="D435" s="9">
        <v>259863.78409999999</v>
      </c>
      <c r="E435" s="3" t="s">
        <v>72</v>
      </c>
      <c r="F435" s="9">
        <v>307130.18459999998</v>
      </c>
      <c r="G435" s="9">
        <v>110908.71490000001</v>
      </c>
      <c r="H435" s="9">
        <v>196221.46960000001</v>
      </c>
      <c r="I435" s="3">
        <v>44994</v>
      </c>
      <c r="J435" s="9">
        <v>438669.902</v>
      </c>
      <c r="K435" s="9">
        <v>388820.76209999999</v>
      </c>
      <c r="L435" s="9">
        <v>49849.139940000001</v>
      </c>
    </row>
    <row r="436" spans="1:12" x14ac:dyDescent="0.2">
      <c r="A436" s="3">
        <v>44995</v>
      </c>
      <c r="B436" s="9">
        <v>1137318.794</v>
      </c>
      <c r="C436" s="9">
        <v>439891.68579999998</v>
      </c>
      <c r="D436" s="9">
        <v>697427.10829999996</v>
      </c>
      <c r="E436" s="3" t="s">
        <v>73</v>
      </c>
      <c r="F436" s="9">
        <v>106123.9375</v>
      </c>
      <c r="G436" s="9">
        <v>49345.548880000002</v>
      </c>
      <c r="H436" s="9">
        <v>56778.388570000003</v>
      </c>
      <c r="I436" s="3">
        <v>44995</v>
      </c>
      <c r="J436" s="9">
        <v>1045922.03</v>
      </c>
      <c r="K436" s="9">
        <v>734376.51359999995</v>
      </c>
      <c r="L436" s="9">
        <v>311545.51659999997</v>
      </c>
    </row>
    <row r="437" spans="1:12" x14ac:dyDescent="0.2">
      <c r="A437" s="3">
        <v>44996</v>
      </c>
      <c r="B437" s="9">
        <v>8856298.8560000006</v>
      </c>
      <c r="C437" s="9">
        <v>5133502.5439999998</v>
      </c>
      <c r="D437" s="9">
        <v>3722796.3130000001</v>
      </c>
      <c r="E437" s="3" t="s">
        <v>74</v>
      </c>
      <c r="F437" s="9">
        <v>343234.33350000001</v>
      </c>
      <c r="G437" s="9">
        <v>241849.91510000001</v>
      </c>
      <c r="H437" s="9">
        <v>101384.4184</v>
      </c>
      <c r="I437" s="3">
        <v>44996</v>
      </c>
      <c r="J437" s="9">
        <v>7119669.176</v>
      </c>
      <c r="K437" s="9">
        <v>4520513.7290000003</v>
      </c>
      <c r="L437" s="9">
        <v>2599155.4470000002</v>
      </c>
    </row>
    <row r="438" spans="1:12" x14ac:dyDescent="0.2">
      <c r="A438" s="3">
        <v>44997</v>
      </c>
      <c r="B438" s="9">
        <v>898225.49040000001</v>
      </c>
      <c r="C438" s="9">
        <v>598667.7254</v>
      </c>
      <c r="D438" s="9">
        <v>299557.76500000001</v>
      </c>
      <c r="E438" s="3" t="s">
        <v>75</v>
      </c>
      <c r="F438" s="9">
        <v>3710.805089</v>
      </c>
      <c r="G438" s="9">
        <v>3424.3077050000002</v>
      </c>
      <c r="H438" s="9">
        <v>286.49738389999999</v>
      </c>
      <c r="I438" s="3">
        <v>44997</v>
      </c>
      <c r="J438" s="9">
        <v>1491138.915</v>
      </c>
      <c r="K438" s="9">
        <v>1057326.476</v>
      </c>
      <c r="L438" s="9">
        <v>433812.43959999998</v>
      </c>
    </row>
    <row r="439" spans="1:12" x14ac:dyDescent="0.2">
      <c r="A439" s="3">
        <v>44998</v>
      </c>
      <c r="B439" s="9">
        <v>1085958.6910000001</v>
      </c>
      <c r="C439" s="9">
        <v>855679.07810000004</v>
      </c>
      <c r="D439" s="9">
        <v>230279.6134</v>
      </c>
      <c r="E439" s="3" t="s">
        <v>76</v>
      </c>
      <c r="F439" s="9">
        <v>714.72949789999996</v>
      </c>
      <c r="G439" s="9">
        <v>653.88368779999996</v>
      </c>
      <c r="H439" s="9">
        <v>60.845810129999997</v>
      </c>
      <c r="I439" s="3">
        <v>44998</v>
      </c>
      <c r="J439" s="9">
        <v>1322764.8829999999</v>
      </c>
      <c r="K439" s="9">
        <v>808538.04779999994</v>
      </c>
      <c r="L439" s="9">
        <v>514226.8357</v>
      </c>
    </row>
    <row r="440" spans="1:12" x14ac:dyDescent="0.2">
      <c r="A440" s="3">
        <v>44999</v>
      </c>
      <c r="B440" s="9">
        <v>370231.48810000002</v>
      </c>
      <c r="C440" s="9">
        <v>299990.28700000001</v>
      </c>
      <c r="D440" s="9">
        <v>70241.201159999997</v>
      </c>
      <c r="E440" s="3" t="s">
        <v>77</v>
      </c>
      <c r="F440" s="9">
        <v>45902.002690000001</v>
      </c>
      <c r="G440" s="9">
        <v>33555.445950000001</v>
      </c>
      <c r="H440" s="9">
        <v>12346.55674</v>
      </c>
      <c r="I440" s="3">
        <v>44999</v>
      </c>
      <c r="J440" s="9">
        <v>688362.28670000006</v>
      </c>
      <c r="K440" s="9">
        <v>475756.68160000001</v>
      </c>
      <c r="L440" s="9">
        <v>212605.60509999999</v>
      </c>
    </row>
    <row r="441" spans="1:12" x14ac:dyDescent="0.2">
      <c r="A441" s="3">
        <v>45000</v>
      </c>
      <c r="B441" s="9">
        <v>335250.76130000001</v>
      </c>
      <c r="C441" s="9">
        <v>243430.92790000001</v>
      </c>
      <c r="D441" s="9">
        <v>91819.833400000003</v>
      </c>
      <c r="E441" s="3" t="s">
        <v>78</v>
      </c>
      <c r="F441" s="9">
        <v>196.67235479999999</v>
      </c>
      <c r="G441" s="9">
        <v>638.11606610000001</v>
      </c>
      <c r="H441" s="9">
        <v>-441.4437112</v>
      </c>
      <c r="I441" s="3">
        <v>45000</v>
      </c>
      <c r="J441" s="9">
        <v>563868.67590000003</v>
      </c>
      <c r="K441" s="9">
        <v>429274.47480000003</v>
      </c>
      <c r="L441" s="9">
        <v>134594.20110000001</v>
      </c>
    </row>
    <row r="442" spans="1:12" x14ac:dyDescent="0.2">
      <c r="A442" s="3">
        <v>45001</v>
      </c>
      <c r="B442" s="9">
        <v>706759.46140000003</v>
      </c>
      <c r="C442" s="9">
        <v>335533.18939999997</v>
      </c>
      <c r="D442" s="9">
        <v>371226.272</v>
      </c>
      <c r="E442" s="3" t="s">
        <v>79</v>
      </c>
      <c r="F442" s="9">
        <v>12.78325081</v>
      </c>
      <c r="G442" s="9">
        <v>72.644969540000005</v>
      </c>
      <c r="H442" s="9">
        <v>-59.86171873</v>
      </c>
      <c r="I442" s="3">
        <v>45001</v>
      </c>
      <c r="J442" s="9">
        <v>1265144.2420000001</v>
      </c>
      <c r="K442" s="9">
        <v>1106940.527</v>
      </c>
      <c r="L442" s="9">
        <v>158203.71470000001</v>
      </c>
    </row>
    <row r="443" spans="1:12" x14ac:dyDescent="0.2">
      <c r="A443" s="3">
        <v>45002</v>
      </c>
      <c r="B443" s="9">
        <v>410885.9987</v>
      </c>
      <c r="C443" s="9">
        <v>317469.04759999999</v>
      </c>
      <c r="D443" s="9">
        <v>93416.951079999999</v>
      </c>
      <c r="E443" s="3" t="s">
        <v>80</v>
      </c>
      <c r="F443" s="9">
        <v>973893.00210000004</v>
      </c>
      <c r="G443" s="9">
        <v>681976.93480000005</v>
      </c>
      <c r="H443" s="9">
        <v>291916.0673</v>
      </c>
      <c r="I443" s="3">
        <v>45002</v>
      </c>
      <c r="J443" s="9">
        <v>1151280.4439999999</v>
      </c>
      <c r="K443" s="9">
        <v>940634.06050000002</v>
      </c>
      <c r="L443" s="9">
        <v>210646.38320000001</v>
      </c>
    </row>
    <row r="444" spans="1:12" x14ac:dyDescent="0.2">
      <c r="A444" s="3">
        <v>45003</v>
      </c>
      <c r="B444" s="9">
        <v>307187.93239999999</v>
      </c>
      <c r="C444" s="9">
        <v>234735.48800000001</v>
      </c>
      <c r="D444" s="9">
        <v>72452.44442</v>
      </c>
      <c r="E444" s="3" t="s">
        <v>81</v>
      </c>
      <c r="F444" s="9">
        <v>1203.1558689999999</v>
      </c>
      <c r="G444" s="9">
        <v>2236.413571</v>
      </c>
      <c r="H444" s="9">
        <v>-1033.2577020000001</v>
      </c>
      <c r="I444" s="3">
        <v>45003</v>
      </c>
      <c r="J444" s="9">
        <v>857949.47349999996</v>
      </c>
      <c r="K444" s="9">
        <v>692694.25529999996</v>
      </c>
      <c r="L444" s="9">
        <v>165255.2182</v>
      </c>
    </row>
    <row r="445" spans="1:12" x14ac:dyDescent="0.2">
      <c r="A445" s="3">
        <v>45004</v>
      </c>
      <c r="B445" s="9">
        <v>345854.62640000001</v>
      </c>
      <c r="C445" s="9">
        <v>235781.4008</v>
      </c>
      <c r="D445" s="9">
        <v>110073.22560000001</v>
      </c>
      <c r="E445" s="3" t="s">
        <v>82</v>
      </c>
      <c r="F445" s="9">
        <v>1539.9393789999999</v>
      </c>
      <c r="G445" s="9">
        <v>1625.726938</v>
      </c>
      <c r="H445" s="9">
        <v>-85.787559189999996</v>
      </c>
      <c r="I445" s="3">
        <v>45004</v>
      </c>
      <c r="J445" s="9">
        <v>851495.00870000001</v>
      </c>
      <c r="K445" s="9">
        <v>743146.978</v>
      </c>
      <c r="L445" s="9">
        <v>108348.0307</v>
      </c>
    </row>
    <row r="446" spans="1:12" x14ac:dyDescent="0.2">
      <c r="A446" s="3">
        <v>45005</v>
      </c>
      <c r="B446" s="9">
        <v>8522025.2249999996</v>
      </c>
      <c r="C446" s="9">
        <v>4862830.7319999998</v>
      </c>
      <c r="D446" s="9">
        <v>3659194.4929999998</v>
      </c>
      <c r="E446" s="3" t="s">
        <v>83</v>
      </c>
      <c r="F446" s="9">
        <v>156.2485786</v>
      </c>
      <c r="G446" s="9">
        <v>161.11130990000001</v>
      </c>
      <c r="H446" s="9">
        <v>-4.8627312500000004</v>
      </c>
      <c r="I446" s="3">
        <v>45005</v>
      </c>
      <c r="J446" s="9">
        <v>990132.65700000001</v>
      </c>
      <c r="K446" s="9">
        <v>743510.64610000001</v>
      </c>
      <c r="L446" s="9">
        <v>246622.01089999999</v>
      </c>
    </row>
    <row r="447" spans="1:12" x14ac:dyDescent="0.2">
      <c r="A447" s="3">
        <v>45006</v>
      </c>
      <c r="B447" s="9">
        <v>281902.62050000002</v>
      </c>
      <c r="C447" s="9">
        <v>220859.28030000001</v>
      </c>
      <c r="D447" s="9">
        <v>61043.340230000002</v>
      </c>
      <c r="E447" s="3" t="s">
        <v>84</v>
      </c>
      <c r="F447" s="9">
        <v>146.43115890000001</v>
      </c>
      <c r="G447" s="9">
        <v>408.12090910000001</v>
      </c>
      <c r="H447" s="9">
        <v>-261.68975019999999</v>
      </c>
      <c r="I447" s="3">
        <v>45006</v>
      </c>
      <c r="J447" s="9">
        <v>829905.7611</v>
      </c>
      <c r="K447" s="9">
        <v>693041.80070000002</v>
      </c>
      <c r="L447" s="9">
        <v>136863.96040000001</v>
      </c>
    </row>
    <row r="448" spans="1:12" x14ac:dyDescent="0.2">
      <c r="A448" s="3">
        <v>45007</v>
      </c>
      <c r="B448" s="9">
        <v>356858.35269999999</v>
      </c>
      <c r="C448" s="9">
        <v>266871.51510000002</v>
      </c>
      <c r="D448" s="9">
        <v>89986.837570000003</v>
      </c>
      <c r="E448" s="3" t="s">
        <v>85</v>
      </c>
      <c r="F448" s="9">
        <v>101545.96189999999</v>
      </c>
      <c r="G448" s="9">
        <v>4258.9035430000004</v>
      </c>
      <c r="H448" s="9">
        <v>97287.058359999995</v>
      </c>
      <c r="I448" s="3">
        <v>45007</v>
      </c>
      <c r="J448" s="9">
        <v>693750.5307</v>
      </c>
      <c r="K448" s="9">
        <v>563160.27839999995</v>
      </c>
      <c r="L448" s="9">
        <v>130590.2522</v>
      </c>
    </row>
    <row r="449" spans="1:12" x14ac:dyDescent="0.2">
      <c r="A449" s="3">
        <v>45008</v>
      </c>
      <c r="B449" s="9">
        <v>171809.18040000001</v>
      </c>
      <c r="C449" s="9">
        <v>153904.77299999999</v>
      </c>
      <c r="D449" s="9">
        <v>17904.407439999999</v>
      </c>
      <c r="E449" s="3" t="s">
        <v>86</v>
      </c>
      <c r="F449" s="9">
        <v>15.653178479999999</v>
      </c>
      <c r="G449" s="9">
        <v>15.10898615</v>
      </c>
      <c r="H449" s="9">
        <v>0.54419233099999997</v>
      </c>
      <c r="I449" s="3">
        <v>45008</v>
      </c>
      <c r="J449" s="9">
        <v>333373.82500000001</v>
      </c>
      <c r="K449" s="9">
        <v>271063.49320000003</v>
      </c>
      <c r="L449" s="9">
        <v>62310.331839999999</v>
      </c>
    </row>
    <row r="450" spans="1:12" x14ac:dyDescent="0.2">
      <c r="A450" s="3">
        <v>45009</v>
      </c>
      <c r="B450" s="9">
        <v>181236.4816</v>
      </c>
      <c r="C450" s="9">
        <v>153004.09049999999</v>
      </c>
      <c r="D450" s="9">
        <v>28232.39112</v>
      </c>
      <c r="E450" s="3" t="s">
        <v>87</v>
      </c>
      <c r="F450" s="9">
        <v>-2523.2404590000001</v>
      </c>
      <c r="G450" s="9">
        <v>1718.2524020000001</v>
      </c>
      <c r="H450" s="9">
        <v>-4241.4928620000001</v>
      </c>
      <c r="I450" s="3">
        <v>45009</v>
      </c>
      <c r="J450" s="9">
        <v>252949.40119999999</v>
      </c>
      <c r="K450" s="9">
        <v>225999.65330000001</v>
      </c>
      <c r="L450" s="9">
        <v>26949.747810000001</v>
      </c>
    </row>
    <row r="451" spans="1:12" x14ac:dyDescent="0.2">
      <c r="A451" s="3">
        <v>45010</v>
      </c>
      <c r="B451" s="9">
        <v>99618.732390000005</v>
      </c>
      <c r="C451" s="9">
        <v>83303.396959999998</v>
      </c>
      <c r="D451" s="9">
        <v>16315.335429999999</v>
      </c>
      <c r="E451" s="3" t="s">
        <v>88</v>
      </c>
      <c r="F451" s="9">
        <v>3643.8692700000001</v>
      </c>
      <c r="G451" s="9">
        <v>435.2170534</v>
      </c>
      <c r="H451" s="9">
        <v>3208.6522169999998</v>
      </c>
      <c r="I451" s="3">
        <v>45010</v>
      </c>
      <c r="J451" s="9">
        <v>241691.9809</v>
      </c>
      <c r="K451" s="9">
        <v>223049.31419999999</v>
      </c>
      <c r="L451" s="9">
        <v>18642.666730000001</v>
      </c>
    </row>
    <row r="452" spans="1:12" x14ac:dyDescent="0.2">
      <c r="A452" s="3">
        <v>45011</v>
      </c>
      <c r="B452" s="9">
        <v>126096.1011</v>
      </c>
      <c r="C452" s="9">
        <v>103219.094</v>
      </c>
      <c r="D452" s="9">
        <v>22877.007140000002</v>
      </c>
      <c r="E452" s="3" t="s">
        <v>89</v>
      </c>
      <c r="F452" s="9">
        <v>1330.350463</v>
      </c>
      <c r="G452" s="9">
        <v>62.246305980000002</v>
      </c>
      <c r="H452" s="9">
        <v>1268.104157</v>
      </c>
      <c r="I452" s="3">
        <v>45011</v>
      </c>
      <c r="J452" s="9">
        <v>466858.56640000001</v>
      </c>
      <c r="K452" s="9">
        <v>442346.7537</v>
      </c>
      <c r="L452" s="9">
        <v>24511.812720000002</v>
      </c>
    </row>
    <row r="453" spans="1:12" x14ac:dyDescent="0.2">
      <c r="A453" s="3">
        <v>45012</v>
      </c>
      <c r="B453" s="9">
        <v>233901.95329999999</v>
      </c>
      <c r="C453" s="9">
        <v>160069.84330000001</v>
      </c>
      <c r="D453" s="9">
        <v>73832.109920000003</v>
      </c>
      <c r="E453" s="3" t="s">
        <v>90</v>
      </c>
      <c r="F453" s="9">
        <v>3911.2197369999999</v>
      </c>
      <c r="G453" s="9">
        <v>569.35485019999999</v>
      </c>
      <c r="H453" s="9">
        <v>3341.8648870000002</v>
      </c>
      <c r="I453" s="3">
        <v>45012</v>
      </c>
      <c r="J453" s="9">
        <v>475994.27659999998</v>
      </c>
      <c r="K453" s="9">
        <v>397645.75880000001</v>
      </c>
      <c r="L453" s="9">
        <v>78348.517739999996</v>
      </c>
    </row>
    <row r="454" spans="1:12" x14ac:dyDescent="0.2">
      <c r="A454" s="3">
        <v>45013</v>
      </c>
      <c r="B454" s="9">
        <v>141304.33549999999</v>
      </c>
      <c r="C454" s="9">
        <v>126711.8273</v>
      </c>
      <c r="D454" s="9">
        <v>14592.50821</v>
      </c>
      <c r="E454" s="3" t="s">
        <v>91</v>
      </c>
      <c r="F454" s="9">
        <v>42.868335000000002</v>
      </c>
      <c r="G454" s="9">
        <v>103.24811560000001</v>
      </c>
      <c r="H454" s="9">
        <v>-60.379780599999997</v>
      </c>
      <c r="I454" s="3">
        <v>45013</v>
      </c>
      <c r="J454" s="9">
        <v>582411.26679999998</v>
      </c>
      <c r="K454" s="9">
        <v>430693.63059999997</v>
      </c>
      <c r="L454" s="9">
        <v>151717.6361</v>
      </c>
    </row>
    <row r="455" spans="1:12" x14ac:dyDescent="0.2">
      <c r="A455" s="3">
        <v>45014</v>
      </c>
      <c r="B455" s="9">
        <v>144112.54800000001</v>
      </c>
      <c r="C455" s="9">
        <v>137777.98970000001</v>
      </c>
      <c r="D455" s="9">
        <v>6334.5583139999999</v>
      </c>
      <c r="E455" s="3" t="s">
        <v>92</v>
      </c>
      <c r="F455" s="9">
        <v>3880.8632969999999</v>
      </c>
      <c r="G455" s="9">
        <v>294.91553320000003</v>
      </c>
      <c r="H455" s="9">
        <v>3585.9477630000001</v>
      </c>
      <c r="I455" s="3">
        <v>45014</v>
      </c>
      <c r="J455" s="9">
        <v>660954.61510000005</v>
      </c>
      <c r="K455" s="9">
        <v>572782.07070000004</v>
      </c>
      <c r="L455" s="9">
        <v>88172.544370000003</v>
      </c>
    </row>
    <row r="456" spans="1:12" x14ac:dyDescent="0.2">
      <c r="A456" s="3">
        <v>45015</v>
      </c>
      <c r="B456" s="9">
        <v>284997.98609999998</v>
      </c>
      <c r="C456" s="9">
        <v>120729.90360000001</v>
      </c>
      <c r="D456" s="9">
        <v>164268.08259999999</v>
      </c>
      <c r="E456" s="3" t="s">
        <v>93</v>
      </c>
      <c r="F456" s="9">
        <v>23.64006183</v>
      </c>
      <c r="G456" s="9">
        <v>23.477858399999999</v>
      </c>
      <c r="H456" s="9">
        <v>0.16220343000000001</v>
      </c>
      <c r="I456" s="3">
        <v>45015</v>
      </c>
      <c r="J456" s="9">
        <v>558525.49280000001</v>
      </c>
      <c r="K456" s="9">
        <v>481376.37609999999</v>
      </c>
      <c r="L456" s="9">
        <v>77149.116710000002</v>
      </c>
    </row>
    <row r="457" spans="1:12" x14ac:dyDescent="0.2">
      <c r="A457" s="3">
        <v>45016</v>
      </c>
      <c r="B457" s="9">
        <v>81172.080040000001</v>
      </c>
      <c r="C457" s="9">
        <v>73211.016990000004</v>
      </c>
      <c r="D457" s="9">
        <v>7961.0630490000003</v>
      </c>
      <c r="E457" s="3" t="s">
        <v>94</v>
      </c>
      <c r="F457" s="9">
        <v>0</v>
      </c>
      <c r="G457" s="9">
        <v>0</v>
      </c>
      <c r="H457" s="9">
        <v>0</v>
      </c>
      <c r="I457" s="3">
        <v>45016</v>
      </c>
      <c r="J457" s="9">
        <v>355276.40360000002</v>
      </c>
      <c r="K457" s="9">
        <v>307233.80719999998</v>
      </c>
      <c r="L457" s="9">
        <v>48042.596409999998</v>
      </c>
    </row>
    <row r="458" spans="1:12" x14ac:dyDescent="0.2">
      <c r="A458" s="3">
        <v>45017</v>
      </c>
      <c r="B458" s="9">
        <v>109060.7384</v>
      </c>
      <c r="C458" s="9">
        <v>93036.302379999994</v>
      </c>
      <c r="D458" s="9">
        <v>16024.43606</v>
      </c>
      <c r="E458" s="3" t="s">
        <v>95</v>
      </c>
      <c r="F458" s="9">
        <v>757.74009079999996</v>
      </c>
      <c r="G458" s="9">
        <v>740.95073339999999</v>
      </c>
      <c r="H458" s="9">
        <v>16.789357389999999</v>
      </c>
      <c r="I458" s="3">
        <v>45017</v>
      </c>
      <c r="J458" s="9">
        <v>364832.82040000003</v>
      </c>
      <c r="K458" s="9">
        <v>289550.4129</v>
      </c>
      <c r="L458" s="9">
        <v>75282.407579999999</v>
      </c>
    </row>
    <row r="459" spans="1:12" x14ac:dyDescent="0.2">
      <c r="A459" s="3">
        <v>45018</v>
      </c>
      <c r="B459" s="9">
        <v>93815.585800000001</v>
      </c>
      <c r="C459" s="9">
        <v>64622.48287</v>
      </c>
      <c r="D459" s="9">
        <v>29193.102920000001</v>
      </c>
      <c r="E459" s="3" t="s">
        <v>96</v>
      </c>
      <c r="F459" s="9">
        <v>131.09068379999999</v>
      </c>
      <c r="G459" s="9">
        <v>171.62419109999999</v>
      </c>
      <c r="H459" s="9">
        <v>-40.533507319999998</v>
      </c>
      <c r="I459" s="3">
        <v>45018</v>
      </c>
      <c r="J459" s="9">
        <v>303968.00919999997</v>
      </c>
      <c r="K459" s="9">
        <v>262693.65879999998</v>
      </c>
      <c r="L459" s="9">
        <v>41274.35039</v>
      </c>
    </row>
    <row r="460" spans="1:12" x14ac:dyDescent="0.2">
      <c r="A460" s="3">
        <v>45019</v>
      </c>
      <c r="B460" s="9">
        <v>151803.7089</v>
      </c>
      <c r="C460" s="9">
        <v>125891.6695</v>
      </c>
      <c r="D460" s="9">
        <v>25912.03946</v>
      </c>
      <c r="E460" s="3" t="s">
        <v>97</v>
      </c>
      <c r="F460" s="9">
        <v>0</v>
      </c>
      <c r="G460" s="9">
        <v>0</v>
      </c>
      <c r="H460" s="9">
        <v>0</v>
      </c>
      <c r="I460" s="3">
        <v>45019</v>
      </c>
      <c r="J460" s="9">
        <v>489612.22210000001</v>
      </c>
      <c r="K460" s="9">
        <v>439636.03120000003</v>
      </c>
      <c r="L460" s="9">
        <v>49976.190869999999</v>
      </c>
    </row>
    <row r="461" spans="1:12" x14ac:dyDescent="0.2">
      <c r="A461" s="3">
        <v>45020</v>
      </c>
      <c r="B461" s="9">
        <v>128971.3656</v>
      </c>
      <c r="C461" s="9">
        <v>118689.5202</v>
      </c>
      <c r="D461" s="9">
        <v>10281.8454</v>
      </c>
      <c r="E461" s="3" t="s">
        <v>98</v>
      </c>
      <c r="F461" s="9">
        <v>54.497896990000001</v>
      </c>
      <c r="G461" s="9">
        <v>71.449530749999994</v>
      </c>
      <c r="H461" s="9">
        <v>-16.95163376</v>
      </c>
      <c r="I461" s="3">
        <v>45020</v>
      </c>
      <c r="J461" s="9">
        <v>395349.69709999999</v>
      </c>
      <c r="K461" s="9">
        <v>345052.1998</v>
      </c>
      <c r="L461" s="9">
        <v>50297.49725</v>
      </c>
    </row>
    <row r="462" spans="1:12" x14ac:dyDescent="0.2">
      <c r="A462" s="3">
        <v>45021</v>
      </c>
      <c r="B462" s="9">
        <v>193861.67110000001</v>
      </c>
      <c r="C462" s="9">
        <v>175166.77050000001</v>
      </c>
      <c r="D462" s="9">
        <v>18694.900549999998</v>
      </c>
      <c r="E462" s="3" t="s">
        <v>99</v>
      </c>
      <c r="F462" s="9">
        <v>42356.167329999997</v>
      </c>
      <c r="G462" s="9">
        <v>15272.51275</v>
      </c>
      <c r="H462" s="9">
        <v>27083.654579999999</v>
      </c>
      <c r="I462" s="3">
        <v>45021</v>
      </c>
      <c r="J462" s="9">
        <v>341975.60940000002</v>
      </c>
      <c r="K462" s="9">
        <v>307265.03940000001</v>
      </c>
      <c r="L462" s="9">
        <v>34710.569990000004</v>
      </c>
    </row>
    <row r="463" spans="1:12" x14ac:dyDescent="0.2">
      <c r="A463" s="3">
        <v>45022</v>
      </c>
      <c r="B463" s="9">
        <v>161722.5485</v>
      </c>
      <c r="C463" s="9">
        <v>116212.71859999999</v>
      </c>
      <c r="D463" s="9">
        <v>45509.82993</v>
      </c>
      <c r="E463" s="3" t="s">
        <v>100</v>
      </c>
      <c r="F463" s="9">
        <v>19.65508298</v>
      </c>
      <c r="G463" s="9">
        <v>36.550618909999997</v>
      </c>
      <c r="H463" s="9">
        <v>-16.895535930000001</v>
      </c>
      <c r="I463" s="3">
        <v>45022</v>
      </c>
      <c r="J463" s="9">
        <v>256998.74040000001</v>
      </c>
      <c r="K463" s="9">
        <v>220876.2721</v>
      </c>
      <c r="L463" s="9">
        <v>36122.4683</v>
      </c>
    </row>
    <row r="464" spans="1:12" x14ac:dyDescent="0.2">
      <c r="A464" s="3">
        <v>45023</v>
      </c>
      <c r="B464" s="9">
        <v>123973.2524</v>
      </c>
      <c r="C464" s="9">
        <v>121160.04889999999</v>
      </c>
      <c r="D464" s="9">
        <v>2813.2035230000001</v>
      </c>
      <c r="E464" s="3" t="s">
        <v>101</v>
      </c>
      <c r="F464" s="9">
        <v>0</v>
      </c>
      <c r="G464" s="9">
        <v>0</v>
      </c>
      <c r="H464" s="9">
        <v>0</v>
      </c>
      <c r="I464" s="3">
        <v>45023</v>
      </c>
      <c r="J464" s="9">
        <v>245618.25260000001</v>
      </c>
      <c r="K464" s="9">
        <v>213865.10569999999</v>
      </c>
      <c r="L464" s="9">
        <v>31753.14688</v>
      </c>
    </row>
    <row r="465" spans="1:12" x14ac:dyDescent="0.2">
      <c r="A465" s="3">
        <v>45024</v>
      </c>
      <c r="B465" s="9">
        <v>117521.8167</v>
      </c>
      <c r="C465" s="9">
        <v>103843.7654</v>
      </c>
      <c r="D465" s="9">
        <v>13678.05133</v>
      </c>
      <c r="E465" s="3" t="s">
        <v>102</v>
      </c>
      <c r="F465" s="9">
        <v>0</v>
      </c>
      <c r="G465" s="9">
        <v>0</v>
      </c>
      <c r="H465" s="9">
        <v>0</v>
      </c>
      <c r="I465" s="3">
        <v>45024</v>
      </c>
      <c r="J465" s="9">
        <v>201656.0907</v>
      </c>
      <c r="K465" s="9">
        <v>170848.48259999999</v>
      </c>
      <c r="L465" s="9">
        <v>30807.608120000001</v>
      </c>
    </row>
    <row r="466" spans="1:12" x14ac:dyDescent="0.2">
      <c r="A466" s="3">
        <v>45025</v>
      </c>
      <c r="B466" s="9">
        <v>107308.13679999999</v>
      </c>
      <c r="C466" s="9">
        <v>88740.196419999993</v>
      </c>
      <c r="D466" s="9">
        <v>18567.940350000001</v>
      </c>
      <c r="E466" s="3" t="s">
        <v>103</v>
      </c>
      <c r="F466" s="9">
        <v>544.16344590000006</v>
      </c>
      <c r="G466" s="9">
        <v>675.23274930000002</v>
      </c>
      <c r="H466" s="9">
        <v>-131.0693034</v>
      </c>
      <c r="I466" s="3">
        <v>45025</v>
      </c>
      <c r="J466" s="9">
        <v>244749.12270000001</v>
      </c>
      <c r="K466" s="9">
        <v>201979.644</v>
      </c>
      <c r="L466" s="9">
        <v>42769.478710000003</v>
      </c>
    </row>
    <row r="467" spans="1:12" x14ac:dyDescent="0.2">
      <c r="A467" s="3">
        <v>45026</v>
      </c>
      <c r="B467" s="9">
        <v>192373.37909999999</v>
      </c>
      <c r="C467" s="9">
        <v>192837.22659999999</v>
      </c>
      <c r="D467" s="9">
        <v>-463.8475555</v>
      </c>
      <c r="E467" s="3" t="s">
        <v>104</v>
      </c>
      <c r="F467" s="9">
        <v>1388.001473</v>
      </c>
      <c r="G467" s="9">
        <v>1317.0122140000001</v>
      </c>
      <c r="H467" s="9">
        <v>70.989258629999995</v>
      </c>
      <c r="I467" s="3">
        <v>45026</v>
      </c>
      <c r="J467" s="9">
        <v>361487.28220000002</v>
      </c>
      <c r="K467" s="9">
        <v>304884.4069</v>
      </c>
      <c r="L467" s="9">
        <v>56602.875240000001</v>
      </c>
    </row>
    <row r="468" spans="1:12" x14ac:dyDescent="0.2">
      <c r="A468" s="3">
        <v>45027</v>
      </c>
      <c r="B468" s="9">
        <v>195580.64929999999</v>
      </c>
      <c r="C468" s="9">
        <v>194876.79819999999</v>
      </c>
      <c r="D468" s="9">
        <v>703.85105180000005</v>
      </c>
      <c r="E468" s="3" t="s">
        <v>105</v>
      </c>
      <c r="F468" s="9">
        <v>16992.019209999999</v>
      </c>
      <c r="G468" s="9">
        <v>3897.1607669999999</v>
      </c>
      <c r="H468" s="9">
        <v>13094.85844</v>
      </c>
      <c r="I468" s="3">
        <v>45027</v>
      </c>
      <c r="J468" s="9">
        <v>307923.24790000002</v>
      </c>
      <c r="K468" s="9">
        <v>266216.47080000001</v>
      </c>
      <c r="L468" s="9">
        <v>41706.777040000001</v>
      </c>
    </row>
    <row r="469" spans="1:12" x14ac:dyDescent="0.2">
      <c r="A469" s="3">
        <v>45028</v>
      </c>
      <c r="B469" s="9">
        <v>160333.25769999999</v>
      </c>
      <c r="C469" s="9">
        <v>140777.3015</v>
      </c>
      <c r="D469" s="9">
        <v>19555.956119999999</v>
      </c>
      <c r="E469" s="3" t="s">
        <v>106</v>
      </c>
      <c r="F469" s="9">
        <v>2675.7506699999999</v>
      </c>
      <c r="G469" s="9">
        <v>905.50966100000005</v>
      </c>
      <c r="H469" s="9">
        <v>1770.2410090000001</v>
      </c>
      <c r="I469" s="3">
        <v>45028</v>
      </c>
      <c r="J469" s="9">
        <v>177438.07060000001</v>
      </c>
      <c r="K469" s="9">
        <v>164651.35709999999</v>
      </c>
      <c r="L469" s="9">
        <v>12786.71358</v>
      </c>
    </row>
    <row r="470" spans="1:12" x14ac:dyDescent="0.2">
      <c r="A470" s="3">
        <v>45029</v>
      </c>
      <c r="B470" s="9">
        <v>253773.42929999999</v>
      </c>
      <c r="C470" s="9">
        <v>223837.08480000001</v>
      </c>
      <c r="D470" s="9">
        <v>29936.34448</v>
      </c>
      <c r="E470" s="3" t="s">
        <v>107</v>
      </c>
      <c r="F470" s="9">
        <v>44701.713089999997</v>
      </c>
      <c r="G470" s="9">
        <v>27887.446530000001</v>
      </c>
      <c r="H470" s="9">
        <v>16814.26656</v>
      </c>
      <c r="I470" s="3">
        <v>45029</v>
      </c>
      <c r="J470" s="9">
        <v>365282.67060000001</v>
      </c>
      <c r="K470" s="9">
        <v>318745.14939999999</v>
      </c>
      <c r="L470" s="9">
        <v>46537.521229999998</v>
      </c>
    </row>
    <row r="471" spans="1:12" x14ac:dyDescent="0.2">
      <c r="A471" s="3">
        <v>45030</v>
      </c>
      <c r="B471" s="9">
        <v>423229.81449999998</v>
      </c>
      <c r="C471" s="9">
        <v>322512.47769999999</v>
      </c>
      <c r="D471" s="9">
        <v>100717.3368</v>
      </c>
      <c r="E471" s="3" t="s">
        <v>108</v>
      </c>
      <c r="F471" s="9">
        <v>50640.087140000003</v>
      </c>
      <c r="G471" s="9">
        <v>16921.662850000001</v>
      </c>
      <c r="H471" s="9">
        <v>33718.424290000003</v>
      </c>
      <c r="I471" s="3">
        <v>45030</v>
      </c>
      <c r="J471" s="9">
        <v>487778.06219999999</v>
      </c>
      <c r="K471" s="9">
        <v>443781.89</v>
      </c>
      <c r="L471" s="9">
        <v>43996.17222</v>
      </c>
    </row>
    <row r="472" spans="1:12" x14ac:dyDescent="0.2">
      <c r="A472" s="3">
        <v>45031</v>
      </c>
      <c r="B472" s="9">
        <v>354348.85940000002</v>
      </c>
      <c r="C472" s="9">
        <v>132897.4455</v>
      </c>
      <c r="D472" s="9">
        <v>221451.41390000001</v>
      </c>
      <c r="E472" s="3" t="s">
        <v>109</v>
      </c>
      <c r="F472" s="9">
        <v>0</v>
      </c>
      <c r="G472" s="9">
        <v>0</v>
      </c>
      <c r="H472" s="9">
        <v>0</v>
      </c>
      <c r="I472" s="3">
        <v>45031</v>
      </c>
      <c r="J472" s="9">
        <v>556219.36800000002</v>
      </c>
      <c r="K472" s="9">
        <v>462974.97499999998</v>
      </c>
      <c r="L472" s="9">
        <v>93244.392940000005</v>
      </c>
    </row>
    <row r="473" spans="1:12" x14ac:dyDescent="0.2">
      <c r="A473" s="3">
        <v>45032</v>
      </c>
      <c r="B473" s="9">
        <v>148199.70699999999</v>
      </c>
      <c r="C473" s="9">
        <v>136444.76379999999</v>
      </c>
      <c r="D473" s="9">
        <v>11754.94325</v>
      </c>
      <c r="E473" s="3" t="s">
        <v>110</v>
      </c>
      <c r="F473" s="9">
        <v>115.3644741</v>
      </c>
      <c r="G473" s="9">
        <v>94.506353630000007</v>
      </c>
      <c r="H473" s="9">
        <v>20.85812052</v>
      </c>
      <c r="I473" s="3">
        <v>45032</v>
      </c>
      <c r="J473" s="9">
        <v>587641.80099999998</v>
      </c>
      <c r="K473" s="9">
        <v>524626.0956</v>
      </c>
      <c r="L473" s="9">
        <v>63015.705390000003</v>
      </c>
    </row>
    <row r="474" spans="1:12" x14ac:dyDescent="0.2">
      <c r="A474" s="3">
        <v>45033</v>
      </c>
      <c r="B474" s="9">
        <v>241946.86780000001</v>
      </c>
      <c r="C474" s="9">
        <v>185246.05410000001</v>
      </c>
      <c r="D474" s="9">
        <v>56700.81379</v>
      </c>
      <c r="E474" s="3" t="s">
        <v>111</v>
      </c>
      <c r="F474" s="9">
        <v>117.24354769999999</v>
      </c>
      <c r="G474" s="9">
        <v>127.8374654</v>
      </c>
      <c r="H474" s="9">
        <v>-10.593917749999999</v>
      </c>
      <c r="I474" s="3">
        <v>45033</v>
      </c>
      <c r="J474" s="9">
        <v>1883049.683</v>
      </c>
      <c r="K474" s="9">
        <v>1441124.2309999999</v>
      </c>
      <c r="L474" s="9">
        <v>441925.45250000001</v>
      </c>
    </row>
    <row r="475" spans="1:12" x14ac:dyDescent="0.2">
      <c r="A475" s="3">
        <v>45034</v>
      </c>
      <c r="B475" s="9">
        <v>181733.46900000001</v>
      </c>
      <c r="C475" s="9">
        <v>201848.5956</v>
      </c>
      <c r="D475" s="9">
        <v>-20115.126619999999</v>
      </c>
      <c r="E475" s="3" t="s">
        <v>112</v>
      </c>
      <c r="F475" s="9">
        <v>1279.2585730000001</v>
      </c>
      <c r="G475" s="9">
        <v>1224.2037230000001</v>
      </c>
      <c r="H475" s="9">
        <v>55.054849359999999</v>
      </c>
      <c r="I475" s="3">
        <v>45034</v>
      </c>
      <c r="J475" s="9">
        <v>4427556.9680000003</v>
      </c>
      <c r="K475" s="9">
        <v>3352074.1189999999</v>
      </c>
      <c r="L475" s="9">
        <v>1075482.8500000001</v>
      </c>
    </row>
    <row r="476" spans="1:12" x14ac:dyDescent="0.2">
      <c r="A476" s="3">
        <v>45035</v>
      </c>
      <c r="B476" s="9">
        <v>410068.67050000001</v>
      </c>
      <c r="C476" s="9">
        <v>372175.6373</v>
      </c>
      <c r="D476" s="9">
        <v>37893.03325</v>
      </c>
      <c r="E476" s="3" t="s">
        <v>113</v>
      </c>
      <c r="F476" s="9">
        <v>6733.7393920000004</v>
      </c>
      <c r="G476" s="9">
        <v>930.47215819999997</v>
      </c>
      <c r="H476" s="9">
        <v>5803.2672339999999</v>
      </c>
      <c r="I476" s="3">
        <v>45035</v>
      </c>
      <c r="J476" s="9">
        <v>4707201.8629999999</v>
      </c>
      <c r="K476" s="9">
        <v>3470369.798</v>
      </c>
      <c r="L476" s="9">
        <v>1236832.0649999999</v>
      </c>
    </row>
    <row r="477" spans="1:12" x14ac:dyDescent="0.2">
      <c r="A477" s="3">
        <v>45036</v>
      </c>
      <c r="B477" s="9">
        <v>475034.26020000002</v>
      </c>
      <c r="C477" s="9">
        <v>256079.26860000001</v>
      </c>
      <c r="D477" s="9">
        <v>218954.99170000001</v>
      </c>
      <c r="E477" s="3" t="s">
        <v>114</v>
      </c>
      <c r="F477" s="9">
        <v>158.34508890000001</v>
      </c>
      <c r="G477" s="9">
        <v>115.8362408</v>
      </c>
      <c r="H477" s="9">
        <v>42.508848059999998</v>
      </c>
      <c r="I477" s="3">
        <v>45036</v>
      </c>
      <c r="J477" s="9">
        <v>2664820.35</v>
      </c>
      <c r="K477" s="9">
        <v>2018771.0989999999</v>
      </c>
      <c r="L477" s="9">
        <v>646049.25109999999</v>
      </c>
    </row>
    <row r="478" spans="1:12" x14ac:dyDescent="0.2">
      <c r="A478" s="3">
        <v>45037</v>
      </c>
      <c r="B478" s="9">
        <v>234617.01060000001</v>
      </c>
      <c r="C478" s="9">
        <v>163376.7464</v>
      </c>
      <c r="D478" s="9">
        <v>71240.264240000004</v>
      </c>
      <c r="E478" s="3" t="s">
        <v>115</v>
      </c>
      <c r="F478" s="9">
        <v>13268.00483</v>
      </c>
      <c r="G478" s="9">
        <v>5360.6123960000004</v>
      </c>
      <c r="H478" s="9">
        <v>7907.3924340000003</v>
      </c>
      <c r="I478" s="3">
        <v>45037</v>
      </c>
      <c r="J478" s="9">
        <v>743922.00069999998</v>
      </c>
      <c r="K478" s="9">
        <v>639268.49569999997</v>
      </c>
      <c r="L478" s="9">
        <v>104653.505</v>
      </c>
    </row>
    <row r="479" spans="1:12" x14ac:dyDescent="0.2">
      <c r="A479" s="3">
        <v>45038</v>
      </c>
      <c r="B479" s="9">
        <v>140252.05540000001</v>
      </c>
      <c r="C479" s="9">
        <v>100469.7985</v>
      </c>
      <c r="D479" s="9">
        <v>39782.256889999997</v>
      </c>
      <c r="E479" s="3" t="s">
        <v>116</v>
      </c>
      <c r="F479" s="9">
        <v>354.59139049999999</v>
      </c>
      <c r="G479" s="9">
        <v>198.61654519999999</v>
      </c>
      <c r="H479" s="9">
        <v>155.9748453</v>
      </c>
      <c r="I479" s="3">
        <v>45038</v>
      </c>
      <c r="J479" s="9">
        <v>915068.41619999998</v>
      </c>
      <c r="K479" s="9">
        <v>807172.05119999999</v>
      </c>
      <c r="L479" s="9">
        <v>107896.36500000001</v>
      </c>
    </row>
    <row r="480" spans="1:12" x14ac:dyDescent="0.2">
      <c r="A480" s="3">
        <v>45039</v>
      </c>
      <c r="B480" s="9">
        <v>463556.25339999999</v>
      </c>
      <c r="C480" s="9">
        <v>84012.267890000003</v>
      </c>
      <c r="D480" s="9">
        <v>379543.98550000001</v>
      </c>
      <c r="E480" s="3" t="s">
        <v>117</v>
      </c>
      <c r="F480" s="9">
        <v>66.896906340000001</v>
      </c>
      <c r="G480" s="9">
        <v>176.79119370000001</v>
      </c>
      <c r="H480" s="9">
        <v>-109.8942873</v>
      </c>
      <c r="I480" s="3">
        <v>45039</v>
      </c>
      <c r="J480" s="9">
        <v>1022309.231</v>
      </c>
      <c r="K480" s="9">
        <v>889691.96400000004</v>
      </c>
      <c r="L480" s="9">
        <v>132617.26670000001</v>
      </c>
    </row>
    <row r="481" spans="1:12" x14ac:dyDescent="0.2">
      <c r="A481" s="3">
        <v>45040</v>
      </c>
      <c r="B481" s="9">
        <v>271045.4865</v>
      </c>
      <c r="C481" s="9">
        <v>121417.74649999999</v>
      </c>
      <c r="D481" s="9">
        <v>149627.74</v>
      </c>
      <c r="E481" s="3" t="s">
        <v>118</v>
      </c>
      <c r="F481" s="9">
        <v>2851.6227429999999</v>
      </c>
      <c r="G481" s="9">
        <v>2068.5710340000001</v>
      </c>
      <c r="H481" s="9">
        <v>783.05170910000004</v>
      </c>
      <c r="I481" s="3">
        <v>45040</v>
      </c>
      <c r="J481" s="9">
        <v>1020962.071</v>
      </c>
      <c r="K481" s="9">
        <v>828856.23030000005</v>
      </c>
      <c r="L481" s="9">
        <v>192105.8407</v>
      </c>
    </row>
    <row r="482" spans="1:12" x14ac:dyDescent="0.2">
      <c r="A482" s="3">
        <v>45041</v>
      </c>
      <c r="B482" s="9">
        <v>383761.72249999997</v>
      </c>
      <c r="C482" s="9">
        <v>106285.8288</v>
      </c>
      <c r="D482" s="9">
        <v>277475.89370000002</v>
      </c>
      <c r="E482" s="3" t="s">
        <v>119</v>
      </c>
      <c r="F482" s="9">
        <v>80937.022270000001</v>
      </c>
      <c r="G482" s="9">
        <v>83101.773910000004</v>
      </c>
      <c r="H482" s="9">
        <v>-2164.7516409999998</v>
      </c>
      <c r="I482" s="3">
        <v>45041</v>
      </c>
      <c r="J482" s="9">
        <v>778508.12730000005</v>
      </c>
      <c r="K482" s="9">
        <v>621619.00450000004</v>
      </c>
      <c r="L482" s="9">
        <v>156889.12280000001</v>
      </c>
    </row>
    <row r="483" spans="1:12" x14ac:dyDescent="0.2">
      <c r="A483" s="3">
        <v>45042</v>
      </c>
      <c r="B483" s="9">
        <v>209152.87820000001</v>
      </c>
      <c r="C483" s="9">
        <v>162764.0423</v>
      </c>
      <c r="D483" s="9">
        <v>46388.835910000002</v>
      </c>
      <c r="E483" s="3" t="s">
        <v>120</v>
      </c>
      <c r="F483" s="9">
        <v>3167.0287349999999</v>
      </c>
      <c r="G483" s="9">
        <v>3068.7488800000001</v>
      </c>
      <c r="H483" s="9">
        <v>98.279854459999996</v>
      </c>
      <c r="I483" s="3">
        <v>45042</v>
      </c>
      <c r="J483" s="9">
        <v>723603.4915</v>
      </c>
      <c r="K483" s="9">
        <v>612684.83970000001</v>
      </c>
      <c r="L483" s="9">
        <v>110918.65180000001</v>
      </c>
    </row>
    <row r="484" spans="1:12" x14ac:dyDescent="0.2">
      <c r="A484" s="3">
        <v>45043</v>
      </c>
      <c r="B484" s="9">
        <v>156236.16649999999</v>
      </c>
      <c r="C484" s="9">
        <v>124333.6666</v>
      </c>
      <c r="D484" s="9">
        <v>31902.499909999999</v>
      </c>
      <c r="E484" s="3" t="s">
        <v>121</v>
      </c>
      <c r="F484" s="9">
        <v>262.49960179999999</v>
      </c>
      <c r="G484" s="9">
        <v>255.70226339999999</v>
      </c>
      <c r="H484" s="9">
        <v>6.7973383820000004</v>
      </c>
      <c r="I484" s="3">
        <v>45043</v>
      </c>
      <c r="J484" s="9">
        <v>705855.03659999999</v>
      </c>
      <c r="K484" s="9">
        <v>556837.63760000002</v>
      </c>
      <c r="L484" s="9">
        <v>149017.399</v>
      </c>
    </row>
    <row r="485" spans="1:12" x14ac:dyDescent="0.2">
      <c r="A485" s="3">
        <v>45044</v>
      </c>
      <c r="B485" s="9">
        <v>150475.397</v>
      </c>
      <c r="C485" s="9">
        <v>104439.5423</v>
      </c>
      <c r="D485" s="9">
        <v>46035.854670000001</v>
      </c>
      <c r="E485" s="3" t="s">
        <v>122</v>
      </c>
      <c r="F485" s="9">
        <v>392.50876909999999</v>
      </c>
      <c r="G485" s="9">
        <v>129.41509289999999</v>
      </c>
      <c r="H485" s="9">
        <v>263.09367609999998</v>
      </c>
      <c r="I485" s="3">
        <v>45044</v>
      </c>
      <c r="J485" s="9">
        <v>846020.82449999999</v>
      </c>
      <c r="K485" s="9">
        <v>700906.78579999995</v>
      </c>
      <c r="L485" s="9">
        <v>145114.0387</v>
      </c>
    </row>
    <row r="486" spans="1:12" x14ac:dyDescent="0.2">
      <c r="A486" s="3">
        <v>45045</v>
      </c>
      <c r="B486" s="9">
        <v>126328.8279</v>
      </c>
      <c r="C486" s="9">
        <v>95076.932390000002</v>
      </c>
      <c r="D486" s="9">
        <v>31251.895469999999</v>
      </c>
      <c r="I486" s="3">
        <v>45045</v>
      </c>
      <c r="J486" s="9">
        <v>727102.81669999997</v>
      </c>
      <c r="K486" s="9">
        <v>619608.23979999998</v>
      </c>
      <c r="L486" s="9">
        <v>107494.5769</v>
      </c>
    </row>
    <row r="487" spans="1:12" x14ac:dyDescent="0.2">
      <c r="A487" s="3">
        <v>45046</v>
      </c>
      <c r="B487" s="9">
        <v>195201.69440000001</v>
      </c>
      <c r="C487" s="9">
        <v>143686.64230000001</v>
      </c>
      <c r="D487" s="9">
        <v>51515.05214</v>
      </c>
      <c r="I487" s="3">
        <v>45046</v>
      </c>
      <c r="J487" s="9">
        <v>1119810.325</v>
      </c>
      <c r="K487" s="9">
        <v>985643.99650000001</v>
      </c>
      <c r="L487" s="9">
        <v>134166.32860000001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0D0EE-0C66-8349-95E0-55079F2780B3}">
  <dimension ref="A1:N351"/>
  <sheetViews>
    <sheetView workbookViewId="0">
      <pane ySplit="1" topLeftCell="A2" activePane="bottomLeft" state="frozen"/>
      <selection pane="bottomLeft" activeCell="I12" sqref="I12"/>
    </sheetView>
  </sheetViews>
  <sheetFormatPr baseColWidth="10" defaultRowHeight="16" x14ac:dyDescent="0.2"/>
  <cols>
    <col min="1" max="1" width="20.5" style="1" customWidth="1"/>
    <col min="2" max="9" width="17.1640625" customWidth="1"/>
    <col min="10" max="11" width="9.83203125" customWidth="1"/>
    <col min="12" max="14" width="17.1640625" customWidth="1"/>
  </cols>
  <sheetData>
    <row r="1" spans="1:14" s="16" customFormat="1" ht="118" x14ac:dyDescent="0.2">
      <c r="A1" s="18" t="s">
        <v>150</v>
      </c>
      <c r="B1" s="21" t="s">
        <v>151</v>
      </c>
      <c r="C1" s="21" t="s">
        <v>152</v>
      </c>
      <c r="D1" s="21" t="s">
        <v>153</v>
      </c>
      <c r="E1" s="21" t="s">
        <v>154</v>
      </c>
      <c r="F1" s="21" t="s">
        <v>176</v>
      </c>
      <c r="G1" s="21" t="s">
        <v>138</v>
      </c>
      <c r="H1" s="21" t="s">
        <v>155</v>
      </c>
      <c r="I1" s="21" t="s">
        <v>177</v>
      </c>
      <c r="J1" s="21" t="s">
        <v>156</v>
      </c>
      <c r="K1" s="21" t="s">
        <v>157</v>
      </c>
      <c r="L1" s="21" t="s">
        <v>158</v>
      </c>
      <c r="M1" s="21" t="s">
        <v>159</v>
      </c>
      <c r="N1" s="21" t="s">
        <v>160</v>
      </c>
    </row>
    <row r="2" spans="1:14" x14ac:dyDescent="0.2">
      <c r="A2" s="19">
        <v>45056</v>
      </c>
      <c r="B2" s="20">
        <v>0.70701081269619803</v>
      </c>
      <c r="C2" s="20">
        <v>379.060967232167</v>
      </c>
      <c r="D2" s="20">
        <v>17.1422329289388</v>
      </c>
      <c r="E2" s="20">
        <v>54.069343646867402</v>
      </c>
      <c r="F2" s="20">
        <v>0.51939313509330898</v>
      </c>
      <c r="G2" s="20">
        <v>342.13385651423903</v>
      </c>
      <c r="H2" s="20">
        <v>413.68578347478598</v>
      </c>
      <c r="I2" s="20">
        <v>2636.5635779898998</v>
      </c>
      <c r="J2" s="20">
        <v>2027</v>
      </c>
      <c r="K2" s="20">
        <v>2867</v>
      </c>
      <c r="L2" s="20">
        <v>36.9271107179285</v>
      </c>
      <c r="M2" s="20">
        <v>61.347035088484397</v>
      </c>
      <c r="N2" s="20">
        <v>61.421291486664501</v>
      </c>
    </row>
    <row r="3" spans="1:14" x14ac:dyDescent="0.2">
      <c r="A3" s="19">
        <v>45055</v>
      </c>
      <c r="B3" s="20">
        <v>0.74550056242969598</v>
      </c>
      <c r="C3" s="20">
        <v>1557.86528954703</v>
      </c>
      <c r="D3" s="20">
        <v>70.743233176911801</v>
      </c>
      <c r="E3" s="20">
        <v>267.26578047740799</v>
      </c>
      <c r="F3" s="20">
        <v>4.4438616304915399</v>
      </c>
      <c r="G3" s="20">
        <v>1361.34274224653</v>
      </c>
      <c r="H3" s="20">
        <v>1571.20139667014</v>
      </c>
      <c r="I3" s="20">
        <v>9601.0214646504101</v>
      </c>
      <c r="J3" s="20">
        <v>5302</v>
      </c>
      <c r="K3" s="20">
        <v>7112</v>
      </c>
      <c r="L3" s="20">
        <v>196.522547300496</v>
      </c>
      <c r="M3" s="20">
        <v>89.993732554955102</v>
      </c>
      <c r="N3" s="20">
        <v>90.531349726190598</v>
      </c>
    </row>
    <row r="4" spans="1:14" x14ac:dyDescent="0.2">
      <c r="A4" s="19">
        <v>45054</v>
      </c>
      <c r="B4" s="20">
        <v>0.75263527758257198</v>
      </c>
      <c r="C4" s="20">
        <v>1892.67476588553</v>
      </c>
      <c r="D4" s="20">
        <v>104.017852167939</v>
      </c>
      <c r="E4" s="20">
        <v>370.15626238441899</v>
      </c>
      <c r="F4" s="20">
        <v>4.3856668303172803</v>
      </c>
      <c r="G4" s="20">
        <v>1626.53635566905</v>
      </c>
      <c r="H4" s="20">
        <v>1845.33218126513</v>
      </c>
      <c r="I4" s="20">
        <v>11366.777540103099</v>
      </c>
      <c r="J4" s="20">
        <v>5355</v>
      </c>
      <c r="K4" s="20">
        <v>7115</v>
      </c>
      <c r="L4" s="20">
        <v>266.13841021647897</v>
      </c>
      <c r="M4" s="20">
        <v>106.567232162127</v>
      </c>
      <c r="N4" s="20">
        <v>107.67728922880001</v>
      </c>
    </row>
    <row r="5" spans="1:14" x14ac:dyDescent="0.2">
      <c r="A5" s="19">
        <v>45053</v>
      </c>
      <c r="B5" s="20">
        <v>0.760686164229471</v>
      </c>
      <c r="C5" s="20">
        <v>1910.0319868029601</v>
      </c>
      <c r="D5" s="20">
        <v>81.086941455133697</v>
      </c>
      <c r="E5" s="20">
        <v>295.15945952427103</v>
      </c>
      <c r="F5" s="20">
        <v>3.7312682751769901</v>
      </c>
      <c r="G5" s="20">
        <v>1695.9594687338199</v>
      </c>
      <c r="H5" s="20">
        <v>1918.3494408152901</v>
      </c>
      <c r="I5" s="20">
        <v>11547.6504237395</v>
      </c>
      <c r="J5" s="20">
        <v>5410</v>
      </c>
      <c r="K5" s="20">
        <v>7112</v>
      </c>
      <c r="L5" s="20">
        <v>214.072518069138</v>
      </c>
      <c r="M5" s="20">
        <v>108.216207179207</v>
      </c>
      <c r="N5" s="20">
        <v>109.069415420108</v>
      </c>
    </row>
    <row r="6" spans="1:14" x14ac:dyDescent="0.2">
      <c r="A6" s="19">
        <v>45052</v>
      </c>
      <c r="B6" s="20">
        <v>0.78407652271768102</v>
      </c>
      <c r="C6" s="20">
        <v>2342.2136718175002</v>
      </c>
      <c r="D6" s="20">
        <v>158.70426252669699</v>
      </c>
      <c r="E6" s="20">
        <v>544.00224108968496</v>
      </c>
      <c r="F6" s="20">
        <v>5.8345586559816596</v>
      </c>
      <c r="G6" s="20">
        <v>1956.91569325451</v>
      </c>
      <c r="H6" s="20">
        <v>2168.0449816833202</v>
      </c>
      <c r="I6" s="20">
        <v>14269.992029340399</v>
      </c>
      <c r="J6" s="20">
        <v>5574</v>
      </c>
      <c r="K6" s="20">
        <v>7109</v>
      </c>
      <c r="L6" s="20">
        <v>385.29797856298802</v>
      </c>
      <c r="M6" s="20">
        <v>133.84711909453199</v>
      </c>
      <c r="N6" s="20">
        <v>134.390030125355</v>
      </c>
    </row>
    <row r="7" spans="1:14" x14ac:dyDescent="0.2">
      <c r="A7" s="19">
        <v>45051</v>
      </c>
      <c r="B7" s="20">
        <v>0.75213914995090403</v>
      </c>
      <c r="C7" s="20">
        <v>2204.9697802185901</v>
      </c>
      <c r="D7" s="20">
        <v>99.214327414955505</v>
      </c>
      <c r="E7" s="20">
        <v>396.86993766822002</v>
      </c>
      <c r="F7" s="20">
        <v>3.13975585449408</v>
      </c>
      <c r="G7" s="20">
        <v>1907.3141699653299</v>
      </c>
      <c r="H7" s="20">
        <v>2123.4327135318699</v>
      </c>
      <c r="I7" s="20">
        <v>14597.0083809311</v>
      </c>
      <c r="J7" s="20">
        <v>5362</v>
      </c>
      <c r="K7" s="20">
        <v>7129</v>
      </c>
      <c r="L7" s="20">
        <v>297.65561025326502</v>
      </c>
      <c r="M7" s="20">
        <v>136.45935820358301</v>
      </c>
      <c r="N7" s="20">
        <v>138.925618481464</v>
      </c>
    </row>
    <row r="8" spans="1:14" x14ac:dyDescent="0.2">
      <c r="A8" s="19">
        <v>45050</v>
      </c>
      <c r="B8" s="20">
        <v>0.72441387056015705</v>
      </c>
      <c r="C8" s="20">
        <v>1250.5219516105701</v>
      </c>
      <c r="D8" s="20">
        <v>65.333478025961796</v>
      </c>
      <c r="E8" s="20">
        <v>217.09031736973401</v>
      </c>
      <c r="F8" s="20">
        <v>1.9678563226605801</v>
      </c>
      <c r="G8" s="20">
        <v>1098.7651122668001</v>
      </c>
      <c r="H8" s="20">
        <v>1288.2949085155301</v>
      </c>
      <c r="I8" s="20">
        <v>8060.4699966772696</v>
      </c>
      <c r="J8" s="20">
        <v>5160</v>
      </c>
      <c r="K8" s="20">
        <v>7123</v>
      </c>
      <c r="L8" s="20">
        <v>151.75683934377199</v>
      </c>
      <c r="M8" s="20">
        <v>75.418730414053201</v>
      </c>
      <c r="N8" s="20">
        <v>75.347061682347203</v>
      </c>
    </row>
    <row r="9" spans="1:14" x14ac:dyDescent="0.2">
      <c r="A9" s="19">
        <v>45049</v>
      </c>
      <c r="B9" s="20">
        <v>0.70309859154929499</v>
      </c>
      <c r="C9" s="20">
        <v>1056.3857628308201</v>
      </c>
      <c r="D9" s="20">
        <v>48.318655887063201</v>
      </c>
      <c r="E9" s="20">
        <v>153.38142290315801</v>
      </c>
      <c r="F9" s="20">
        <v>1.3088333220275801</v>
      </c>
      <c r="G9" s="20">
        <v>951.32299581473205</v>
      </c>
      <c r="H9" s="20">
        <v>1147.0222484053299</v>
      </c>
      <c r="I9" s="20">
        <v>7900.36628191211</v>
      </c>
      <c r="J9" s="20">
        <v>4992</v>
      </c>
      <c r="K9" s="20">
        <v>7100</v>
      </c>
      <c r="L9" s="20">
        <v>105.06276701609499</v>
      </c>
      <c r="M9" s="20">
        <v>74.203083447104703</v>
      </c>
      <c r="N9" s="20">
        <v>74.682561197855705</v>
      </c>
    </row>
    <row r="10" spans="1:14" x14ac:dyDescent="0.2">
      <c r="A10" s="19">
        <v>45048</v>
      </c>
      <c r="B10" s="20">
        <v>0.67501054703979702</v>
      </c>
      <c r="C10" s="20">
        <v>1411.6702609758599</v>
      </c>
      <c r="D10" s="20">
        <v>51.410600944530998</v>
      </c>
      <c r="E10" s="20">
        <v>174.02071030181199</v>
      </c>
      <c r="F10" s="20">
        <v>1.9365637987856801</v>
      </c>
      <c r="G10" s="20">
        <v>1289.06015161858</v>
      </c>
      <c r="H10" s="20">
        <v>1592.9672924967199</v>
      </c>
      <c r="I10" s="20">
        <v>8720.8454128432604</v>
      </c>
      <c r="J10" s="20">
        <v>4800</v>
      </c>
      <c r="K10" s="20">
        <v>7111</v>
      </c>
      <c r="L10" s="20">
        <v>122.61010935728</v>
      </c>
      <c r="M10" s="20">
        <v>81.733721723311604</v>
      </c>
      <c r="N10" s="20">
        <v>83.491903463237506</v>
      </c>
    </row>
    <row r="11" spans="1:14" x14ac:dyDescent="0.2">
      <c r="A11" s="19">
        <v>45047</v>
      </c>
      <c r="B11" s="20">
        <v>0.61386974257982796</v>
      </c>
      <c r="C11" s="20">
        <v>1104.4611025079901</v>
      </c>
      <c r="D11" s="20">
        <v>68.343683133164305</v>
      </c>
      <c r="E11" s="20">
        <v>208.85192899994999</v>
      </c>
      <c r="F11" s="20">
        <v>1.7921744005596201</v>
      </c>
      <c r="G11" s="20">
        <v>963.95285664120502</v>
      </c>
      <c r="H11" s="20">
        <v>1294.15121203495</v>
      </c>
      <c r="I11" s="20">
        <v>7032.00935734634</v>
      </c>
      <c r="J11" s="20">
        <v>4364</v>
      </c>
      <c r="K11" s="20">
        <v>7109</v>
      </c>
      <c r="L11" s="20">
        <v>140.50824586678601</v>
      </c>
      <c r="M11" s="20">
        <v>65.918925274723406</v>
      </c>
      <c r="N11" s="20">
        <v>65.743505743407198</v>
      </c>
    </row>
    <row r="12" spans="1:14" x14ac:dyDescent="0.2">
      <c r="A12" s="19">
        <v>45046</v>
      </c>
      <c r="B12" s="20">
        <v>0.59946651691702901</v>
      </c>
      <c r="C12" s="20">
        <v>645.52973079717401</v>
      </c>
      <c r="D12" s="20">
        <v>34.672241914612897</v>
      </c>
      <c r="E12" s="20">
        <v>117.141377134531</v>
      </c>
      <c r="F12" s="20">
        <v>0.90520676608474804</v>
      </c>
      <c r="G12" s="20">
        <v>563.06059557725496</v>
      </c>
      <c r="H12" s="20">
        <v>786.30319982998105</v>
      </c>
      <c r="I12" s="20">
        <v>4531.2363449685299</v>
      </c>
      <c r="J12" s="20">
        <v>4270</v>
      </c>
      <c r="K12" s="20">
        <v>7123</v>
      </c>
      <c r="L12" s="20">
        <v>82.469135219919096</v>
      </c>
      <c r="M12" s="20">
        <v>42.401444435772397</v>
      </c>
      <c r="N12" s="20">
        <v>43.160702158072603</v>
      </c>
    </row>
    <row r="13" spans="1:14" x14ac:dyDescent="0.2">
      <c r="A13" s="19">
        <v>45045</v>
      </c>
      <c r="B13" s="20">
        <v>0.55855475889216899</v>
      </c>
      <c r="C13" s="20">
        <v>430.879114724825</v>
      </c>
      <c r="D13" s="20">
        <v>18.048057671193099</v>
      </c>
      <c r="E13" s="20">
        <v>55.719183264363302</v>
      </c>
      <c r="F13" s="20">
        <v>0.54182634145293096</v>
      </c>
      <c r="G13" s="20">
        <v>393.20798913165498</v>
      </c>
      <c r="H13" s="20">
        <v>574.65996117335601</v>
      </c>
      <c r="I13" s="20">
        <v>3735.7058953317901</v>
      </c>
      <c r="J13" s="20">
        <v>3973</v>
      </c>
      <c r="K13" s="20">
        <v>7113</v>
      </c>
      <c r="L13" s="20">
        <v>37.671125593170103</v>
      </c>
      <c r="M13" s="20">
        <v>35.013164708381503</v>
      </c>
      <c r="N13" s="20">
        <v>34.953036371961403</v>
      </c>
    </row>
    <row r="14" spans="1:14" x14ac:dyDescent="0.2">
      <c r="A14" s="19">
        <v>45044</v>
      </c>
      <c r="B14" s="20">
        <v>0.57281280719000105</v>
      </c>
      <c r="C14" s="20">
        <v>551.37563365709798</v>
      </c>
      <c r="D14" s="20">
        <v>23.8253003918351</v>
      </c>
      <c r="E14" s="20">
        <v>100.649537645564</v>
      </c>
      <c r="F14" s="20">
        <v>0.55425305077966602</v>
      </c>
      <c r="G14" s="20">
        <v>474.55139640336898</v>
      </c>
      <c r="H14" s="20">
        <v>698.54753680858801</v>
      </c>
      <c r="I14" s="20">
        <v>3959.7698692508902</v>
      </c>
      <c r="J14" s="20">
        <v>4079</v>
      </c>
      <c r="K14" s="20">
        <v>7121</v>
      </c>
      <c r="L14" s="20">
        <v>76.824237253729507</v>
      </c>
      <c r="M14" s="20">
        <v>37.073162660778202</v>
      </c>
      <c r="N14" s="20">
        <v>36.929368435877102</v>
      </c>
    </row>
    <row r="15" spans="1:14" x14ac:dyDescent="0.2">
      <c r="A15" s="19">
        <v>45043</v>
      </c>
      <c r="B15" s="20">
        <v>0.60506329113923996</v>
      </c>
      <c r="C15" s="20">
        <v>631.405337826346</v>
      </c>
      <c r="D15" s="20">
        <v>43.006508376790698</v>
      </c>
      <c r="E15" s="20">
        <v>154.871248185529</v>
      </c>
      <c r="F15" s="20">
        <v>0.49678790560046598</v>
      </c>
      <c r="G15" s="20">
        <v>519.54059801760695</v>
      </c>
      <c r="H15" s="20">
        <v>707.25184006983204</v>
      </c>
      <c r="I15" s="20">
        <v>3856.3104725026901</v>
      </c>
      <c r="J15" s="20">
        <v>4302</v>
      </c>
      <c r="K15" s="20">
        <v>7110</v>
      </c>
      <c r="L15" s="20">
        <v>111.864739808739</v>
      </c>
      <c r="M15" s="20">
        <v>36.157801713557298</v>
      </c>
      <c r="N15" s="20">
        <v>36.115545725448101</v>
      </c>
    </row>
    <row r="16" spans="1:14" x14ac:dyDescent="0.2">
      <c r="A16" s="19">
        <v>45042</v>
      </c>
      <c r="B16" s="20">
        <v>0.65726315789473599</v>
      </c>
      <c r="C16" s="20">
        <v>716.48726172349302</v>
      </c>
      <c r="D16" s="20">
        <v>47.553795208077702</v>
      </c>
      <c r="E16" s="20">
        <v>204.73572388682899</v>
      </c>
      <c r="F16" s="20">
        <v>0.70584431699885397</v>
      </c>
      <c r="G16" s="20">
        <v>559.30533304474102</v>
      </c>
      <c r="H16" s="20">
        <v>714.93135951083798</v>
      </c>
      <c r="I16" s="20">
        <v>4231.6531524940001</v>
      </c>
      <c r="J16" s="20">
        <v>4683</v>
      </c>
      <c r="K16" s="20">
        <v>7125</v>
      </c>
      <c r="L16" s="20">
        <v>157.18192867875101</v>
      </c>
      <c r="M16" s="20">
        <v>39.594169329897802</v>
      </c>
      <c r="N16" s="20">
        <v>39.7076444253536</v>
      </c>
    </row>
    <row r="17" spans="1:14" x14ac:dyDescent="0.2">
      <c r="A17" s="19">
        <v>45041</v>
      </c>
      <c r="B17" s="20">
        <v>0.64551453039449602</v>
      </c>
      <c r="C17" s="20">
        <v>615.32539620504895</v>
      </c>
      <c r="D17" s="20">
        <v>24.748525689127099</v>
      </c>
      <c r="E17" s="20">
        <v>129.86969028861799</v>
      </c>
      <c r="F17" s="20">
        <v>0.61929304058748802</v>
      </c>
      <c r="G17" s="20">
        <v>510.20423160555799</v>
      </c>
      <c r="H17" s="20">
        <v>661.28496323952402</v>
      </c>
      <c r="I17" s="20">
        <v>4022.0164960204302</v>
      </c>
      <c r="J17" s="20">
        <v>4598</v>
      </c>
      <c r="K17" s="20">
        <v>7123</v>
      </c>
      <c r="L17" s="20">
        <v>105.121164599491</v>
      </c>
      <c r="M17" s="20">
        <v>37.643655896340803</v>
      </c>
      <c r="N17" s="20">
        <v>37.5481022187248</v>
      </c>
    </row>
    <row r="18" spans="1:14" x14ac:dyDescent="0.2">
      <c r="A18" s="19">
        <v>45040</v>
      </c>
      <c r="B18" s="20">
        <v>0.63188893563315096</v>
      </c>
      <c r="C18" s="20">
        <v>667.14707677713398</v>
      </c>
      <c r="D18" s="20">
        <v>25.928160344761402</v>
      </c>
      <c r="E18" s="20">
        <v>109.316705174395</v>
      </c>
      <c r="F18" s="20">
        <v>0.74850646851920499</v>
      </c>
      <c r="G18" s="20">
        <v>583.75853194750005</v>
      </c>
      <c r="H18" s="20">
        <v>779.91923796362198</v>
      </c>
      <c r="I18" s="20">
        <v>4617.8542566239503</v>
      </c>
      <c r="J18" s="20">
        <v>4506</v>
      </c>
      <c r="K18" s="20">
        <v>7131</v>
      </c>
      <c r="L18" s="20">
        <v>83.388544829634</v>
      </c>
      <c r="M18" s="20">
        <v>43.174760418932202</v>
      </c>
      <c r="N18" s="20">
        <v>43.007013746048102</v>
      </c>
    </row>
    <row r="19" spans="1:14" x14ac:dyDescent="0.2">
      <c r="A19" s="19">
        <v>45039</v>
      </c>
      <c r="B19" s="20">
        <v>0.57369232926658198</v>
      </c>
      <c r="C19" s="20">
        <v>552.91332871826</v>
      </c>
      <c r="D19" s="20">
        <v>18.381789852536201</v>
      </c>
      <c r="E19" s="20">
        <v>72.472297473543506</v>
      </c>
      <c r="F19" s="20">
        <v>0.62407061582231405</v>
      </c>
      <c r="G19" s="20">
        <v>498.82282109725202</v>
      </c>
      <c r="H19" s="20">
        <v>725.04115176838604</v>
      </c>
      <c r="I19" s="20">
        <v>4342.4129120568696</v>
      </c>
      <c r="J19" s="20">
        <v>4091</v>
      </c>
      <c r="K19" s="20">
        <v>7131</v>
      </c>
      <c r="L19" s="20">
        <v>54.090507621007099</v>
      </c>
      <c r="M19" s="20">
        <v>40.622609525940398</v>
      </c>
      <c r="N19" s="20">
        <v>40.664451173545302</v>
      </c>
    </row>
    <row r="20" spans="1:14" x14ac:dyDescent="0.2">
      <c r="A20" s="19">
        <v>45038</v>
      </c>
      <c r="B20" s="20">
        <v>0.57881462799495498</v>
      </c>
      <c r="C20" s="20">
        <v>521.79103715092299</v>
      </c>
      <c r="D20" s="20">
        <v>24.032284429475101</v>
      </c>
      <c r="E20" s="20">
        <v>115.440041631699</v>
      </c>
      <c r="F20" s="20">
        <v>0.54838189922431801</v>
      </c>
      <c r="G20" s="20">
        <v>430.383279948699</v>
      </c>
      <c r="H20" s="20">
        <v>643.77547078373505</v>
      </c>
      <c r="I20" s="20">
        <v>3930.3544442626198</v>
      </c>
      <c r="J20" s="20">
        <v>4131</v>
      </c>
      <c r="K20" s="20">
        <v>7137</v>
      </c>
      <c r="L20" s="20">
        <v>91.407757202224104</v>
      </c>
      <c r="M20" s="20">
        <v>36.6850046990035</v>
      </c>
      <c r="N20" s="20">
        <v>36.666052235189497</v>
      </c>
    </row>
    <row r="21" spans="1:14" x14ac:dyDescent="0.2">
      <c r="A21" s="19">
        <v>45037</v>
      </c>
      <c r="B21" s="20">
        <v>0.67328825021132699</v>
      </c>
      <c r="C21" s="20">
        <v>708.45579998818096</v>
      </c>
      <c r="D21" s="20">
        <v>42.099184199601197</v>
      </c>
      <c r="E21" s="20">
        <v>179.609895927525</v>
      </c>
      <c r="F21" s="20">
        <v>0.76360969949629798</v>
      </c>
      <c r="G21" s="20">
        <v>570.94508826025697</v>
      </c>
      <c r="H21" s="20">
        <v>747.41327253898896</v>
      </c>
      <c r="I21" s="20">
        <v>4165.4117678841003</v>
      </c>
      <c r="J21" s="20">
        <v>4779</v>
      </c>
      <c r="K21" s="20">
        <v>7098</v>
      </c>
      <c r="L21" s="20">
        <v>137.51071172792399</v>
      </c>
      <c r="M21" s="20">
        <v>39.140841591493498</v>
      </c>
      <c r="N21" s="20">
        <v>39.253403764133701</v>
      </c>
    </row>
    <row r="22" spans="1:14" x14ac:dyDescent="0.2">
      <c r="A22" s="19">
        <v>45036</v>
      </c>
      <c r="B22" s="20">
        <v>0.62942934395901495</v>
      </c>
      <c r="C22" s="20">
        <v>1114.93210959525</v>
      </c>
      <c r="D22" s="20">
        <v>53.354304557281701</v>
      </c>
      <c r="E22" s="20">
        <v>191.87258351187199</v>
      </c>
      <c r="F22" s="20">
        <v>0.76786120560890403</v>
      </c>
      <c r="G22" s="20">
        <v>976.41383064066895</v>
      </c>
      <c r="H22" s="20">
        <v>1257.72188843346</v>
      </c>
      <c r="I22" s="20">
        <v>6854.7163513156702</v>
      </c>
      <c r="J22" s="20">
        <v>4423</v>
      </c>
      <c r="K22" s="20">
        <v>7027</v>
      </c>
      <c r="L22" s="20">
        <v>138.51827895458999</v>
      </c>
      <c r="M22" s="20">
        <v>65.053086573167306</v>
      </c>
      <c r="N22" s="20">
        <v>65.595434325933894</v>
      </c>
    </row>
    <row r="23" spans="1:14" x14ac:dyDescent="0.2">
      <c r="A23" s="19">
        <v>45035</v>
      </c>
      <c r="B23" s="20">
        <v>0.623781951701737</v>
      </c>
      <c r="C23" s="20">
        <v>1198.9034680114901</v>
      </c>
      <c r="D23" s="20">
        <v>78.478325288931998</v>
      </c>
      <c r="E23" s="20">
        <v>257.38474942924103</v>
      </c>
      <c r="F23" s="20">
        <v>0.77800984078665503</v>
      </c>
      <c r="G23" s="20">
        <v>1019.99704387118</v>
      </c>
      <c r="H23" s="20">
        <v>1318.70828033627</v>
      </c>
      <c r="I23" s="20">
        <v>7450.2864755794499</v>
      </c>
      <c r="J23" s="20">
        <v>4417</v>
      </c>
      <c r="K23" s="20">
        <v>7081</v>
      </c>
      <c r="L23" s="20">
        <v>178.90642414030901</v>
      </c>
      <c r="M23" s="20">
        <v>70.1238678621567</v>
      </c>
      <c r="N23" s="20">
        <v>70.681284051737606</v>
      </c>
    </row>
    <row r="24" spans="1:14" x14ac:dyDescent="0.2">
      <c r="A24" s="19">
        <v>45034</v>
      </c>
      <c r="B24" s="20">
        <v>0.613752122241086</v>
      </c>
      <c r="C24" s="20">
        <v>858.85995976963295</v>
      </c>
      <c r="D24" s="20">
        <v>41.322594304488902</v>
      </c>
      <c r="E24" s="20">
        <v>105.354516600107</v>
      </c>
      <c r="F24" s="20">
        <v>0.60673117713330005</v>
      </c>
      <c r="G24" s="20">
        <v>794.82803747401397</v>
      </c>
      <c r="H24" s="20">
        <v>1078.6356009789899</v>
      </c>
      <c r="I24" s="20">
        <v>5289.8730343180496</v>
      </c>
      <c r="J24" s="20">
        <v>4338</v>
      </c>
      <c r="K24" s="20">
        <v>7068</v>
      </c>
      <c r="L24" s="20">
        <v>64.031922295618401</v>
      </c>
      <c r="M24" s="20">
        <v>49.879275471607201</v>
      </c>
      <c r="N24" s="20">
        <v>49.750776345683697</v>
      </c>
    </row>
    <row r="25" spans="1:14" x14ac:dyDescent="0.2">
      <c r="A25" s="19">
        <v>45033</v>
      </c>
      <c r="B25" s="20">
        <v>0.60877565463552696</v>
      </c>
      <c r="C25" s="20">
        <v>546.399274922519</v>
      </c>
      <c r="D25" s="20">
        <v>29.964347187214202</v>
      </c>
      <c r="E25" s="20">
        <v>95.444138520704101</v>
      </c>
      <c r="F25" s="20">
        <v>0.42653355685927302</v>
      </c>
      <c r="G25" s="20">
        <v>480.91948358902999</v>
      </c>
      <c r="H25" s="20">
        <v>681.72680802137904</v>
      </c>
      <c r="I25" s="20">
        <v>3502.1930362537</v>
      </c>
      <c r="J25" s="20">
        <v>4301</v>
      </c>
      <c r="K25" s="20">
        <v>7065</v>
      </c>
      <c r="L25" s="20">
        <v>65.479791333489601</v>
      </c>
      <c r="M25" s="20">
        <v>33.034474777416698</v>
      </c>
      <c r="N25" s="20">
        <v>32.762111190257997</v>
      </c>
    </row>
    <row r="26" spans="1:14" x14ac:dyDescent="0.2">
      <c r="A26" s="19">
        <v>45032</v>
      </c>
      <c r="B26" s="20">
        <v>0.57895484237432504</v>
      </c>
      <c r="C26" s="20">
        <v>334.80778340576001</v>
      </c>
      <c r="D26" s="20">
        <v>21.3454245341625</v>
      </c>
      <c r="E26" s="20">
        <v>108.156943438981</v>
      </c>
      <c r="F26" s="20">
        <v>0.23918968264663901</v>
      </c>
      <c r="G26" s="20">
        <v>247.996264500942</v>
      </c>
      <c r="H26" s="20">
        <v>356.865079084179</v>
      </c>
      <c r="I26" s="20">
        <v>2772.38121874641</v>
      </c>
      <c r="J26" s="20">
        <v>4077</v>
      </c>
      <c r="K26" s="20">
        <v>7042</v>
      </c>
      <c r="L26" s="20">
        <v>86.811518904818797</v>
      </c>
      <c r="M26" s="20">
        <v>26.2412077630947</v>
      </c>
      <c r="N26" s="20">
        <v>26.224693280037201</v>
      </c>
    </row>
    <row r="27" spans="1:14" x14ac:dyDescent="0.2">
      <c r="A27" s="19">
        <v>45031</v>
      </c>
      <c r="B27" s="20">
        <v>0.56310541310541296</v>
      </c>
      <c r="C27" s="20">
        <v>324.19219314034501</v>
      </c>
      <c r="D27" s="20">
        <v>20.000677820445901</v>
      </c>
      <c r="E27" s="20">
        <v>144.28687646743799</v>
      </c>
      <c r="F27" s="20">
        <v>0.15588874199854699</v>
      </c>
      <c r="G27" s="20">
        <v>199.90599449335201</v>
      </c>
      <c r="H27" s="20">
        <v>297.36747869261302</v>
      </c>
      <c r="I27" s="20">
        <v>2555.7082286253599</v>
      </c>
      <c r="J27" s="20">
        <v>3953</v>
      </c>
      <c r="K27" s="20">
        <v>7020</v>
      </c>
      <c r="L27" s="20">
        <v>124.28619864699201</v>
      </c>
      <c r="M27" s="20">
        <v>24.273000206088302</v>
      </c>
      <c r="N27" s="20">
        <v>24.159625241516</v>
      </c>
    </row>
    <row r="28" spans="1:14" x14ac:dyDescent="0.2">
      <c r="A28" s="19">
        <v>45030</v>
      </c>
      <c r="B28" s="20">
        <v>0.56865543819583197</v>
      </c>
      <c r="C28" s="20">
        <v>618.83207739725299</v>
      </c>
      <c r="D28" s="20">
        <v>91.870830750606601</v>
      </c>
      <c r="E28" s="20">
        <v>305.97286874328302</v>
      </c>
      <c r="F28" s="20">
        <v>0.29019832061017897</v>
      </c>
      <c r="G28" s="20">
        <v>404.73003940457698</v>
      </c>
      <c r="H28" s="20">
        <v>551.47896290155199</v>
      </c>
      <c r="I28" s="20">
        <v>3101.96324950597</v>
      </c>
      <c r="J28" s="20">
        <v>3984</v>
      </c>
      <c r="K28" s="20">
        <v>7006</v>
      </c>
      <c r="L28" s="20">
        <v>214.102037992676</v>
      </c>
      <c r="M28" s="20">
        <v>29.516589720823799</v>
      </c>
      <c r="N28" s="20">
        <v>29.695616872500199</v>
      </c>
    </row>
    <row r="29" spans="1:14" x14ac:dyDescent="0.2">
      <c r="A29" s="19">
        <v>45029</v>
      </c>
      <c r="B29" s="20">
        <v>0.44929317762753501</v>
      </c>
      <c r="C29" s="20">
        <v>426.26901065922698</v>
      </c>
      <c r="D29" s="20">
        <v>40.196955178350699</v>
      </c>
      <c r="E29" s="20">
        <v>218.81906068654999</v>
      </c>
      <c r="F29" s="20">
        <v>0.35354402714121402</v>
      </c>
      <c r="G29" s="20">
        <v>247.646905151027</v>
      </c>
      <c r="H29" s="20">
        <v>390.19919667483703</v>
      </c>
      <c r="I29" s="20">
        <v>3104.4545599053599</v>
      </c>
      <c r="J29" s="20">
        <v>2924</v>
      </c>
      <c r="K29" s="20">
        <v>6508</v>
      </c>
      <c r="L29" s="20">
        <v>178.62210550819901</v>
      </c>
      <c r="M29" s="20">
        <v>31.801126496281299</v>
      </c>
      <c r="N29" s="20">
        <v>32.40094458387</v>
      </c>
    </row>
    <row r="30" spans="1:14" x14ac:dyDescent="0.2">
      <c r="A30" s="19">
        <v>45028</v>
      </c>
      <c r="B30" s="20">
        <v>0.64424173318129896</v>
      </c>
      <c r="C30" s="20">
        <v>341.08223153905999</v>
      </c>
      <c r="D30" s="20">
        <v>31.615918876307401</v>
      </c>
      <c r="E30" s="20">
        <v>127.293837488957</v>
      </c>
      <c r="F30" s="20">
        <v>0.21387287949193301</v>
      </c>
      <c r="G30" s="20">
        <v>245.40431292641</v>
      </c>
      <c r="H30" s="20">
        <v>337.20098200349099</v>
      </c>
      <c r="I30" s="20">
        <v>2448.8356956296402</v>
      </c>
      <c r="J30" s="20">
        <v>4520</v>
      </c>
      <c r="K30" s="20">
        <v>7016</v>
      </c>
      <c r="L30" s="20">
        <v>95.677918612649805</v>
      </c>
      <c r="M30" s="20">
        <v>23.267731465040001</v>
      </c>
      <c r="N30" s="20">
        <v>22.984434246532501</v>
      </c>
    </row>
    <row r="31" spans="1:14" x14ac:dyDescent="0.2">
      <c r="A31" s="19">
        <v>45027</v>
      </c>
      <c r="B31" s="20">
        <v>0.66109616201671095</v>
      </c>
      <c r="C31" s="20">
        <v>580.16289542739003</v>
      </c>
      <c r="D31" s="20">
        <v>25.987277080666601</v>
      </c>
      <c r="E31" s="20">
        <v>149.85504811476599</v>
      </c>
      <c r="F31" s="20">
        <v>0.16984198305002801</v>
      </c>
      <c r="G31" s="20">
        <v>456.29512439329</v>
      </c>
      <c r="H31" s="20">
        <v>593.92019670510899</v>
      </c>
      <c r="I31" s="20">
        <v>2844.6505958130901</v>
      </c>
      <c r="J31" s="20">
        <v>4668</v>
      </c>
      <c r="K31" s="20">
        <v>7061</v>
      </c>
      <c r="L31" s="20">
        <v>123.8677710341</v>
      </c>
      <c r="M31" s="20">
        <v>26.859905408016498</v>
      </c>
      <c r="N31" s="20">
        <v>26.462580834346401</v>
      </c>
    </row>
    <row r="32" spans="1:14" x14ac:dyDescent="0.2">
      <c r="A32" s="19">
        <v>45026</v>
      </c>
      <c r="B32" s="20">
        <v>0.71276896942242296</v>
      </c>
      <c r="C32" s="20">
        <v>396.961611516696</v>
      </c>
      <c r="D32" s="20">
        <v>19.669534808965601</v>
      </c>
      <c r="E32" s="20">
        <v>127.609007482479</v>
      </c>
      <c r="F32" s="20">
        <v>0.30716835696748901</v>
      </c>
      <c r="G32" s="20">
        <v>289.02213884318201</v>
      </c>
      <c r="H32" s="20">
        <v>365.20999044503901</v>
      </c>
      <c r="I32" s="20">
        <v>2562.9714390460499</v>
      </c>
      <c r="J32" s="20">
        <v>5035</v>
      </c>
      <c r="K32" s="20">
        <v>7064</v>
      </c>
      <c r="L32" s="20">
        <v>107.939472673514</v>
      </c>
      <c r="M32" s="20">
        <v>24.183230866799601</v>
      </c>
      <c r="N32" s="20">
        <v>24.090576994156098</v>
      </c>
    </row>
    <row r="33" spans="1:14" x14ac:dyDescent="0.2">
      <c r="A33" s="19">
        <v>45025</v>
      </c>
      <c r="B33" s="20">
        <v>0.713697657913413</v>
      </c>
      <c r="C33" s="20">
        <v>1020.8950872924599</v>
      </c>
      <c r="D33" s="20">
        <v>26.712340754819198</v>
      </c>
      <c r="E33" s="20">
        <v>829.85988244606301</v>
      </c>
      <c r="F33" s="20">
        <v>0.16837651023285899</v>
      </c>
      <c r="G33" s="20">
        <v>217.74754560121599</v>
      </c>
      <c r="H33" s="20">
        <v>270.23804007822099</v>
      </c>
      <c r="I33" s="20">
        <v>2190.5110798564001</v>
      </c>
      <c r="J33" s="20">
        <v>5028</v>
      </c>
      <c r="K33" s="20">
        <v>7045</v>
      </c>
      <c r="L33" s="20">
        <v>803.14754169124501</v>
      </c>
      <c r="M33" s="20">
        <v>20.7328942854299</v>
      </c>
      <c r="N33" s="20">
        <v>20.574658838581101</v>
      </c>
    </row>
    <row r="34" spans="1:14" x14ac:dyDescent="0.2">
      <c r="A34" s="19">
        <v>45024</v>
      </c>
      <c r="B34" s="20">
        <v>0.70461625601812505</v>
      </c>
      <c r="C34" s="20">
        <v>338.40582998629702</v>
      </c>
      <c r="D34" s="20">
        <v>14.307450159028001</v>
      </c>
      <c r="E34" s="20">
        <v>69.318802519366699</v>
      </c>
      <c r="F34" s="20">
        <v>0.18285137749005301</v>
      </c>
      <c r="G34" s="20">
        <v>283.39447762595802</v>
      </c>
      <c r="H34" s="20">
        <v>378.118087656792</v>
      </c>
      <c r="I34" s="20">
        <v>2232.9499367067101</v>
      </c>
      <c r="J34" s="20">
        <v>4976</v>
      </c>
      <c r="K34" s="20">
        <v>7062</v>
      </c>
      <c r="L34" s="20">
        <v>55.011352360338698</v>
      </c>
      <c r="M34" s="20">
        <v>21.082221789087299</v>
      </c>
      <c r="N34" s="20">
        <v>20.917335741874702</v>
      </c>
    </row>
    <row r="35" spans="1:14" x14ac:dyDescent="0.2">
      <c r="A35" s="19">
        <v>45023</v>
      </c>
      <c r="B35" s="20">
        <v>0.67866251062623895</v>
      </c>
      <c r="C35" s="20">
        <v>296.99000337426099</v>
      </c>
      <c r="D35" s="20">
        <v>13.1104773499847</v>
      </c>
      <c r="E35" s="20">
        <v>57.5005614238287</v>
      </c>
      <c r="F35" s="20">
        <v>0.19651948757291399</v>
      </c>
      <c r="G35" s="20">
        <v>252.59991930041701</v>
      </c>
      <c r="H35" s="20">
        <v>322.64471201392797</v>
      </c>
      <c r="I35" s="20">
        <v>2550.3186801326501</v>
      </c>
      <c r="J35" s="20">
        <v>4790</v>
      </c>
      <c r="K35" s="20">
        <v>7058</v>
      </c>
      <c r="L35" s="20">
        <v>44.390084073844001</v>
      </c>
      <c r="M35" s="20">
        <v>24.087898205210799</v>
      </c>
      <c r="N35" s="20">
        <v>23.6368014357367</v>
      </c>
    </row>
    <row r="36" spans="1:14" x14ac:dyDescent="0.2">
      <c r="A36" s="19">
        <v>45022</v>
      </c>
      <c r="B36" s="20">
        <v>0.64360257326661896</v>
      </c>
      <c r="C36" s="20">
        <v>376.48053860295602</v>
      </c>
      <c r="D36" s="20">
        <v>20.856566146243999</v>
      </c>
      <c r="E36" s="20">
        <v>145.252128221135</v>
      </c>
      <c r="F36" s="20">
        <v>0.214210428937395</v>
      </c>
      <c r="G36" s="20">
        <v>252.084976528065</v>
      </c>
      <c r="H36" s="20">
        <v>344.819748918333</v>
      </c>
      <c r="I36" s="20">
        <v>3058.2090359890499</v>
      </c>
      <c r="J36" s="20">
        <v>4502</v>
      </c>
      <c r="K36" s="20">
        <v>6995</v>
      </c>
      <c r="L36" s="20">
        <v>124.39556207488999</v>
      </c>
      <c r="M36" s="20">
        <v>29.148966723876399</v>
      </c>
      <c r="N36" s="20">
        <v>29.1042759123469</v>
      </c>
    </row>
    <row r="37" spans="1:14" x14ac:dyDescent="0.2">
      <c r="A37" s="19">
        <v>45021</v>
      </c>
      <c r="B37" s="20">
        <v>0.64938937801760799</v>
      </c>
      <c r="C37" s="20">
        <v>449.29135558689501</v>
      </c>
      <c r="D37" s="20">
        <v>42.188044667404498</v>
      </c>
      <c r="E37" s="20">
        <v>191.35152447520801</v>
      </c>
      <c r="F37" s="20">
        <v>0.28915780249967399</v>
      </c>
      <c r="G37" s="20">
        <v>300.12787577909103</v>
      </c>
      <c r="H37" s="20">
        <v>397.22417721937501</v>
      </c>
      <c r="I37" s="20">
        <v>3668.5593343076598</v>
      </c>
      <c r="J37" s="20">
        <v>4573</v>
      </c>
      <c r="K37" s="20">
        <v>7042</v>
      </c>
      <c r="L37" s="20">
        <v>149.16347980780299</v>
      </c>
      <c r="M37" s="20">
        <v>34.733782111460897</v>
      </c>
      <c r="N37" s="20">
        <v>34.782264706177102</v>
      </c>
    </row>
    <row r="38" spans="1:14" x14ac:dyDescent="0.2">
      <c r="A38" s="19">
        <v>45020</v>
      </c>
      <c r="B38" s="20">
        <v>0.71442814413901101</v>
      </c>
      <c r="C38" s="20">
        <v>482.69452363519298</v>
      </c>
      <c r="D38" s="20">
        <v>31.972539938658699</v>
      </c>
      <c r="E38" s="20">
        <v>135.596810284236</v>
      </c>
      <c r="F38" s="20">
        <v>0.28564905996512802</v>
      </c>
      <c r="G38" s="20">
        <v>379.07025328961498</v>
      </c>
      <c r="H38" s="20">
        <v>462.31149863079798</v>
      </c>
      <c r="I38" s="20">
        <v>3136.4453081036499</v>
      </c>
      <c r="J38" s="20">
        <v>5016</v>
      </c>
      <c r="K38" s="20">
        <v>7021</v>
      </c>
      <c r="L38" s="20">
        <v>103.624270345577</v>
      </c>
      <c r="M38" s="20">
        <v>29.774801785778902</v>
      </c>
      <c r="N38" s="20">
        <v>28.8223562430111</v>
      </c>
    </row>
    <row r="39" spans="1:14" x14ac:dyDescent="0.2">
      <c r="A39" s="19">
        <v>45019</v>
      </c>
      <c r="B39" s="20">
        <v>0.75218988414806398</v>
      </c>
      <c r="C39" s="20">
        <v>541.06990227760105</v>
      </c>
      <c r="D39" s="20">
        <v>35.675539473908302</v>
      </c>
      <c r="E39" s="20">
        <v>157.69537268371499</v>
      </c>
      <c r="F39" s="20">
        <v>0.31403533500291803</v>
      </c>
      <c r="G39" s="20">
        <v>419.05006906779499</v>
      </c>
      <c r="H39" s="20">
        <v>495.02467178226499</v>
      </c>
      <c r="I39" s="20">
        <v>3014.57219465553</v>
      </c>
      <c r="J39" s="20">
        <v>5324</v>
      </c>
      <c r="K39" s="20">
        <v>7078</v>
      </c>
      <c r="L39" s="20">
        <v>122.019833209806</v>
      </c>
      <c r="M39" s="20">
        <v>28.401490230943701</v>
      </c>
      <c r="N39" s="20">
        <v>28.528244993260099</v>
      </c>
    </row>
    <row r="40" spans="1:14" x14ac:dyDescent="0.2">
      <c r="A40" s="19">
        <v>45018</v>
      </c>
      <c r="B40" s="20">
        <v>0.74066769967600998</v>
      </c>
      <c r="C40" s="20">
        <v>318.85605738450101</v>
      </c>
      <c r="D40" s="20">
        <v>12.4501372602623</v>
      </c>
      <c r="E40" s="20">
        <v>62.975805483445001</v>
      </c>
      <c r="F40" s="20">
        <v>0.223905040219426</v>
      </c>
      <c r="G40" s="20">
        <v>268.33038916131801</v>
      </c>
      <c r="H40" s="20">
        <v>331.82015759844802</v>
      </c>
      <c r="I40" s="20">
        <v>2140.6714392910399</v>
      </c>
      <c r="J40" s="20">
        <v>5258</v>
      </c>
      <c r="K40" s="20">
        <v>7099</v>
      </c>
      <c r="L40" s="20">
        <v>50.525668223182699</v>
      </c>
      <c r="M40" s="20">
        <v>20.090583919509999</v>
      </c>
      <c r="N40" s="20">
        <v>19.941069755021601</v>
      </c>
    </row>
    <row r="41" spans="1:14" x14ac:dyDescent="0.2">
      <c r="A41" s="19">
        <v>45017</v>
      </c>
      <c r="B41" s="20">
        <v>0.72476806297441598</v>
      </c>
      <c r="C41" s="20">
        <v>373.48983984807398</v>
      </c>
      <c r="D41" s="20">
        <v>12.194647304991999</v>
      </c>
      <c r="E41" s="20">
        <v>127.62647148208001</v>
      </c>
      <c r="F41" s="20">
        <v>0.16914492150676799</v>
      </c>
      <c r="G41" s="20">
        <v>258.05801567098501</v>
      </c>
      <c r="H41" s="20">
        <v>334.97927494380798</v>
      </c>
      <c r="I41" s="20">
        <v>2266.7465936370099</v>
      </c>
      <c r="J41" s="20">
        <v>5156</v>
      </c>
      <c r="K41" s="20">
        <v>7114</v>
      </c>
      <c r="L41" s="20">
        <v>115.431824177088</v>
      </c>
      <c r="M41" s="20">
        <v>21.248528711466601</v>
      </c>
      <c r="N41" s="20">
        <v>21.1498641780444</v>
      </c>
    </row>
    <row r="42" spans="1:14" x14ac:dyDescent="0.2">
      <c r="A42" s="19">
        <v>45016</v>
      </c>
      <c r="B42" s="20">
        <v>0.71280179674340205</v>
      </c>
      <c r="C42" s="20">
        <v>429.70399047737402</v>
      </c>
      <c r="D42" s="20">
        <v>23.178415162893</v>
      </c>
      <c r="E42" s="20">
        <v>126.68791662922401</v>
      </c>
      <c r="F42" s="20">
        <v>0.218948844509049</v>
      </c>
      <c r="G42" s="20">
        <v>326.19448901104198</v>
      </c>
      <c r="H42" s="20">
        <v>435.057164110759</v>
      </c>
      <c r="I42" s="20">
        <v>2880.8212960282299</v>
      </c>
      <c r="J42" s="20">
        <v>5078</v>
      </c>
      <c r="K42" s="20">
        <v>7124</v>
      </c>
      <c r="L42" s="20">
        <v>103.509501466331</v>
      </c>
      <c r="M42" s="20">
        <v>26.961097342731598</v>
      </c>
      <c r="N42" s="20">
        <v>26.880404871519598</v>
      </c>
    </row>
    <row r="43" spans="1:14" x14ac:dyDescent="0.2">
      <c r="A43" s="19">
        <v>45015</v>
      </c>
      <c r="B43" s="20">
        <v>0.70792357403765105</v>
      </c>
      <c r="C43" s="20">
        <v>615.87361307264905</v>
      </c>
      <c r="D43" s="20">
        <v>37.587592525426402</v>
      </c>
      <c r="E43" s="20">
        <v>229.554414602344</v>
      </c>
      <c r="F43" s="20">
        <v>0.25758601729485803</v>
      </c>
      <c r="G43" s="20">
        <v>423.906790995731</v>
      </c>
      <c r="H43" s="20">
        <v>522.07215202095597</v>
      </c>
      <c r="I43" s="20">
        <v>3421.9296978470802</v>
      </c>
      <c r="J43" s="20">
        <v>5039</v>
      </c>
      <c r="K43" s="20">
        <v>7118</v>
      </c>
      <c r="L43" s="20">
        <v>191.966822076917</v>
      </c>
      <c r="M43" s="20">
        <v>32.0583497820517</v>
      </c>
      <c r="N43" s="20">
        <v>31.8662510491353</v>
      </c>
    </row>
    <row r="44" spans="1:14" x14ac:dyDescent="0.2">
      <c r="A44" s="19">
        <v>45014</v>
      </c>
      <c r="B44" s="20">
        <v>0.71179530437227601</v>
      </c>
      <c r="C44" s="20">
        <v>525.17162572659697</v>
      </c>
      <c r="D44" s="20">
        <v>19.247239178986799</v>
      </c>
      <c r="E44" s="20">
        <v>177.50569146186899</v>
      </c>
      <c r="F44" s="20">
        <v>0.21504086749228099</v>
      </c>
      <c r="G44" s="20">
        <v>366.91317344371498</v>
      </c>
      <c r="H44" s="20">
        <v>458.44258640846198</v>
      </c>
      <c r="I44" s="20">
        <v>3200.1480281854501</v>
      </c>
      <c r="J44" s="20">
        <v>5063</v>
      </c>
      <c r="K44" s="20">
        <v>7113</v>
      </c>
      <c r="L44" s="20">
        <v>158.25845228288199</v>
      </c>
      <c r="M44" s="20">
        <v>29.985267191706001</v>
      </c>
      <c r="N44" s="20">
        <v>29.6750956514094</v>
      </c>
    </row>
    <row r="45" spans="1:14" x14ac:dyDescent="0.2">
      <c r="A45" s="19">
        <v>45013</v>
      </c>
      <c r="B45" s="20">
        <v>0.739699057797778</v>
      </c>
      <c r="C45" s="20">
        <v>679.31423730477195</v>
      </c>
      <c r="D45" s="20">
        <v>25.5227073106287</v>
      </c>
      <c r="E45" s="20">
        <v>152.904645117125</v>
      </c>
      <c r="F45" s="20">
        <v>0.21865943776313801</v>
      </c>
      <c r="G45" s="20">
        <v>551.93229949827503</v>
      </c>
      <c r="H45" s="20">
        <v>701.48932235773998</v>
      </c>
      <c r="I45" s="20">
        <v>2853.8907342994198</v>
      </c>
      <c r="J45" s="20">
        <v>5260</v>
      </c>
      <c r="K45" s="20">
        <v>7111</v>
      </c>
      <c r="L45" s="20">
        <v>127.381937806496</v>
      </c>
      <c r="M45" s="20">
        <v>26.750943621954399</v>
      </c>
      <c r="N45" s="20">
        <v>26.530933939795801</v>
      </c>
    </row>
    <row r="46" spans="1:14" x14ac:dyDescent="0.2">
      <c r="A46" s="19">
        <v>45012</v>
      </c>
      <c r="B46" s="20">
        <v>0.75446240337315496</v>
      </c>
      <c r="C46" s="20">
        <v>589.65513602833903</v>
      </c>
      <c r="D46" s="20">
        <v>25.130393834287698</v>
      </c>
      <c r="E46" s="20">
        <v>224.461972970414</v>
      </c>
      <c r="F46" s="20">
        <v>0.32746030935869902</v>
      </c>
      <c r="G46" s="20">
        <v>390.32355689221203</v>
      </c>
      <c r="H46" s="20">
        <v>460.15252851990499</v>
      </c>
      <c r="I46" s="20">
        <v>2910.68951558153</v>
      </c>
      <c r="J46" s="20">
        <v>5368</v>
      </c>
      <c r="K46" s="20">
        <v>7115</v>
      </c>
      <c r="L46" s="20">
        <v>199.331579136127</v>
      </c>
      <c r="M46" s="20">
        <v>27.264884816361299</v>
      </c>
      <c r="N46" s="20">
        <v>27.0828733912799</v>
      </c>
    </row>
    <row r="47" spans="1:14" x14ac:dyDescent="0.2">
      <c r="A47" s="19">
        <v>45011</v>
      </c>
      <c r="B47" s="20">
        <v>0.80019657399606803</v>
      </c>
      <c r="C47" s="20">
        <v>520.84517428665799</v>
      </c>
      <c r="D47" s="20">
        <v>35.142295316557899</v>
      </c>
      <c r="E47" s="20">
        <v>188.919805629634</v>
      </c>
      <c r="F47" s="20">
        <v>0.24931429727142401</v>
      </c>
      <c r="G47" s="20">
        <v>367.067663973582</v>
      </c>
      <c r="H47" s="20">
        <v>425.07226690526397</v>
      </c>
      <c r="I47" s="20">
        <v>1859.2459903890301</v>
      </c>
      <c r="J47" s="20">
        <v>5699</v>
      </c>
      <c r="K47" s="20">
        <v>7122</v>
      </c>
      <c r="L47" s="20">
        <v>153.77751031307599</v>
      </c>
      <c r="M47" s="20">
        <v>17.410789155083101</v>
      </c>
      <c r="N47" s="20">
        <v>17.272511269402798</v>
      </c>
    </row>
    <row r="48" spans="1:14" x14ac:dyDescent="0.2">
      <c r="A48" s="19">
        <v>45010</v>
      </c>
      <c r="B48" s="20">
        <v>0.78376860432462703</v>
      </c>
      <c r="C48" s="20">
        <v>366.34973664454202</v>
      </c>
      <c r="D48" s="20">
        <v>18.091587715214299</v>
      </c>
      <c r="E48" s="20">
        <v>148.61338367422999</v>
      </c>
      <c r="F48" s="20">
        <v>0.186053915448184</v>
      </c>
      <c r="G48" s="20">
        <v>235.82794068552499</v>
      </c>
      <c r="H48" s="20">
        <v>275.72289431830302</v>
      </c>
      <c r="I48" s="20">
        <v>1859.93283800883</v>
      </c>
      <c r="J48" s="20">
        <v>5582</v>
      </c>
      <c r="K48" s="20">
        <v>7122</v>
      </c>
      <c r="L48" s="20">
        <v>130.521795959016</v>
      </c>
      <c r="M48" s="20">
        <v>17.409439658010101</v>
      </c>
      <c r="N48" s="20">
        <v>17.1375031032739</v>
      </c>
    </row>
    <row r="49" spans="1:14" x14ac:dyDescent="0.2">
      <c r="A49" s="19">
        <v>45009</v>
      </c>
      <c r="B49" s="20">
        <v>0.79258531105181795</v>
      </c>
      <c r="C49" s="20">
        <v>538.49728098777598</v>
      </c>
      <c r="D49" s="20">
        <v>87.317572659699493</v>
      </c>
      <c r="E49" s="20">
        <v>282.63103059785198</v>
      </c>
      <c r="F49" s="20">
        <v>0.26026556314354998</v>
      </c>
      <c r="G49" s="20">
        <v>343.18382304962302</v>
      </c>
      <c r="H49" s="20">
        <v>399.70105146069801</v>
      </c>
      <c r="I49" s="20">
        <v>2441.3197315655598</v>
      </c>
      <c r="J49" s="20">
        <v>5644</v>
      </c>
      <c r="K49" s="20">
        <v>7121</v>
      </c>
      <c r="L49" s="20">
        <v>195.31345793815299</v>
      </c>
      <c r="M49" s="20">
        <v>22.8557634848592</v>
      </c>
      <c r="N49" s="20">
        <v>22.465453840847399</v>
      </c>
    </row>
    <row r="50" spans="1:14" x14ac:dyDescent="0.2">
      <c r="A50" s="19">
        <v>45008</v>
      </c>
      <c r="B50" s="20">
        <v>0.79222972972972905</v>
      </c>
      <c r="C50" s="20">
        <v>554.04459225956305</v>
      </c>
      <c r="D50" s="20">
        <v>34.453890828275597</v>
      </c>
      <c r="E50" s="20">
        <v>238.296384081615</v>
      </c>
      <c r="F50" s="20">
        <v>0.43239989348222402</v>
      </c>
      <c r="G50" s="20">
        <v>350.202099006222</v>
      </c>
      <c r="H50" s="20">
        <v>402.216660638002</v>
      </c>
      <c r="I50" s="20">
        <v>2387.1209489121702</v>
      </c>
      <c r="J50" s="20">
        <v>5628</v>
      </c>
      <c r="K50" s="20">
        <v>7104</v>
      </c>
      <c r="L50" s="20">
        <v>203.84249325334</v>
      </c>
      <c r="M50" s="20">
        <v>22.400054365290199</v>
      </c>
      <c r="N50" s="20">
        <v>21.6495537773447</v>
      </c>
    </row>
    <row r="51" spans="1:14" x14ac:dyDescent="0.2">
      <c r="A51" s="19">
        <v>45007</v>
      </c>
      <c r="B51" s="20">
        <v>0.82778947368420996</v>
      </c>
      <c r="C51" s="20">
        <v>667.50479776697705</v>
      </c>
      <c r="D51" s="20">
        <v>60.620931011059497</v>
      </c>
      <c r="E51" s="20">
        <v>340.20805665702602</v>
      </c>
      <c r="F51" s="20">
        <v>0.61967678517879998</v>
      </c>
      <c r="G51" s="20">
        <v>387.91767212101001</v>
      </c>
      <c r="H51" s="20">
        <v>438.65944615371001</v>
      </c>
      <c r="I51" s="20">
        <v>2098.01276768346</v>
      </c>
      <c r="J51" s="20">
        <v>5898</v>
      </c>
      <c r="K51" s="20">
        <v>7125</v>
      </c>
      <c r="L51" s="20">
        <v>279.58712564596698</v>
      </c>
      <c r="M51" s="20">
        <v>19.636130749159999</v>
      </c>
      <c r="N51" s="20">
        <v>19.735129728183399</v>
      </c>
    </row>
    <row r="52" spans="1:14" x14ac:dyDescent="0.2">
      <c r="A52" s="19">
        <v>45006</v>
      </c>
      <c r="B52" s="20">
        <v>0.80463808854532604</v>
      </c>
      <c r="C52" s="20">
        <v>552.57522773942901</v>
      </c>
      <c r="D52" s="20">
        <v>36.5797370890472</v>
      </c>
      <c r="E52" s="20">
        <v>199.35862147483101</v>
      </c>
      <c r="F52" s="20">
        <v>0.39853808149297798</v>
      </c>
      <c r="G52" s="20">
        <v>389.796343353645</v>
      </c>
      <c r="H52" s="20">
        <v>446.20202044639501</v>
      </c>
      <c r="I52" s="20">
        <v>1979.4297800514901</v>
      </c>
      <c r="J52" s="20">
        <v>5725</v>
      </c>
      <c r="K52" s="20">
        <v>7115</v>
      </c>
      <c r="L52" s="20">
        <v>162.77888438578299</v>
      </c>
      <c r="M52" s="20">
        <v>18.538695843349799</v>
      </c>
      <c r="N52" s="20">
        <v>18.3763165211708</v>
      </c>
    </row>
    <row r="53" spans="1:14" x14ac:dyDescent="0.2">
      <c r="A53" s="19">
        <v>45005</v>
      </c>
      <c r="B53" s="20">
        <v>0.82277061132922003</v>
      </c>
      <c r="C53" s="20">
        <v>1922.99030926316</v>
      </c>
      <c r="D53" s="20">
        <v>118.51882983389901</v>
      </c>
      <c r="E53" s="20">
        <v>1563.31245204937</v>
      </c>
      <c r="F53" s="20">
        <v>0.42387415652594801</v>
      </c>
      <c r="G53" s="20">
        <v>478.19668704768497</v>
      </c>
      <c r="H53" s="20">
        <v>538.682637401242</v>
      </c>
      <c r="I53" s="20">
        <v>2179.5081343023598</v>
      </c>
      <c r="J53" s="20">
        <v>5868</v>
      </c>
      <c r="K53" s="20">
        <v>7132</v>
      </c>
      <c r="L53" s="20">
        <v>1444.7936222154699</v>
      </c>
      <c r="M53" s="20">
        <v>20.3788043792328</v>
      </c>
      <c r="N53" s="20">
        <v>20.164141190657102</v>
      </c>
    </row>
    <row r="54" spans="1:14" x14ac:dyDescent="0.2">
      <c r="A54" s="19">
        <v>45004</v>
      </c>
      <c r="B54" s="20">
        <v>0.84973292100084297</v>
      </c>
      <c r="C54" s="20">
        <v>551.87560674382098</v>
      </c>
      <c r="D54" s="20">
        <v>38.333761101503299</v>
      </c>
      <c r="E54" s="20">
        <v>181.735065185721</v>
      </c>
      <c r="F54" s="20">
        <v>0.28400544153715601</v>
      </c>
      <c r="G54" s="20">
        <v>408.47430265960298</v>
      </c>
      <c r="H54" s="20">
        <v>446.64352319513603</v>
      </c>
      <c r="I54" s="20">
        <v>1883.30914137946</v>
      </c>
      <c r="J54" s="20">
        <v>6045</v>
      </c>
      <c r="K54" s="20">
        <v>7114</v>
      </c>
      <c r="L54" s="20">
        <v>143.401304084218</v>
      </c>
      <c r="M54" s="20">
        <v>17.6431541762229</v>
      </c>
      <c r="N54" s="20">
        <v>17.509918119129502</v>
      </c>
    </row>
    <row r="55" spans="1:14" x14ac:dyDescent="0.2">
      <c r="A55" s="19">
        <v>45003</v>
      </c>
      <c r="B55" s="20">
        <v>0.88737536862800104</v>
      </c>
      <c r="C55" s="20">
        <v>586.04395405264404</v>
      </c>
      <c r="D55" s="20">
        <v>45.275806286047398</v>
      </c>
      <c r="E55" s="20">
        <v>265.84684621529402</v>
      </c>
      <c r="F55" s="20">
        <v>0.29709537076136899</v>
      </c>
      <c r="G55" s="20">
        <v>365.47291412339803</v>
      </c>
      <c r="H55" s="20">
        <v>390.068746702167</v>
      </c>
      <c r="I55" s="20">
        <v>1881.2699835216799</v>
      </c>
      <c r="J55" s="20">
        <v>6319</v>
      </c>
      <c r="K55" s="20">
        <v>7121</v>
      </c>
      <c r="L55" s="20">
        <v>220.57103992924601</v>
      </c>
      <c r="M55" s="20">
        <v>17.625443206817799</v>
      </c>
      <c r="N55" s="20">
        <v>17.559093573043</v>
      </c>
    </row>
    <row r="56" spans="1:14" x14ac:dyDescent="0.2">
      <c r="A56" s="19">
        <v>45002</v>
      </c>
      <c r="B56" s="20">
        <v>0.87029229904440697</v>
      </c>
      <c r="C56" s="20">
        <v>957.463616192941</v>
      </c>
      <c r="D56" s="20">
        <v>64.574121887579906</v>
      </c>
      <c r="E56" s="20">
        <v>558.084329009101</v>
      </c>
      <c r="F56" s="20">
        <v>0.62032464522164599</v>
      </c>
      <c r="G56" s="20">
        <v>463.953409071419</v>
      </c>
      <c r="H56" s="20">
        <v>508.52901023592898</v>
      </c>
      <c r="I56" s="20">
        <v>2605.2454257333802</v>
      </c>
      <c r="J56" s="20">
        <v>6193</v>
      </c>
      <c r="K56" s="20">
        <v>7116</v>
      </c>
      <c r="L56" s="20">
        <v>493.51020712152098</v>
      </c>
      <c r="M56" s="20">
        <v>24.426416968745599</v>
      </c>
      <c r="N56" s="20">
        <v>23.962646913863999</v>
      </c>
    </row>
    <row r="57" spans="1:14" x14ac:dyDescent="0.2">
      <c r="A57" s="19">
        <v>45001</v>
      </c>
      <c r="B57" s="20">
        <v>0.852788312965304</v>
      </c>
      <c r="C57" s="20">
        <v>724.98865787693205</v>
      </c>
      <c r="D57" s="20">
        <v>45.816563532515502</v>
      </c>
      <c r="E57" s="20">
        <v>231.370487434328</v>
      </c>
      <c r="F57" s="20">
        <v>0.66698979089143495</v>
      </c>
      <c r="G57" s="20">
        <v>539.434733975119</v>
      </c>
      <c r="H57" s="20">
        <v>581.00413865026496</v>
      </c>
      <c r="I57" s="20">
        <v>2543.7854859849999</v>
      </c>
      <c r="J57" s="20">
        <v>6071</v>
      </c>
      <c r="K57" s="20">
        <v>7119</v>
      </c>
      <c r="L57" s="20">
        <v>185.55392390181299</v>
      </c>
      <c r="M57" s="20">
        <v>23.797555922139999</v>
      </c>
      <c r="N57" s="20">
        <v>23.618437440733899</v>
      </c>
    </row>
    <row r="58" spans="1:14" x14ac:dyDescent="0.2">
      <c r="A58" s="19">
        <v>45000</v>
      </c>
      <c r="B58" s="20">
        <v>0.85382340515420296</v>
      </c>
      <c r="C58" s="20">
        <v>910.37536486787803</v>
      </c>
      <c r="D58" s="20">
        <v>90.604697572461703</v>
      </c>
      <c r="E58" s="20">
        <v>447.639519348487</v>
      </c>
      <c r="F58" s="20">
        <v>0.53379964371570199</v>
      </c>
      <c r="G58" s="20">
        <v>553.34054309185206</v>
      </c>
      <c r="H58" s="20">
        <v>593.32865721168696</v>
      </c>
      <c r="I58" s="20">
        <v>2876.8835328198402</v>
      </c>
      <c r="J58" s="20">
        <v>6063</v>
      </c>
      <c r="K58" s="20">
        <v>7101</v>
      </c>
      <c r="L58" s="20">
        <v>357.03482177602598</v>
      </c>
      <c r="M58" s="20">
        <v>27.015460298187001</v>
      </c>
      <c r="N58" s="20">
        <v>27.1109281411022</v>
      </c>
    </row>
    <row r="59" spans="1:14" x14ac:dyDescent="0.2">
      <c r="A59" s="19">
        <v>44999</v>
      </c>
      <c r="B59" s="20">
        <v>0.86906434391682996</v>
      </c>
      <c r="C59" s="20">
        <v>1061.8315778559299</v>
      </c>
      <c r="D59" s="20">
        <v>14.578007116977799</v>
      </c>
      <c r="E59" s="20">
        <v>497.00327760388399</v>
      </c>
      <c r="F59" s="20">
        <v>0.65804196855909802</v>
      </c>
      <c r="G59" s="20">
        <v>579.40630736902494</v>
      </c>
      <c r="H59" s="20">
        <v>614.45607333705095</v>
      </c>
      <c r="I59" s="20">
        <v>3200.55162950049</v>
      </c>
      <c r="J59" s="20">
        <v>6186</v>
      </c>
      <c r="K59" s="20">
        <v>7118</v>
      </c>
      <c r="L59" s="20">
        <v>482.42527048690602</v>
      </c>
      <c r="M59" s="20">
        <v>29.965758343492901</v>
      </c>
      <c r="N59" s="20">
        <v>30.076548046077399</v>
      </c>
    </row>
    <row r="60" spans="1:14" x14ac:dyDescent="0.2">
      <c r="A60" s="19">
        <v>44998</v>
      </c>
      <c r="B60" s="20">
        <v>0.84842105263157896</v>
      </c>
      <c r="C60" s="20">
        <v>1578.9885469004801</v>
      </c>
      <c r="D60" s="20">
        <v>29.837223024357499</v>
      </c>
      <c r="E60" s="20">
        <v>906.70118790364597</v>
      </c>
      <c r="F60" s="20">
        <v>1.2702494896573799</v>
      </c>
      <c r="G60" s="20">
        <v>702.12458202119797</v>
      </c>
      <c r="H60" s="20">
        <v>764.53010196098899</v>
      </c>
      <c r="I60" s="20">
        <v>3264.23479960442</v>
      </c>
      <c r="J60" s="20">
        <v>6045</v>
      </c>
      <c r="K60" s="20">
        <v>7125</v>
      </c>
      <c r="L60" s="20">
        <v>876.86396487928801</v>
      </c>
      <c r="M60" s="20">
        <v>30.555953978384501</v>
      </c>
      <c r="N60" s="20">
        <v>30.546065282027602</v>
      </c>
    </row>
    <row r="61" spans="1:14" x14ac:dyDescent="0.2">
      <c r="A61" s="19">
        <v>44997</v>
      </c>
      <c r="B61" s="20">
        <v>0.84357856238570805</v>
      </c>
      <c r="C61" s="20">
        <v>1724.6641528356599</v>
      </c>
      <c r="D61" s="20">
        <v>109.557534981773</v>
      </c>
      <c r="E61" s="20">
        <v>902.28761916554799</v>
      </c>
      <c r="F61" s="20">
        <v>1.1832127544769999</v>
      </c>
      <c r="G61" s="20">
        <v>931.93406865189104</v>
      </c>
      <c r="H61" s="20">
        <v>991.16488884988405</v>
      </c>
      <c r="I61" s="20">
        <v>2489.7307505097901</v>
      </c>
      <c r="J61" s="20">
        <v>5997</v>
      </c>
      <c r="K61" s="20">
        <v>7109</v>
      </c>
      <c r="L61" s="20">
        <v>792.73008418377503</v>
      </c>
      <c r="M61" s="20">
        <v>23.342671666248499</v>
      </c>
      <c r="N61" s="20">
        <v>23.496992027504199</v>
      </c>
    </row>
    <row r="62" spans="1:14" x14ac:dyDescent="0.2">
      <c r="A62" s="19">
        <v>44996</v>
      </c>
      <c r="B62" s="20">
        <v>0.85690188360978303</v>
      </c>
      <c r="C62" s="20">
        <v>5720.1588338101501</v>
      </c>
      <c r="D62" s="20">
        <v>390.131765225283</v>
      </c>
      <c r="E62" s="20">
        <v>4244.8371568902403</v>
      </c>
      <c r="F62" s="20">
        <v>3.93048973045578</v>
      </c>
      <c r="G62" s="20">
        <v>1865.4534421451799</v>
      </c>
      <c r="H62" s="20">
        <v>1976.1833999257301</v>
      </c>
      <c r="I62" s="20">
        <v>9370.1777705659097</v>
      </c>
      <c r="J62" s="20">
        <v>6096</v>
      </c>
      <c r="K62" s="20">
        <v>7114</v>
      </c>
      <c r="L62" s="20">
        <v>3854.7053916649602</v>
      </c>
      <c r="M62" s="20">
        <v>87.822792123705895</v>
      </c>
      <c r="N62" s="20">
        <v>90.145787556107095</v>
      </c>
    </row>
    <row r="63" spans="1:14" x14ac:dyDescent="0.2">
      <c r="A63" s="19">
        <v>44995</v>
      </c>
      <c r="B63" s="20">
        <v>0.84764190906523496</v>
      </c>
      <c r="C63" s="20">
        <v>1284.7707128761399</v>
      </c>
      <c r="D63" s="20">
        <v>-14.696691460484001</v>
      </c>
      <c r="E63" s="20">
        <v>651.89463332393802</v>
      </c>
      <c r="F63" s="20">
        <v>0.80456113279721597</v>
      </c>
      <c r="G63" s="20">
        <v>618.17938809172199</v>
      </c>
      <c r="H63" s="20">
        <v>666.51531760759497</v>
      </c>
      <c r="I63" s="20">
        <v>3265.5393188483199</v>
      </c>
      <c r="J63" s="20">
        <v>6003</v>
      </c>
      <c r="K63" s="20">
        <v>7082</v>
      </c>
      <c r="L63" s="20">
        <v>666.591324784422</v>
      </c>
      <c r="M63" s="20">
        <v>30.730674031944002</v>
      </c>
      <c r="N63" s="20">
        <v>30.681116585239199</v>
      </c>
    </row>
    <row r="64" spans="1:14" x14ac:dyDescent="0.2">
      <c r="A64" s="19">
        <v>44994</v>
      </c>
      <c r="B64" s="20">
        <v>0.79291438211724996</v>
      </c>
      <c r="C64" s="20">
        <v>772.52058335852598</v>
      </c>
      <c r="D64" s="20">
        <v>-5.5689659584708204</v>
      </c>
      <c r="E64" s="20">
        <v>338.61249002527097</v>
      </c>
      <c r="F64" s="20">
        <v>1.2576563823032501</v>
      </c>
      <c r="G64" s="20">
        <v>428.33912737478403</v>
      </c>
      <c r="H64" s="20">
        <v>483.703352291241</v>
      </c>
      <c r="I64" s="20">
        <v>3779.4199878354898</v>
      </c>
      <c r="J64" s="20">
        <v>5640</v>
      </c>
      <c r="K64" s="20">
        <v>7113</v>
      </c>
      <c r="L64" s="20">
        <v>344.18145598374201</v>
      </c>
      <c r="M64" s="20">
        <v>35.434112807599298</v>
      </c>
      <c r="N64" s="20">
        <v>35.435588863845297</v>
      </c>
    </row>
    <row r="65" spans="1:14" x14ac:dyDescent="0.2">
      <c r="A65" s="19">
        <v>44993</v>
      </c>
      <c r="B65" s="20">
        <v>0.75017593244194203</v>
      </c>
      <c r="C65" s="20">
        <v>562.17338349555496</v>
      </c>
      <c r="D65" s="20">
        <v>-25.849252417985301</v>
      </c>
      <c r="E65" s="20">
        <v>147.73509608576799</v>
      </c>
      <c r="F65" s="20">
        <v>0.40098481195857599</v>
      </c>
      <c r="G65" s="20">
        <v>388.58903499180201</v>
      </c>
      <c r="H65" s="20">
        <v>469.49753918020701</v>
      </c>
      <c r="I65" s="20">
        <v>3454.45748222263</v>
      </c>
      <c r="J65" s="20">
        <v>5330</v>
      </c>
      <c r="K65" s="20">
        <v>7105</v>
      </c>
      <c r="L65" s="20">
        <v>173.58434850375301</v>
      </c>
      <c r="M65" s="20">
        <v>32.4043138436204</v>
      </c>
      <c r="N65" s="20">
        <v>31.846581559611</v>
      </c>
    </row>
    <row r="66" spans="1:14" x14ac:dyDescent="0.2">
      <c r="A66" s="19">
        <v>44992</v>
      </c>
      <c r="B66" s="20">
        <v>0.73257448004496895</v>
      </c>
      <c r="C66" s="20">
        <v>729.77059969242202</v>
      </c>
      <c r="D66" s="20">
        <v>-18.840505049984198</v>
      </c>
      <c r="E66" s="20">
        <v>238.21161709013899</v>
      </c>
      <c r="F66" s="20">
        <v>0.46291891383911299</v>
      </c>
      <c r="G66" s="20">
        <v>472.718477552298</v>
      </c>
      <c r="H66" s="20">
        <v>573.50729644555497</v>
      </c>
      <c r="I66" s="20">
        <v>3369.6743018900702</v>
      </c>
      <c r="J66" s="20">
        <v>5213</v>
      </c>
      <c r="K66" s="20">
        <v>7116</v>
      </c>
      <c r="L66" s="20">
        <v>257.052122140123</v>
      </c>
      <c r="M66" s="20">
        <v>31.573143636543701</v>
      </c>
      <c r="N66" s="20">
        <v>31.364773206744399</v>
      </c>
    </row>
    <row r="67" spans="1:14" x14ac:dyDescent="0.2">
      <c r="A67" s="19">
        <v>44991</v>
      </c>
      <c r="B67" s="20">
        <v>0.67589988751406005</v>
      </c>
      <c r="C67" s="20">
        <v>492.88695115817802</v>
      </c>
      <c r="D67" s="20">
        <v>8.8797546143267603</v>
      </c>
      <c r="E67" s="20">
        <v>153.70296007546301</v>
      </c>
      <c r="F67" s="20">
        <v>0.50703605039294697</v>
      </c>
      <c r="G67" s="20">
        <v>348.06374569704099</v>
      </c>
      <c r="H67" s="20">
        <v>463.13757670929601</v>
      </c>
      <c r="I67" s="20">
        <v>3563.5543985866502</v>
      </c>
      <c r="J67" s="20">
        <v>4807</v>
      </c>
      <c r="K67" s="20">
        <v>7112</v>
      </c>
      <c r="L67" s="20">
        <v>144.82320546113601</v>
      </c>
      <c r="M67" s="20">
        <v>33.396911947191299</v>
      </c>
      <c r="N67" s="20">
        <v>32.519723882864703</v>
      </c>
    </row>
    <row r="68" spans="1:14" x14ac:dyDescent="0.2">
      <c r="A68" s="19">
        <v>44990</v>
      </c>
      <c r="B68" s="20">
        <v>0.75280898876404401</v>
      </c>
      <c r="C68" s="20">
        <v>466.95762798377899</v>
      </c>
      <c r="D68" s="20">
        <v>-5.25735075566815</v>
      </c>
      <c r="E68" s="20">
        <v>122.708378153033</v>
      </c>
      <c r="F68" s="20">
        <v>0.89352420849055103</v>
      </c>
      <c r="G68" s="20">
        <v>338.99189907507798</v>
      </c>
      <c r="H68" s="20">
        <v>404.67729520331898</v>
      </c>
      <c r="I68" s="20">
        <v>2710.53277318867</v>
      </c>
      <c r="J68" s="20">
        <v>5360</v>
      </c>
      <c r="K68" s="20">
        <v>7120</v>
      </c>
      <c r="L68" s="20">
        <v>127.965728908701</v>
      </c>
      <c r="M68" s="20">
        <v>25.371346025610599</v>
      </c>
      <c r="N68" s="20">
        <v>25.078062034767701</v>
      </c>
    </row>
    <row r="69" spans="1:14" x14ac:dyDescent="0.2">
      <c r="A69" s="19">
        <v>44989</v>
      </c>
      <c r="B69" s="20">
        <v>0.76266178953291996</v>
      </c>
      <c r="C69" s="20">
        <v>501.11897292534201</v>
      </c>
      <c r="D69" s="20">
        <v>-17.143031507308699</v>
      </c>
      <c r="E69" s="20">
        <v>156.49818458380301</v>
      </c>
      <c r="F69" s="20">
        <v>0.36508962212350698</v>
      </c>
      <c r="G69" s="20">
        <v>327.47775683422901</v>
      </c>
      <c r="H69" s="20">
        <v>378.75484130197702</v>
      </c>
      <c r="I69" s="20">
        <v>2449.5209949902401</v>
      </c>
      <c r="J69" s="20">
        <v>5421</v>
      </c>
      <c r="K69" s="20">
        <v>7108</v>
      </c>
      <c r="L69" s="20">
        <v>173.641216091112</v>
      </c>
      <c r="M69" s="20">
        <v>22.975393897685901</v>
      </c>
      <c r="N69" s="20">
        <v>22.911378863994099</v>
      </c>
    </row>
    <row r="70" spans="1:14" x14ac:dyDescent="0.2">
      <c r="A70" s="19">
        <v>44988</v>
      </c>
      <c r="B70" s="20">
        <v>0.79419636568530705</v>
      </c>
      <c r="C70" s="20">
        <v>865.57630214497397</v>
      </c>
      <c r="D70" s="20">
        <v>-34.003900697607499</v>
      </c>
      <c r="E70" s="20">
        <v>274.44936160837102</v>
      </c>
      <c r="F70" s="20">
        <v>1.1830823912711701</v>
      </c>
      <c r="G70" s="20">
        <v>557.12303983899506</v>
      </c>
      <c r="H70" s="20">
        <v>617.76536574689896</v>
      </c>
      <c r="I70" s="20">
        <v>3110.6294692214101</v>
      </c>
      <c r="J70" s="20">
        <v>5638</v>
      </c>
      <c r="K70" s="20">
        <v>7099</v>
      </c>
      <c r="L70" s="20">
        <v>308.453262305978</v>
      </c>
      <c r="M70" s="20">
        <v>29.213045133782199</v>
      </c>
      <c r="N70" s="20">
        <v>29.060820955790302</v>
      </c>
    </row>
    <row r="71" spans="1:14" x14ac:dyDescent="0.2">
      <c r="A71" s="19">
        <v>44987</v>
      </c>
      <c r="B71" s="20">
        <v>0.78236371319904197</v>
      </c>
      <c r="C71" s="20">
        <v>733.12510131307704</v>
      </c>
      <c r="D71" s="20">
        <v>-11.149611662467899</v>
      </c>
      <c r="E71" s="20">
        <v>241.97386365830101</v>
      </c>
      <c r="F71" s="20">
        <v>0.44771299268714798</v>
      </c>
      <c r="G71" s="20">
        <v>480.00162599230799</v>
      </c>
      <c r="H71" s="20">
        <v>543.68125107054504</v>
      </c>
      <c r="I71" s="20">
        <v>2899.7959576175599</v>
      </c>
      <c r="J71" s="20">
        <v>5554</v>
      </c>
      <c r="K71" s="20">
        <v>7099</v>
      </c>
      <c r="L71" s="20">
        <v>253.12347532076799</v>
      </c>
      <c r="M71" s="20">
        <v>27.237298716794701</v>
      </c>
      <c r="N71" s="20">
        <v>26.7148249956415</v>
      </c>
    </row>
    <row r="72" spans="1:14" x14ac:dyDescent="0.2">
      <c r="A72" s="19">
        <v>44986</v>
      </c>
      <c r="B72" s="20">
        <v>0.77521775779713398</v>
      </c>
      <c r="C72" s="20">
        <v>711.79634936018294</v>
      </c>
      <c r="D72" s="20">
        <v>-10.366497424393399</v>
      </c>
      <c r="E72" s="20">
        <v>251.50326561785701</v>
      </c>
      <c r="F72" s="20">
        <v>0.54913955729782304</v>
      </c>
      <c r="G72" s="20">
        <v>449.92658631793199</v>
      </c>
      <c r="H72" s="20">
        <v>512.99454878276401</v>
      </c>
      <c r="I72" s="20">
        <v>3266.80906568197</v>
      </c>
      <c r="J72" s="20">
        <v>5518</v>
      </c>
      <c r="K72" s="20">
        <v>7118</v>
      </c>
      <c r="L72" s="20">
        <v>261.86976304224999</v>
      </c>
      <c r="M72" s="20">
        <v>30.587052082564401</v>
      </c>
      <c r="N72" s="20">
        <v>30.374614835584801</v>
      </c>
    </row>
    <row r="73" spans="1:14" x14ac:dyDescent="0.2">
      <c r="A73" s="19">
        <v>44985</v>
      </c>
      <c r="B73" s="20">
        <v>0.80981853987902597</v>
      </c>
      <c r="C73" s="20">
        <v>660.04259588151604</v>
      </c>
      <c r="D73" s="20">
        <v>-7.4619478234801901</v>
      </c>
      <c r="E73" s="20">
        <v>251.802958726269</v>
      </c>
      <c r="F73" s="20">
        <v>0.60199752394694195</v>
      </c>
      <c r="G73" s="20">
        <v>400.777689331766</v>
      </c>
      <c r="H73" s="20">
        <v>446.049018091297</v>
      </c>
      <c r="I73" s="20">
        <v>2572.57569774783</v>
      </c>
      <c r="J73" s="20">
        <v>5757</v>
      </c>
      <c r="K73" s="20">
        <v>7109</v>
      </c>
      <c r="L73" s="20">
        <v>259.26490654974998</v>
      </c>
      <c r="M73" s="20">
        <v>24.130315741429701</v>
      </c>
      <c r="N73" s="20">
        <v>24.0294254576215</v>
      </c>
    </row>
    <row r="74" spans="1:14" x14ac:dyDescent="0.2">
      <c r="A74" s="19">
        <v>44984</v>
      </c>
      <c r="B74" s="20">
        <v>0.78157857843824396</v>
      </c>
      <c r="C74" s="20">
        <v>559.56411054978901</v>
      </c>
      <c r="D74" s="20">
        <v>-8.7042725978169901</v>
      </c>
      <c r="E74" s="20">
        <v>173.56024507295501</v>
      </c>
      <c r="F74" s="20">
        <v>0.52740553964647197</v>
      </c>
      <c r="G74" s="20">
        <v>377.29959287901698</v>
      </c>
      <c r="H74" s="20">
        <v>427.14571564675202</v>
      </c>
      <c r="I74" s="20">
        <v>2450.3288779910899</v>
      </c>
      <c r="J74" s="20">
        <v>5575</v>
      </c>
      <c r="K74" s="20">
        <v>7133</v>
      </c>
      <c r="L74" s="20">
        <v>182.26451767077199</v>
      </c>
      <c r="M74" s="20">
        <v>22.9006260805149</v>
      </c>
      <c r="N74" s="20">
        <v>22.8785670555433</v>
      </c>
    </row>
    <row r="75" spans="1:14" x14ac:dyDescent="0.2">
      <c r="A75" s="19">
        <v>44983</v>
      </c>
      <c r="B75" s="20">
        <v>0.78437982862761602</v>
      </c>
      <c r="C75" s="20">
        <v>459.43079847031902</v>
      </c>
      <c r="D75" s="20">
        <v>-13.290315612277199</v>
      </c>
      <c r="E75" s="20">
        <v>131.79135222333599</v>
      </c>
      <c r="F75" s="20">
        <v>0.47779590790170801</v>
      </c>
      <c r="G75" s="20">
        <v>314.34913063470498</v>
      </c>
      <c r="H75" s="20">
        <v>350.11084348694101</v>
      </c>
      <c r="I75" s="20">
        <v>2199.6931820837199</v>
      </c>
      <c r="J75" s="20">
        <v>5584</v>
      </c>
      <c r="K75" s="20">
        <v>7119</v>
      </c>
      <c r="L75" s="20">
        <v>145.08166783561299</v>
      </c>
      <c r="M75" s="20">
        <v>20.594770700837401</v>
      </c>
      <c r="N75" s="20">
        <v>20.5959593896151</v>
      </c>
    </row>
    <row r="76" spans="1:14" x14ac:dyDescent="0.2">
      <c r="A76" s="19">
        <v>44982</v>
      </c>
      <c r="B76" s="20">
        <v>0.79836895388076401</v>
      </c>
      <c r="C76" s="20">
        <v>465.3271005542</v>
      </c>
      <c r="D76" s="20">
        <v>-16.690952928180401</v>
      </c>
      <c r="E76" s="20">
        <v>163.249958808201</v>
      </c>
      <c r="F76" s="20">
        <v>0.27668306748689298</v>
      </c>
      <c r="G76" s="20">
        <v>285.38618881781798</v>
      </c>
      <c r="H76" s="20">
        <v>314.13246219477799</v>
      </c>
      <c r="I76" s="20">
        <v>2253.9411717459798</v>
      </c>
      <c r="J76" s="20">
        <v>5678</v>
      </c>
      <c r="K76" s="20">
        <v>7112</v>
      </c>
      <c r="L76" s="20">
        <v>179.94091173638199</v>
      </c>
      <c r="M76" s="20">
        <v>21.135980901762899</v>
      </c>
      <c r="N76" s="20">
        <v>21.125762761547499</v>
      </c>
    </row>
    <row r="77" spans="1:14" x14ac:dyDescent="0.2">
      <c r="A77" s="19">
        <v>44981</v>
      </c>
      <c r="B77" s="20">
        <v>0.77967537050105795</v>
      </c>
      <c r="C77" s="20">
        <v>676.97923314882598</v>
      </c>
      <c r="D77" s="20">
        <v>-40.806312095350101</v>
      </c>
      <c r="E77" s="20">
        <v>270.404283695267</v>
      </c>
      <c r="F77" s="20">
        <v>0.493843035202776</v>
      </c>
      <c r="G77" s="20">
        <v>365.76863735820899</v>
      </c>
      <c r="H77" s="20">
        <v>416.93706339312803</v>
      </c>
      <c r="I77" s="20">
        <v>3229.32981702079</v>
      </c>
      <c r="J77" s="20">
        <v>5524</v>
      </c>
      <c r="K77" s="20">
        <v>7085</v>
      </c>
      <c r="L77" s="20">
        <v>311.21059579061699</v>
      </c>
      <c r="M77" s="20">
        <v>30.390927290588898</v>
      </c>
      <c r="N77" s="20">
        <v>30.476362847401099</v>
      </c>
    </row>
    <row r="78" spans="1:14" x14ac:dyDescent="0.2">
      <c r="A78" s="19">
        <v>44980</v>
      </c>
      <c r="B78" s="20">
        <v>0.76594549030626502</v>
      </c>
      <c r="C78" s="20">
        <v>651.37068425925304</v>
      </c>
      <c r="D78" s="20">
        <v>-31.894601808474999</v>
      </c>
      <c r="E78" s="20">
        <v>229.42301717415901</v>
      </c>
      <c r="F78" s="20">
        <v>0.63857770549714499</v>
      </c>
      <c r="G78" s="20">
        <v>390.05306527661901</v>
      </c>
      <c r="H78" s="20">
        <v>455.81954870921402</v>
      </c>
      <c r="I78" s="20">
        <v>3972.0534374198901</v>
      </c>
      <c r="J78" s="20">
        <v>5452</v>
      </c>
      <c r="K78" s="20">
        <v>7118</v>
      </c>
      <c r="L78" s="20">
        <v>261.31761898263397</v>
      </c>
      <c r="M78" s="20">
        <v>37.209175000206997</v>
      </c>
      <c r="N78" s="20">
        <v>36.892867728231401</v>
      </c>
    </row>
    <row r="79" spans="1:14" x14ac:dyDescent="0.2">
      <c r="A79" s="19">
        <v>44979</v>
      </c>
      <c r="B79" s="20">
        <v>0.80439684329199501</v>
      </c>
      <c r="C79" s="20">
        <v>804.47307022677398</v>
      </c>
      <c r="D79" s="20">
        <v>-27.577776082947501</v>
      </c>
      <c r="E79" s="20">
        <v>285.847389674716</v>
      </c>
      <c r="F79" s="20">
        <v>0.72402034204668497</v>
      </c>
      <c r="G79" s="20">
        <v>491.04790446910999</v>
      </c>
      <c r="H79" s="20">
        <v>537.06148925507205</v>
      </c>
      <c r="I79" s="20">
        <v>3735.2608383634301</v>
      </c>
      <c r="J79" s="20">
        <v>5708</v>
      </c>
      <c r="K79" s="20">
        <v>7096</v>
      </c>
      <c r="L79" s="20">
        <v>313.42516575766399</v>
      </c>
      <c r="M79" s="20">
        <v>35.085916919268797</v>
      </c>
      <c r="N79" s="20">
        <v>35.044537788061803</v>
      </c>
    </row>
    <row r="80" spans="1:14" x14ac:dyDescent="0.2">
      <c r="A80" s="19">
        <v>44978</v>
      </c>
      <c r="B80" s="20">
        <v>0.80435699226985202</v>
      </c>
      <c r="C80" s="20">
        <v>767.99107055071795</v>
      </c>
      <c r="D80" s="20">
        <v>-36.168850479896399</v>
      </c>
      <c r="E80" s="20">
        <v>243.32523571498399</v>
      </c>
      <c r="F80" s="20">
        <v>0.62776257452551998</v>
      </c>
      <c r="G80" s="20">
        <v>488.49698435583701</v>
      </c>
      <c r="H80" s="20">
        <v>534.31275178451199</v>
      </c>
      <c r="I80" s="20">
        <v>3375.94424149511</v>
      </c>
      <c r="J80" s="20">
        <v>5723</v>
      </c>
      <c r="K80" s="20">
        <v>7115</v>
      </c>
      <c r="L80" s="20">
        <v>279.49408619488099</v>
      </c>
      <c r="M80" s="20">
        <v>31.6246715164514</v>
      </c>
      <c r="N80" s="20">
        <v>31.5256566102947</v>
      </c>
    </row>
    <row r="81" spans="1:14" x14ac:dyDescent="0.2">
      <c r="A81" s="19">
        <v>44977</v>
      </c>
      <c r="B81" s="20">
        <v>0.78706690980502103</v>
      </c>
      <c r="C81" s="20">
        <v>799.87869553510495</v>
      </c>
      <c r="D81" s="20">
        <v>-18.704743179903499</v>
      </c>
      <c r="E81" s="20">
        <v>180.36248446598799</v>
      </c>
      <c r="F81" s="20">
        <v>0.50774798001644295</v>
      </c>
      <c r="G81" s="20">
        <v>600.81146788921296</v>
      </c>
      <c r="H81" s="20">
        <v>707.44174799100199</v>
      </c>
      <c r="I81" s="20">
        <v>3243.6138487160301</v>
      </c>
      <c r="J81" s="20">
        <v>5611</v>
      </c>
      <c r="K81" s="20">
        <v>7129</v>
      </c>
      <c r="L81" s="20">
        <v>199.06722764589099</v>
      </c>
      <c r="M81" s="20">
        <v>30.329748976354299</v>
      </c>
      <c r="N81" s="20">
        <v>30.001087731896799</v>
      </c>
    </row>
    <row r="82" spans="1:14" x14ac:dyDescent="0.2">
      <c r="A82" s="19">
        <v>44976</v>
      </c>
      <c r="B82" s="20">
        <v>0.82169453421385397</v>
      </c>
      <c r="C82" s="20">
        <v>684.65697592715605</v>
      </c>
      <c r="D82" s="20">
        <v>-29.312772885905499</v>
      </c>
      <c r="E82" s="20">
        <v>162.68206894870801</v>
      </c>
      <c r="F82" s="20">
        <v>2.8874066626730701</v>
      </c>
      <c r="G82" s="20">
        <v>492.66213409254198</v>
      </c>
      <c r="H82" s="20">
        <v>538.01228287838603</v>
      </c>
      <c r="I82" s="20">
        <v>2570.9176324560599</v>
      </c>
      <c r="J82" s="20">
        <v>5848</v>
      </c>
      <c r="K82" s="20">
        <v>7117</v>
      </c>
      <c r="L82" s="20">
        <v>191.99484183461399</v>
      </c>
      <c r="M82" s="20">
        <v>24.079162180012599</v>
      </c>
      <c r="N82" s="20">
        <v>23.904044928202101</v>
      </c>
    </row>
    <row r="83" spans="1:14" x14ac:dyDescent="0.2">
      <c r="A83" s="19">
        <v>44975</v>
      </c>
      <c r="B83" s="20">
        <v>0.79392319594879701</v>
      </c>
      <c r="C83" s="20">
        <v>822.55557323717301</v>
      </c>
      <c r="D83" s="20">
        <v>-20.453748040860901</v>
      </c>
      <c r="E83" s="20">
        <v>432.55788061363597</v>
      </c>
      <c r="F83" s="20">
        <v>0.50579011089696302</v>
      </c>
      <c r="G83" s="20">
        <v>369.54394458267598</v>
      </c>
      <c r="H83" s="20">
        <v>418.12396151779097</v>
      </c>
      <c r="I83" s="20">
        <v>2800.1763415301498</v>
      </c>
      <c r="J83" s="20">
        <v>5644</v>
      </c>
      <c r="K83" s="20">
        <v>7109</v>
      </c>
      <c r="L83" s="20">
        <v>453.01162865449697</v>
      </c>
      <c r="M83" s="20">
        <v>26.2667394839815</v>
      </c>
      <c r="N83" s="20">
        <v>25.943683981661</v>
      </c>
    </row>
    <row r="84" spans="1:14" x14ac:dyDescent="0.2">
      <c r="A84" s="19">
        <v>44974</v>
      </c>
      <c r="B84" s="20">
        <v>0.82626461885303604</v>
      </c>
      <c r="C84" s="20">
        <v>795.01698740866505</v>
      </c>
      <c r="D84" s="20">
        <v>-47.347238542400703</v>
      </c>
      <c r="E84" s="20">
        <v>247.395451548555</v>
      </c>
      <c r="F84" s="20">
        <v>0.52807760483839705</v>
      </c>
      <c r="G84" s="20">
        <v>500.274297317709</v>
      </c>
      <c r="H84" s="20">
        <v>547.91332521435402</v>
      </c>
      <c r="I84" s="20">
        <v>3689.5086686111299</v>
      </c>
      <c r="J84" s="20">
        <v>5864</v>
      </c>
      <c r="K84" s="20">
        <v>7097</v>
      </c>
      <c r="L84" s="20">
        <v>294.74269009095599</v>
      </c>
      <c r="M84" s="20">
        <v>34.672801299280799</v>
      </c>
      <c r="N84" s="20">
        <v>34.476933897600397</v>
      </c>
    </row>
    <row r="85" spans="1:14" x14ac:dyDescent="0.2">
      <c r="A85" s="19">
        <v>44973</v>
      </c>
      <c r="B85" s="20">
        <v>0.83067896060351998</v>
      </c>
      <c r="C85" s="20">
        <v>941.89855324544396</v>
      </c>
      <c r="D85" s="20">
        <v>-48.327385711686503</v>
      </c>
      <c r="E85" s="20">
        <v>258.724871216716</v>
      </c>
      <c r="F85" s="20">
        <v>0.62683523194875401</v>
      </c>
      <c r="G85" s="20">
        <v>634.84629631704104</v>
      </c>
      <c r="H85" s="20">
        <v>675.75807935669195</v>
      </c>
      <c r="I85" s="20">
        <v>4119.8471618768899</v>
      </c>
      <c r="J85" s="20">
        <v>5946</v>
      </c>
      <c r="K85" s="20">
        <v>7158</v>
      </c>
      <c r="L85" s="20">
        <v>307.05225692840202</v>
      </c>
      <c r="M85" s="20">
        <v>38.374736573</v>
      </c>
      <c r="N85" s="20">
        <v>38.6110803653538</v>
      </c>
    </row>
    <row r="86" spans="1:14" x14ac:dyDescent="0.2">
      <c r="A86" s="19">
        <v>44972</v>
      </c>
      <c r="B86" s="20">
        <v>0.81557606263982096</v>
      </c>
      <c r="C86" s="20">
        <v>886.57352796700297</v>
      </c>
      <c r="D86" s="20">
        <v>-25.204250569995601</v>
      </c>
      <c r="E86" s="20">
        <v>294.07702811347002</v>
      </c>
      <c r="F86" s="20">
        <v>0.36801340353308898</v>
      </c>
      <c r="G86" s="20">
        <v>567.29224928353597</v>
      </c>
      <c r="H86" s="20">
        <v>616.40722646708298</v>
      </c>
      <c r="I86" s="20">
        <v>3995.2366983971901</v>
      </c>
      <c r="J86" s="20">
        <v>5833</v>
      </c>
      <c r="K86" s="20">
        <v>7152</v>
      </c>
      <c r="L86" s="20">
        <v>319.28127868346598</v>
      </c>
      <c r="M86" s="20">
        <v>37.238939410336201</v>
      </c>
      <c r="N86" s="20">
        <v>37.223198988927301</v>
      </c>
    </row>
    <row r="87" spans="1:14" x14ac:dyDescent="0.2">
      <c r="A87" s="19">
        <v>44971</v>
      </c>
      <c r="B87" s="20">
        <v>0.81043648573027405</v>
      </c>
      <c r="C87" s="20">
        <v>1111.4686757260399</v>
      </c>
      <c r="D87" s="20">
        <v>-62.0838302634751</v>
      </c>
      <c r="E87" s="20">
        <v>424.08141409754501</v>
      </c>
      <c r="F87" s="20">
        <v>0.53515264161820197</v>
      </c>
      <c r="G87" s="20">
        <v>625.30343136502302</v>
      </c>
      <c r="H87" s="20">
        <v>688.56534276135301</v>
      </c>
      <c r="I87" s="20">
        <v>5582.1599126561896</v>
      </c>
      <c r="J87" s="20">
        <v>5793</v>
      </c>
      <c r="K87" s="20">
        <v>7148</v>
      </c>
      <c r="L87" s="20">
        <v>486.16524436101997</v>
      </c>
      <c r="M87" s="20">
        <v>52.038386973579598</v>
      </c>
      <c r="N87" s="20">
        <v>49.849030374959902</v>
      </c>
    </row>
    <row r="88" spans="1:14" x14ac:dyDescent="0.2">
      <c r="A88" s="19">
        <v>44970</v>
      </c>
      <c r="B88" s="20">
        <v>0.84522978069562704</v>
      </c>
      <c r="C88" s="20">
        <v>754.82029064892799</v>
      </c>
      <c r="D88" s="20">
        <v>-46.232115966472499</v>
      </c>
      <c r="E88" s="20">
        <v>241.26633221199799</v>
      </c>
      <c r="F88" s="20">
        <v>0.64191791433936796</v>
      </c>
      <c r="G88" s="20">
        <v>467.321842470457</v>
      </c>
      <c r="H88" s="20">
        <v>508.863687112185</v>
      </c>
      <c r="I88" s="20">
        <v>2558.8734956871599</v>
      </c>
      <c r="J88" s="20">
        <v>6051</v>
      </c>
      <c r="K88" s="20">
        <v>7159</v>
      </c>
      <c r="L88" s="20">
        <v>287.49844817847003</v>
      </c>
      <c r="M88" s="20">
        <v>23.839836116699601</v>
      </c>
      <c r="N88" s="20">
        <v>23.617811967841099</v>
      </c>
    </row>
    <row r="89" spans="1:14" x14ac:dyDescent="0.2">
      <c r="A89" s="19">
        <v>44969</v>
      </c>
      <c r="B89" s="20">
        <v>0.82397317686504601</v>
      </c>
      <c r="C89" s="20">
        <v>526.84703201981995</v>
      </c>
      <c r="D89" s="20">
        <v>-24.704927981578901</v>
      </c>
      <c r="E89" s="20">
        <v>164.15715894982799</v>
      </c>
      <c r="F89" s="20">
        <v>0.59877866635376797</v>
      </c>
      <c r="G89" s="20">
        <v>337.98494508841202</v>
      </c>
      <c r="H89" s="20">
        <v>375.18879446981902</v>
      </c>
      <c r="I89" s="20">
        <v>1801.4252841519999</v>
      </c>
      <c r="J89" s="20">
        <v>5898</v>
      </c>
      <c r="K89" s="20">
        <v>7158</v>
      </c>
      <c r="L89" s="20">
        <v>188.86208693140699</v>
      </c>
      <c r="M89" s="20">
        <v>16.767343226978699</v>
      </c>
      <c r="N89" s="20">
        <v>16.628764362600801</v>
      </c>
    </row>
    <row r="90" spans="1:14" x14ac:dyDescent="0.2">
      <c r="A90" s="19">
        <v>44968</v>
      </c>
      <c r="B90" s="20">
        <v>0.82229673093042699</v>
      </c>
      <c r="C90" s="20">
        <v>449.08296840007398</v>
      </c>
      <c r="D90" s="20">
        <v>-19.635060633975399</v>
      </c>
      <c r="E90" s="20">
        <v>114.81038895933401</v>
      </c>
      <c r="F90" s="20">
        <v>0.30430316830222098</v>
      </c>
      <c r="G90" s="20">
        <v>314.63751880676398</v>
      </c>
      <c r="H90" s="20">
        <v>349.8061587972</v>
      </c>
      <c r="I90" s="20">
        <v>1886.2036049969299</v>
      </c>
      <c r="J90" s="20">
        <v>5886</v>
      </c>
      <c r="K90" s="20">
        <v>7158</v>
      </c>
      <c r="L90" s="20">
        <v>134.44544959331</v>
      </c>
      <c r="M90" s="20">
        <v>17.571828826624301</v>
      </c>
      <c r="N90" s="20">
        <v>17.461312958828</v>
      </c>
    </row>
    <row r="91" spans="1:14" x14ac:dyDescent="0.2">
      <c r="A91" s="19">
        <v>44967</v>
      </c>
      <c r="B91" s="20">
        <v>0.83272879464285698</v>
      </c>
      <c r="C91" s="20">
        <v>762.55504939713705</v>
      </c>
      <c r="D91" s="20">
        <v>-47.850805321689101</v>
      </c>
      <c r="E91" s="20">
        <v>284.47931057206</v>
      </c>
      <c r="F91" s="20">
        <v>0.85603478403211897</v>
      </c>
      <c r="G91" s="20">
        <v>430.224933503388</v>
      </c>
      <c r="H91" s="20">
        <v>471.84062059528401</v>
      </c>
      <c r="I91" s="20">
        <v>2658.8444926770499</v>
      </c>
      <c r="J91" s="20">
        <v>5969</v>
      </c>
      <c r="K91" s="20">
        <v>7168</v>
      </c>
      <c r="L91" s="20">
        <v>332.330115893749</v>
      </c>
      <c r="M91" s="20">
        <v>24.737038150716099</v>
      </c>
      <c r="N91" s="20">
        <v>24.683336355226501</v>
      </c>
    </row>
    <row r="92" spans="1:14" x14ac:dyDescent="0.2">
      <c r="A92" s="19">
        <v>44966</v>
      </c>
      <c r="B92" s="20">
        <v>0.84248777078965698</v>
      </c>
      <c r="C92" s="20">
        <v>934.99326618226701</v>
      </c>
      <c r="D92" s="20">
        <v>-3.8469632863624499</v>
      </c>
      <c r="E92" s="20">
        <v>409.727656850507</v>
      </c>
      <c r="F92" s="20">
        <v>0.90755681717671999</v>
      </c>
      <c r="G92" s="20">
        <v>521.41864604539705</v>
      </c>
      <c r="H92" s="20">
        <v>565.19695042364901</v>
      </c>
      <c r="I92" s="20">
        <v>3715.39843140208</v>
      </c>
      <c r="J92" s="20">
        <v>6028</v>
      </c>
      <c r="K92" s="20">
        <v>7155</v>
      </c>
      <c r="L92" s="20">
        <v>413.57462013686899</v>
      </c>
      <c r="M92" s="20">
        <v>34.615209483480697</v>
      </c>
      <c r="N92" s="20">
        <v>34.631456453988797</v>
      </c>
    </row>
    <row r="93" spans="1:14" x14ac:dyDescent="0.2">
      <c r="A93" s="19">
        <v>44965</v>
      </c>
      <c r="B93" s="20">
        <v>0.82406499509735198</v>
      </c>
      <c r="C93" s="20">
        <v>763.77453506788902</v>
      </c>
      <c r="D93" s="20">
        <v>13.793014354650801</v>
      </c>
      <c r="E93" s="20">
        <v>229.75174827125801</v>
      </c>
      <c r="F93" s="20">
        <v>0.78429809734924405</v>
      </c>
      <c r="G93" s="20">
        <v>547.81580115128099</v>
      </c>
      <c r="H93" s="20">
        <v>595.928639096658</v>
      </c>
      <c r="I93" s="20">
        <v>3522.8605684605</v>
      </c>
      <c r="J93" s="20">
        <v>5883</v>
      </c>
      <c r="K93" s="20">
        <v>7139</v>
      </c>
      <c r="L93" s="20">
        <v>215.958733916607</v>
      </c>
      <c r="M93" s="20">
        <v>32.909967608058899</v>
      </c>
      <c r="N93" s="20">
        <v>32.884827805672103</v>
      </c>
    </row>
    <row r="94" spans="1:14" x14ac:dyDescent="0.2">
      <c r="A94" s="19">
        <v>44964</v>
      </c>
      <c r="B94" s="20">
        <v>0.85156687185226598</v>
      </c>
      <c r="C94" s="20">
        <v>843.86352439668406</v>
      </c>
      <c r="D94" s="20">
        <v>5.7910935538572197</v>
      </c>
      <c r="E94" s="20">
        <v>257.840804528462</v>
      </c>
      <c r="F94" s="20">
        <v>0.50859199945515299</v>
      </c>
      <c r="G94" s="20">
        <v>591.81381342207806</v>
      </c>
      <c r="H94" s="20">
        <v>628.53028124804302</v>
      </c>
      <c r="I94" s="20">
        <v>3302.5004034843701</v>
      </c>
      <c r="J94" s="20">
        <v>6087</v>
      </c>
      <c r="K94" s="20">
        <v>7148</v>
      </c>
      <c r="L94" s="20">
        <v>252.049710974606</v>
      </c>
      <c r="M94" s="20">
        <v>30.791673635198901</v>
      </c>
      <c r="N94" s="20">
        <v>30.657006306843599</v>
      </c>
    </row>
    <row r="95" spans="1:14" x14ac:dyDescent="0.2">
      <c r="A95" s="19">
        <v>44963</v>
      </c>
      <c r="B95" s="20">
        <v>0.85837868006139195</v>
      </c>
      <c r="C95" s="20">
        <v>666.02357532723499</v>
      </c>
      <c r="D95" s="20">
        <v>5.5371254792012303</v>
      </c>
      <c r="E95" s="20">
        <v>200.121965902846</v>
      </c>
      <c r="F95" s="20">
        <v>0.53118795661610396</v>
      </c>
      <c r="G95" s="20">
        <v>471.43873490358999</v>
      </c>
      <c r="H95" s="20">
        <v>497.750012024032</v>
      </c>
      <c r="I95" s="20">
        <v>2534.0383370319601</v>
      </c>
      <c r="J95" s="20">
        <v>6152</v>
      </c>
      <c r="K95" s="20">
        <v>7167</v>
      </c>
      <c r="L95" s="20">
        <v>194.58484042364501</v>
      </c>
      <c r="M95" s="20">
        <v>23.558937224928499</v>
      </c>
      <c r="N95" s="20">
        <v>23.6111213201191</v>
      </c>
    </row>
    <row r="96" spans="1:14" x14ac:dyDescent="0.2">
      <c r="A96" s="19">
        <v>44962</v>
      </c>
      <c r="B96" s="20">
        <v>0.86170806586659199</v>
      </c>
      <c r="C96" s="20">
        <v>527.93168895232805</v>
      </c>
      <c r="D96" s="20">
        <v>4.8736449486617603</v>
      </c>
      <c r="E96" s="20">
        <v>165.01530445803201</v>
      </c>
      <c r="F96" s="20">
        <v>0.30101325211195401</v>
      </c>
      <c r="G96" s="20">
        <v>367.79002944295701</v>
      </c>
      <c r="H96" s="20">
        <v>388.60198793421802</v>
      </c>
      <c r="I96" s="20">
        <v>2108.3640812232702</v>
      </c>
      <c r="J96" s="20">
        <v>6175</v>
      </c>
      <c r="K96" s="20">
        <v>7166</v>
      </c>
      <c r="L96" s="20">
        <v>160.14165950936999</v>
      </c>
      <c r="M96" s="20">
        <v>19.619530146100999</v>
      </c>
      <c r="N96" s="20">
        <v>19.526987962913601</v>
      </c>
    </row>
    <row r="97" spans="1:14" x14ac:dyDescent="0.2">
      <c r="A97" s="19">
        <v>44961</v>
      </c>
      <c r="B97" s="20">
        <v>0.850614868641699</v>
      </c>
      <c r="C97" s="20">
        <v>600.75289908505999</v>
      </c>
      <c r="D97" s="20">
        <v>6.7854554249590899</v>
      </c>
      <c r="E97" s="20">
        <v>212.98395233404401</v>
      </c>
      <c r="F97" s="20">
        <v>0.32235705553241201</v>
      </c>
      <c r="G97" s="20">
        <v>394.55440217597499</v>
      </c>
      <c r="H97" s="20">
        <v>419.58005497322199</v>
      </c>
      <c r="I97" s="20">
        <v>2384.6021857748401</v>
      </c>
      <c r="J97" s="20">
        <v>6087</v>
      </c>
      <c r="K97" s="20">
        <v>7156</v>
      </c>
      <c r="L97" s="20">
        <v>206.19849690908501</v>
      </c>
      <c r="M97" s="20">
        <v>22.2133646602989</v>
      </c>
      <c r="N97" s="20">
        <v>22.172841063021</v>
      </c>
    </row>
    <row r="98" spans="1:14" x14ac:dyDescent="0.2">
      <c r="A98" s="19">
        <v>44960</v>
      </c>
      <c r="B98" s="20">
        <v>0.85195023067244502</v>
      </c>
      <c r="C98" s="20">
        <v>803.56150919018296</v>
      </c>
      <c r="D98" s="20">
        <v>19.7290646793716</v>
      </c>
      <c r="E98" s="20">
        <v>332.803750706779</v>
      </c>
      <c r="F98" s="20">
        <v>0.41391248624900601</v>
      </c>
      <c r="G98" s="20">
        <v>490.48682316277598</v>
      </c>
      <c r="H98" s="20">
        <v>520.53205953503004</v>
      </c>
      <c r="I98" s="20">
        <v>3017.8769964172502</v>
      </c>
      <c r="J98" s="20">
        <v>6094</v>
      </c>
      <c r="K98" s="20">
        <v>7153</v>
      </c>
      <c r="L98" s="20">
        <v>313.07468602740698</v>
      </c>
      <c r="M98" s="20">
        <v>28.1309969321483</v>
      </c>
      <c r="N98" s="20">
        <v>28.015466313845401</v>
      </c>
    </row>
    <row r="99" spans="1:14" x14ac:dyDescent="0.2">
      <c r="A99" s="19">
        <v>44959</v>
      </c>
      <c r="B99" s="20">
        <v>0.86024366335247104</v>
      </c>
      <c r="C99" s="20">
        <v>835.42670951585205</v>
      </c>
      <c r="D99" s="20">
        <v>23.923171686442601</v>
      </c>
      <c r="E99" s="20">
        <v>338.10850636676599</v>
      </c>
      <c r="F99" s="20">
        <v>0.58401716448839003</v>
      </c>
      <c r="G99" s="20">
        <v>521.24137483552795</v>
      </c>
      <c r="H99" s="20">
        <v>550.60951425306098</v>
      </c>
      <c r="I99" s="20">
        <v>2895.71583762108</v>
      </c>
      <c r="J99" s="20">
        <v>6143</v>
      </c>
      <c r="K99" s="20">
        <v>7141</v>
      </c>
      <c r="L99" s="20">
        <v>314.18533468032399</v>
      </c>
      <c r="M99" s="20">
        <v>27.031873496728601</v>
      </c>
      <c r="N99" s="20">
        <v>27.052280040136001</v>
      </c>
    </row>
    <row r="100" spans="1:14" x14ac:dyDescent="0.2">
      <c r="A100" s="19">
        <v>44958</v>
      </c>
      <c r="B100" s="20">
        <v>0.83922335521720903</v>
      </c>
      <c r="C100" s="20">
        <v>749.13210368013802</v>
      </c>
      <c r="D100" s="20">
        <v>19.921620839258999</v>
      </c>
      <c r="E100" s="20">
        <v>274.00779104990198</v>
      </c>
      <c r="F100" s="20">
        <v>0.52932348217490299</v>
      </c>
      <c r="G100" s="20">
        <v>495.045933469494</v>
      </c>
      <c r="H100" s="20">
        <v>534.97950539780504</v>
      </c>
      <c r="I100" s="20">
        <v>2707.6640610977702</v>
      </c>
      <c r="J100" s="20">
        <v>6008</v>
      </c>
      <c r="K100" s="20">
        <v>7159</v>
      </c>
      <c r="L100" s="20">
        <v>254.08617021064299</v>
      </c>
      <c r="M100" s="20">
        <v>25.214665677426598</v>
      </c>
      <c r="N100" s="20">
        <v>25.593230823689499</v>
      </c>
    </row>
    <row r="101" spans="1:14" x14ac:dyDescent="0.2">
      <c r="A101" s="19">
        <v>44957</v>
      </c>
      <c r="B101" s="20">
        <v>0.84336171994974096</v>
      </c>
      <c r="C101" s="20">
        <v>581.80325809483304</v>
      </c>
      <c r="D101" s="20">
        <v>20.673235257132401</v>
      </c>
      <c r="E101" s="20">
        <v>167.17580702436399</v>
      </c>
      <c r="F101" s="20">
        <v>0.459958244186224</v>
      </c>
      <c r="G101" s="20">
        <v>435.30068632759998</v>
      </c>
      <c r="H101" s="20">
        <v>529.971374850232</v>
      </c>
      <c r="I101" s="20">
        <v>2579.7936656852598</v>
      </c>
      <c r="J101" s="20">
        <v>6041</v>
      </c>
      <c r="K101" s="20">
        <v>7163</v>
      </c>
      <c r="L101" s="20">
        <v>146.50257176723201</v>
      </c>
      <c r="M101" s="20">
        <v>24.006584202268598</v>
      </c>
      <c r="N101" s="20">
        <v>23.669503062705001</v>
      </c>
    </row>
    <row r="102" spans="1:14" x14ac:dyDescent="0.2">
      <c r="A102" s="19">
        <v>44956</v>
      </c>
      <c r="B102" s="20">
        <v>0.86160714285714202</v>
      </c>
      <c r="C102" s="20">
        <v>535.069591699591</v>
      </c>
      <c r="D102" s="20">
        <v>36.738327295770198</v>
      </c>
      <c r="E102" s="20">
        <v>209.581877100361</v>
      </c>
      <c r="F102" s="20">
        <v>1.0502375791837899</v>
      </c>
      <c r="G102" s="20">
        <v>362.22604189499901</v>
      </c>
      <c r="H102" s="20">
        <v>388.25580529457602</v>
      </c>
      <c r="I102" s="20">
        <v>1910.2684320487399</v>
      </c>
      <c r="J102" s="20">
        <v>6176</v>
      </c>
      <c r="K102" s="20">
        <v>7168</v>
      </c>
      <c r="L102" s="20">
        <v>172.84354980459099</v>
      </c>
      <c r="M102" s="20">
        <v>17.765242679421</v>
      </c>
      <c r="N102" s="20">
        <v>17.7390789605994</v>
      </c>
    </row>
    <row r="103" spans="1:14" x14ac:dyDescent="0.2">
      <c r="A103" s="19">
        <v>44955</v>
      </c>
      <c r="B103" s="20">
        <v>0.85361083950272298</v>
      </c>
      <c r="C103" s="20">
        <v>483.193601570694</v>
      </c>
      <c r="D103" s="20">
        <v>26.727470399142799</v>
      </c>
      <c r="E103" s="20">
        <v>148.94503656022999</v>
      </c>
      <c r="F103" s="20">
        <v>0.49108108617422003</v>
      </c>
      <c r="G103" s="20">
        <v>360.97603540960699</v>
      </c>
      <c r="H103" s="20">
        <v>390.20941042731198</v>
      </c>
      <c r="I103" s="20">
        <v>2006.3137785106601</v>
      </c>
      <c r="J103" s="20">
        <v>6111</v>
      </c>
      <c r="K103" s="20">
        <v>7159</v>
      </c>
      <c r="L103" s="20">
        <v>122.21756616108701</v>
      </c>
      <c r="M103" s="20">
        <v>18.679530219703</v>
      </c>
      <c r="N103" s="20">
        <v>18.313073004926299</v>
      </c>
    </row>
    <row r="104" spans="1:14" x14ac:dyDescent="0.2">
      <c r="A104" s="19">
        <v>44954</v>
      </c>
      <c r="B104" s="20">
        <v>0.85381503696470895</v>
      </c>
      <c r="C104" s="20">
        <v>479.83056757119999</v>
      </c>
      <c r="D104" s="20">
        <v>22.663900116940301</v>
      </c>
      <c r="E104" s="20">
        <v>189.41623000149801</v>
      </c>
      <c r="F104" s="20">
        <v>0.32597346512919501</v>
      </c>
      <c r="G104" s="20">
        <v>313.07823768664201</v>
      </c>
      <c r="H104" s="20">
        <v>340.73050592564101</v>
      </c>
      <c r="I104" s="20">
        <v>1612.10058697161</v>
      </c>
      <c r="J104" s="20">
        <v>6121</v>
      </c>
      <c r="K104" s="20">
        <v>7169</v>
      </c>
      <c r="L104" s="20">
        <v>166.75232988455801</v>
      </c>
      <c r="M104" s="20">
        <v>14.993291846195101</v>
      </c>
      <c r="N104" s="20">
        <v>14.9497717214081</v>
      </c>
    </row>
    <row r="105" spans="1:14" x14ac:dyDescent="0.2">
      <c r="A105" s="19">
        <v>44953</v>
      </c>
      <c r="B105" s="20">
        <v>0.85796169439395997</v>
      </c>
      <c r="C105" s="20">
        <v>580.10035610179295</v>
      </c>
      <c r="D105" s="20">
        <v>26.915859000145002</v>
      </c>
      <c r="E105" s="20">
        <v>180.82476022911499</v>
      </c>
      <c r="F105" s="20">
        <v>0.33279333863240601</v>
      </c>
      <c r="G105" s="20">
        <v>426.19145487282202</v>
      </c>
      <c r="H105" s="20">
        <v>480.55425033165898</v>
      </c>
      <c r="I105" s="20">
        <v>2168.0917026888301</v>
      </c>
      <c r="J105" s="20">
        <v>6137</v>
      </c>
      <c r="K105" s="20">
        <v>7153</v>
      </c>
      <c r="L105" s="20">
        <v>153.90890122897</v>
      </c>
      <c r="M105" s="20">
        <v>20.209006563416001</v>
      </c>
      <c r="N105" s="20">
        <v>20.111635975765299</v>
      </c>
    </row>
    <row r="106" spans="1:14" x14ac:dyDescent="0.2">
      <c r="A106" s="19">
        <v>44952</v>
      </c>
      <c r="B106" s="20">
        <v>0.85528886408037896</v>
      </c>
      <c r="C106" s="20">
        <v>703.01668620640203</v>
      </c>
      <c r="D106" s="20">
        <v>33.802134509984398</v>
      </c>
      <c r="E106" s="20">
        <v>208.53423501188701</v>
      </c>
      <c r="F106" s="20">
        <v>0.43833985971213801</v>
      </c>
      <c r="G106" s="20">
        <v>528.28458570450005</v>
      </c>
      <c r="H106" s="20">
        <v>592.19412669302801</v>
      </c>
      <c r="I106" s="20">
        <v>2154.4718505204701</v>
      </c>
      <c r="J106" s="20">
        <v>6129</v>
      </c>
      <c r="K106" s="20">
        <v>7166</v>
      </c>
      <c r="L106" s="20">
        <v>174.73210050190201</v>
      </c>
      <c r="M106" s="20">
        <v>20.052518414560399</v>
      </c>
      <c r="N106" s="20">
        <v>19.9177238800163</v>
      </c>
    </row>
    <row r="107" spans="1:14" x14ac:dyDescent="0.2">
      <c r="A107" s="19">
        <v>44951</v>
      </c>
      <c r="B107" s="20">
        <v>0.87147247834590602</v>
      </c>
      <c r="C107" s="20">
        <v>886.47812707334901</v>
      </c>
      <c r="D107" s="20">
        <v>97.105035396318499</v>
      </c>
      <c r="E107" s="20">
        <v>483.30506075180199</v>
      </c>
      <c r="F107" s="20">
        <v>0.47646071832133202</v>
      </c>
      <c r="G107" s="20">
        <v>500.27810171786501</v>
      </c>
      <c r="H107" s="20">
        <v>530.40631286998098</v>
      </c>
      <c r="I107" s="20">
        <v>2126.6017826361799</v>
      </c>
      <c r="J107" s="20">
        <v>6238</v>
      </c>
      <c r="K107" s="20">
        <v>7158</v>
      </c>
      <c r="L107" s="20">
        <v>386.200025355484</v>
      </c>
      <c r="M107" s="20">
        <v>19.7961284840395</v>
      </c>
      <c r="N107" s="20">
        <v>19.762303429128</v>
      </c>
    </row>
    <row r="108" spans="1:14" x14ac:dyDescent="0.2">
      <c r="A108" s="19">
        <v>44950</v>
      </c>
      <c r="B108" s="20">
        <v>0.86114987440692103</v>
      </c>
      <c r="C108" s="20">
        <v>994.27778320420896</v>
      </c>
      <c r="D108" s="20">
        <v>40.2424697165537</v>
      </c>
      <c r="E108" s="20">
        <v>330.478470685324</v>
      </c>
      <c r="F108" s="20">
        <v>0.58195594924723504</v>
      </c>
      <c r="G108" s="20">
        <v>704.04178223543897</v>
      </c>
      <c r="H108" s="20">
        <v>742.65611651194399</v>
      </c>
      <c r="I108" s="20">
        <v>2323.13391239987</v>
      </c>
      <c r="J108" s="20">
        <v>6171</v>
      </c>
      <c r="K108" s="20">
        <v>7166</v>
      </c>
      <c r="L108" s="20">
        <v>290.23600096876999</v>
      </c>
      <c r="M108" s="20">
        <v>21.611808769380801</v>
      </c>
      <c r="N108" s="20">
        <v>21.632740479704701</v>
      </c>
    </row>
    <row r="109" spans="1:14" x14ac:dyDescent="0.2">
      <c r="A109" s="19">
        <v>44949</v>
      </c>
      <c r="B109" s="20">
        <v>0.87438939288206496</v>
      </c>
      <c r="C109" s="20">
        <v>613.30309623815003</v>
      </c>
      <c r="D109" s="20">
        <v>28.7565011321167</v>
      </c>
      <c r="E109" s="20">
        <v>268.11485661577501</v>
      </c>
      <c r="F109" s="20">
        <v>0.42195368651603599</v>
      </c>
      <c r="G109" s="20">
        <v>373.94474075449199</v>
      </c>
      <c r="H109" s="20">
        <v>398.24120784256701</v>
      </c>
      <c r="I109" s="20">
        <v>1928.3555517497</v>
      </c>
      <c r="J109" s="20">
        <v>6265</v>
      </c>
      <c r="K109" s="20">
        <v>7165</v>
      </c>
      <c r="L109" s="20">
        <v>239.35835548365799</v>
      </c>
      <c r="M109" s="20">
        <v>17.941785847071699</v>
      </c>
      <c r="N109" s="20">
        <v>17.914112068061701</v>
      </c>
    </row>
    <row r="110" spans="1:14" x14ac:dyDescent="0.2">
      <c r="A110" s="19">
        <v>44948</v>
      </c>
      <c r="B110" s="20">
        <v>0.87262569832402204</v>
      </c>
      <c r="C110" s="20">
        <v>553.260716051347</v>
      </c>
      <c r="D110" s="20">
        <v>20.5773105257549</v>
      </c>
      <c r="E110" s="20">
        <v>248.51190433592001</v>
      </c>
      <c r="F110" s="20">
        <v>0.24087923474949599</v>
      </c>
      <c r="G110" s="20">
        <v>325.32612224118202</v>
      </c>
      <c r="H110" s="20">
        <v>349.37521312500297</v>
      </c>
      <c r="I110" s="20">
        <v>1606.6429496584301</v>
      </c>
      <c r="J110" s="20">
        <v>6248</v>
      </c>
      <c r="K110" s="20">
        <v>7160</v>
      </c>
      <c r="L110" s="20">
        <v>227.93459381016501</v>
      </c>
      <c r="M110" s="20">
        <v>14.967612815509</v>
      </c>
      <c r="N110" s="20">
        <v>14.971314301259699</v>
      </c>
    </row>
    <row r="111" spans="1:14" x14ac:dyDescent="0.2">
      <c r="A111" s="19">
        <v>44947</v>
      </c>
      <c r="B111" s="20">
        <v>0.87142258830099095</v>
      </c>
      <c r="C111" s="20">
        <v>722.23356964045695</v>
      </c>
      <c r="D111" s="20">
        <v>22.649691356926802</v>
      </c>
      <c r="E111" s="20">
        <v>339.06923139191002</v>
      </c>
      <c r="F111" s="20">
        <v>0.29568473661345102</v>
      </c>
      <c r="G111" s="20">
        <v>405.81402960547399</v>
      </c>
      <c r="H111" s="20">
        <v>431.93638516025902</v>
      </c>
      <c r="I111" s="20">
        <v>1778.7503878505499</v>
      </c>
      <c r="J111" s="20">
        <v>6242</v>
      </c>
      <c r="K111" s="20">
        <v>7163</v>
      </c>
      <c r="L111" s="20">
        <v>316.41954003498302</v>
      </c>
      <c r="M111" s="20">
        <v>16.554407680824699</v>
      </c>
      <c r="N111" s="20">
        <v>16.560070898097798</v>
      </c>
    </row>
    <row r="112" spans="1:14" x14ac:dyDescent="0.2">
      <c r="A112" s="19">
        <v>44946</v>
      </c>
      <c r="B112" s="20">
        <v>0.80078125</v>
      </c>
      <c r="C112" s="20">
        <v>616.43646347128299</v>
      </c>
      <c r="D112" s="20">
        <v>16.246503592512699</v>
      </c>
      <c r="E112" s="20">
        <v>239.72131706394799</v>
      </c>
      <c r="F112" s="20">
        <v>0.40053441217868102</v>
      </c>
      <c r="G112" s="20">
        <v>392.961649999847</v>
      </c>
      <c r="H112" s="20">
        <v>442.63658825578</v>
      </c>
      <c r="I112" s="20">
        <v>2180.86939491774</v>
      </c>
      <c r="J112" s="20">
        <v>5740</v>
      </c>
      <c r="K112" s="20">
        <v>7168</v>
      </c>
      <c r="L112" s="20">
        <v>223.474813471435</v>
      </c>
      <c r="M112" s="20">
        <v>20.2777993843074</v>
      </c>
      <c r="N112" s="20">
        <v>20.358995815752401</v>
      </c>
    </row>
    <row r="113" spans="1:14" x14ac:dyDescent="0.2">
      <c r="A113" s="19">
        <v>44945</v>
      </c>
      <c r="B113" s="20">
        <v>0.75977653631284903</v>
      </c>
      <c r="C113" s="20">
        <v>487.09857750217299</v>
      </c>
      <c r="D113" s="20">
        <v>8.50644180732208</v>
      </c>
      <c r="E113" s="20">
        <v>163.559700380718</v>
      </c>
      <c r="F113" s="20">
        <v>0.33710890906303598</v>
      </c>
      <c r="G113" s="20">
        <v>332.04531892877702</v>
      </c>
      <c r="H113" s="20">
        <v>391.469441213067</v>
      </c>
      <c r="I113" s="20">
        <v>2166.6927532456398</v>
      </c>
      <c r="J113" s="20">
        <v>5440</v>
      </c>
      <c r="K113" s="20">
        <v>7160</v>
      </c>
      <c r="L113" s="20">
        <v>155.05325857339599</v>
      </c>
      <c r="M113" s="20">
        <v>20.188318747366999</v>
      </c>
      <c r="N113" s="20">
        <v>20.043299759149399</v>
      </c>
    </row>
    <row r="114" spans="1:14" x14ac:dyDescent="0.2">
      <c r="A114" s="19">
        <v>44944</v>
      </c>
      <c r="B114" s="20">
        <v>0.817166782972784</v>
      </c>
      <c r="C114" s="20">
        <v>1111.22793704317</v>
      </c>
      <c r="D114" s="20">
        <v>27.297516721904898</v>
      </c>
      <c r="E114" s="20">
        <v>592.39828957037003</v>
      </c>
      <c r="F114" s="20">
        <v>0.35895280242476202</v>
      </c>
      <c r="G114" s="20">
        <v>546.12716419471201</v>
      </c>
      <c r="H114" s="20">
        <v>601.16528611865897</v>
      </c>
      <c r="I114" s="20">
        <v>2724.4040353033902</v>
      </c>
      <c r="J114" s="20">
        <v>5855</v>
      </c>
      <c r="K114" s="20">
        <v>7165</v>
      </c>
      <c r="L114" s="20">
        <v>565.100772848465</v>
      </c>
      <c r="M114" s="20">
        <v>25.344396803345798</v>
      </c>
      <c r="N114" s="20">
        <v>25.639296550847298</v>
      </c>
    </row>
    <row r="115" spans="1:14" x14ac:dyDescent="0.2">
      <c r="A115" s="19">
        <v>44943</v>
      </c>
      <c r="B115" s="20">
        <v>0.82289778273601999</v>
      </c>
      <c r="C115" s="20">
        <v>611.37791490448797</v>
      </c>
      <c r="D115" s="20">
        <v>14.5474593490261</v>
      </c>
      <c r="E115" s="20">
        <v>249.64272485859399</v>
      </c>
      <c r="F115" s="20">
        <v>0.22430285070842801</v>
      </c>
      <c r="G115" s="20">
        <v>376.28264939491999</v>
      </c>
      <c r="H115" s="20">
        <v>425.49220193135397</v>
      </c>
      <c r="I115" s="20">
        <v>2373.33692449726</v>
      </c>
      <c r="J115" s="20">
        <v>5901</v>
      </c>
      <c r="K115" s="20">
        <v>7171</v>
      </c>
      <c r="L115" s="20">
        <v>235.09526550956801</v>
      </c>
      <c r="M115" s="20">
        <v>22.0625232197301</v>
      </c>
      <c r="N115" s="20">
        <v>21.919676965618201</v>
      </c>
    </row>
    <row r="116" spans="1:14" x14ac:dyDescent="0.2">
      <c r="A116" s="19">
        <v>44942</v>
      </c>
      <c r="B116" s="20">
        <v>0.84273743016759695</v>
      </c>
      <c r="C116" s="20">
        <v>821.49022427379498</v>
      </c>
      <c r="D116" s="20">
        <v>26.415530803921801</v>
      </c>
      <c r="E116" s="20">
        <v>337.28675702609797</v>
      </c>
      <c r="F116" s="20">
        <v>0.30725463930296898</v>
      </c>
      <c r="G116" s="20">
        <v>510.61899805161801</v>
      </c>
      <c r="H116" s="20">
        <v>580.49356104362596</v>
      </c>
      <c r="I116" s="20">
        <v>2298.6498011777499</v>
      </c>
      <c r="J116" s="20">
        <v>6034</v>
      </c>
      <c r="K116" s="20">
        <v>7160</v>
      </c>
      <c r="L116" s="20">
        <v>310.87122622217601</v>
      </c>
      <c r="M116" s="20">
        <v>21.3952085308051</v>
      </c>
      <c r="N116" s="20">
        <v>21.1386448009509</v>
      </c>
    </row>
    <row r="117" spans="1:14" x14ac:dyDescent="0.2">
      <c r="A117" s="19">
        <v>44941</v>
      </c>
      <c r="B117" s="20">
        <v>0.85446403582423702</v>
      </c>
      <c r="C117" s="20">
        <v>657.92921808024505</v>
      </c>
      <c r="D117" s="20">
        <v>16.5696187601758</v>
      </c>
      <c r="E117" s="20">
        <v>303.55395619568702</v>
      </c>
      <c r="F117" s="20">
        <v>0.25029997658907799</v>
      </c>
      <c r="G117" s="20">
        <v>370.94488064473398</v>
      </c>
      <c r="H117" s="20">
        <v>406.11575926047101</v>
      </c>
      <c r="I117" s="20">
        <v>1991.9375222291601</v>
      </c>
      <c r="J117" s="20">
        <v>6106</v>
      </c>
      <c r="K117" s="20">
        <v>7146</v>
      </c>
      <c r="L117" s="20">
        <v>286.98433743551101</v>
      </c>
      <c r="M117" s="20">
        <v>18.590060969010199</v>
      </c>
      <c r="N117" s="20">
        <v>18.365108513844199</v>
      </c>
    </row>
    <row r="118" spans="1:14" x14ac:dyDescent="0.2">
      <c r="A118" s="19">
        <v>44940</v>
      </c>
      <c r="B118" s="20">
        <v>0.86108786610878596</v>
      </c>
      <c r="C118" s="20">
        <v>1026.7096858315899</v>
      </c>
      <c r="D118" s="20">
        <v>46.662745426238502</v>
      </c>
      <c r="E118" s="20">
        <v>540.15239938680202</v>
      </c>
      <c r="F118" s="20">
        <v>0.32762917020312299</v>
      </c>
      <c r="G118" s="20">
        <v>533.22003187102996</v>
      </c>
      <c r="H118" s="20">
        <v>563.62618264407695</v>
      </c>
      <c r="I118" s="20">
        <v>2448.0000942854099</v>
      </c>
      <c r="J118" s="20">
        <v>6174</v>
      </c>
      <c r="K118" s="20">
        <v>7170</v>
      </c>
      <c r="L118" s="20">
        <v>493.489653960564</v>
      </c>
      <c r="M118" s="20">
        <v>22.758138916438</v>
      </c>
      <c r="N118" s="20">
        <v>22.8922185884195</v>
      </c>
    </row>
    <row r="119" spans="1:14" x14ac:dyDescent="0.2">
      <c r="A119" s="19">
        <v>44939</v>
      </c>
      <c r="B119" s="20">
        <v>0.846411616866797</v>
      </c>
      <c r="C119" s="20">
        <v>683.209155970045</v>
      </c>
      <c r="D119" s="20">
        <v>26.421084426904699</v>
      </c>
      <c r="E119" s="20">
        <v>273.70304941090501</v>
      </c>
      <c r="F119" s="20">
        <v>0.28110019221422999</v>
      </c>
      <c r="G119" s="20">
        <v>435.927190986043</v>
      </c>
      <c r="H119" s="20">
        <v>471.913620399514</v>
      </c>
      <c r="I119" s="20">
        <v>2592.7125069205899</v>
      </c>
      <c r="J119" s="20">
        <v>6062</v>
      </c>
      <c r="K119" s="20">
        <v>7162</v>
      </c>
      <c r="L119" s="20">
        <v>247.28196498400101</v>
      </c>
      <c r="M119" s="20">
        <v>24.132598658419901</v>
      </c>
      <c r="N119" s="20">
        <v>24.1887700829148</v>
      </c>
    </row>
    <row r="120" spans="1:14" x14ac:dyDescent="0.2">
      <c r="A120" s="19">
        <v>44938</v>
      </c>
      <c r="B120" s="20">
        <v>0.84656232532140796</v>
      </c>
      <c r="C120" s="20">
        <v>859.44960678727796</v>
      </c>
      <c r="D120" s="20">
        <v>62.644587432534301</v>
      </c>
      <c r="E120" s="20">
        <v>463.00370897058298</v>
      </c>
      <c r="F120" s="20">
        <v>1.1629999351192299</v>
      </c>
      <c r="G120" s="20">
        <v>459.090485249229</v>
      </c>
      <c r="H120" s="20">
        <v>493.00116842010101</v>
      </c>
      <c r="I120" s="20">
        <v>2228.7626763130602</v>
      </c>
      <c r="J120" s="20">
        <v>6058</v>
      </c>
      <c r="K120" s="20">
        <v>7156</v>
      </c>
      <c r="L120" s="20">
        <v>400.35912153804799</v>
      </c>
      <c r="M120" s="20">
        <v>20.769849197109099</v>
      </c>
      <c r="N120" s="20">
        <v>20.867272755406201</v>
      </c>
    </row>
    <row r="121" spans="1:14" x14ac:dyDescent="0.2">
      <c r="A121" s="19">
        <v>44937</v>
      </c>
      <c r="B121" s="20">
        <v>0.81858839972047504</v>
      </c>
      <c r="C121" s="20">
        <v>631.53048137191502</v>
      </c>
      <c r="D121" s="20">
        <v>21.721451807301001</v>
      </c>
      <c r="E121" s="20">
        <v>232.154876636403</v>
      </c>
      <c r="F121" s="20">
        <v>0.31436533876046302</v>
      </c>
      <c r="G121" s="20">
        <v>421.09705654281299</v>
      </c>
      <c r="H121" s="20">
        <v>462.71392861200201</v>
      </c>
      <c r="I121" s="20">
        <v>2243.5916710903398</v>
      </c>
      <c r="J121" s="20">
        <v>5857</v>
      </c>
      <c r="K121" s="20">
        <v>7155</v>
      </c>
      <c r="L121" s="20">
        <v>210.433424829101</v>
      </c>
      <c r="M121" s="20">
        <v>20.900486947146401</v>
      </c>
      <c r="N121" s="20">
        <v>20.764978752633201</v>
      </c>
    </row>
    <row r="122" spans="1:14" x14ac:dyDescent="0.2">
      <c r="A122" s="19">
        <v>44936</v>
      </c>
      <c r="B122" s="20">
        <v>0.81956461066145603</v>
      </c>
      <c r="C122" s="20">
        <v>461.601504592227</v>
      </c>
      <c r="D122" s="20">
        <v>14.6526924821358</v>
      </c>
      <c r="E122" s="20">
        <v>137.496420459521</v>
      </c>
      <c r="F122" s="20">
        <v>0.41306580230803902</v>
      </c>
      <c r="G122" s="20">
        <v>338.75777661484199</v>
      </c>
      <c r="H122" s="20">
        <v>379.68520333218203</v>
      </c>
      <c r="I122" s="20">
        <v>2217.39804156016</v>
      </c>
      <c r="J122" s="20">
        <v>5873</v>
      </c>
      <c r="K122" s="20">
        <v>7166</v>
      </c>
      <c r="L122" s="20">
        <v>122.843727977385</v>
      </c>
      <c r="M122" s="20">
        <v>20.634674188575001</v>
      </c>
      <c r="N122" s="20">
        <v>20.582822958200001</v>
      </c>
    </row>
    <row r="123" spans="1:14" x14ac:dyDescent="0.2">
      <c r="A123" s="19">
        <v>44935</v>
      </c>
      <c r="B123" s="20">
        <v>0.836891307381052</v>
      </c>
      <c r="C123" s="20">
        <v>655.16602636488597</v>
      </c>
      <c r="D123" s="20">
        <v>21.0028678208919</v>
      </c>
      <c r="E123" s="20">
        <v>297.51115787129498</v>
      </c>
      <c r="F123" s="20">
        <v>0.22041504653047</v>
      </c>
      <c r="G123" s="20">
        <v>378.65773631448297</v>
      </c>
      <c r="H123" s="20">
        <v>418.340564612685</v>
      </c>
      <c r="I123" s="20">
        <v>2373.8301722088199</v>
      </c>
      <c r="J123" s="20">
        <v>5998</v>
      </c>
      <c r="K123" s="20">
        <v>7167</v>
      </c>
      <c r="L123" s="20">
        <v>276.50829005040299</v>
      </c>
      <c r="M123" s="20">
        <v>22.077701455080199</v>
      </c>
      <c r="N123" s="20">
        <v>21.978828877878701</v>
      </c>
    </row>
    <row r="124" spans="1:14" x14ac:dyDescent="0.2">
      <c r="A124" s="19">
        <v>44934</v>
      </c>
      <c r="B124" s="20">
        <v>0.81772505233775294</v>
      </c>
      <c r="C124" s="20">
        <v>562.97061496497702</v>
      </c>
      <c r="D124" s="20">
        <v>32.809268522810598</v>
      </c>
      <c r="E124" s="20">
        <v>271.49682462624799</v>
      </c>
      <c r="F124" s="20">
        <v>0.19765017016648001</v>
      </c>
      <c r="G124" s="20">
        <v>324.28305886153902</v>
      </c>
      <c r="H124" s="20">
        <v>363.26833329554501</v>
      </c>
      <c r="I124" s="20">
        <v>1913.6976688760999</v>
      </c>
      <c r="J124" s="20">
        <v>5859</v>
      </c>
      <c r="K124" s="20">
        <v>7165</v>
      </c>
      <c r="L124" s="20">
        <v>238.687556103437</v>
      </c>
      <c r="M124" s="20">
        <v>17.796273873159201</v>
      </c>
      <c r="N124" s="20">
        <v>17.9602578733051</v>
      </c>
    </row>
    <row r="125" spans="1:14" x14ac:dyDescent="0.2">
      <c r="A125" s="19">
        <v>44933</v>
      </c>
      <c r="B125" s="20">
        <v>0.805528409884126</v>
      </c>
      <c r="C125" s="20">
        <v>337.271283713218</v>
      </c>
      <c r="D125" s="20">
        <v>5.7746130973112404</v>
      </c>
      <c r="E125" s="20">
        <v>70.9829617022598</v>
      </c>
      <c r="F125" s="20">
        <v>0.120793706291362</v>
      </c>
      <c r="G125" s="20">
        <v>272.06293510826902</v>
      </c>
      <c r="H125" s="20">
        <v>312.49483970053802</v>
      </c>
      <c r="I125" s="20">
        <v>1618.7194502921</v>
      </c>
      <c r="J125" s="20">
        <v>5770</v>
      </c>
      <c r="K125" s="20">
        <v>7163</v>
      </c>
      <c r="L125" s="20">
        <v>65.208348604948497</v>
      </c>
      <c r="M125" s="20">
        <v>15.067571164257901</v>
      </c>
      <c r="N125" s="20">
        <v>15.0260001973052</v>
      </c>
    </row>
    <row r="126" spans="1:14" x14ac:dyDescent="0.2">
      <c r="A126" s="19">
        <v>44932</v>
      </c>
      <c r="B126" s="20">
        <v>0.81787709497206695</v>
      </c>
      <c r="C126" s="20">
        <v>472.24826468258499</v>
      </c>
      <c r="D126" s="20">
        <v>19.019980985595399</v>
      </c>
      <c r="E126" s="20">
        <v>119.71932059760201</v>
      </c>
      <c r="F126" s="20">
        <v>0.23988027445836499</v>
      </c>
      <c r="G126" s="20">
        <v>371.54892507057798</v>
      </c>
      <c r="H126" s="20">
        <v>411.79556867721197</v>
      </c>
      <c r="I126" s="20">
        <v>2122.5868886548901</v>
      </c>
      <c r="J126" s="20">
        <v>5856</v>
      </c>
      <c r="K126" s="20">
        <v>7160</v>
      </c>
      <c r="L126" s="20">
        <v>100.69933961200699</v>
      </c>
      <c r="M126" s="20">
        <v>19.7701967466088</v>
      </c>
      <c r="N126" s="20">
        <v>19.738504294011701</v>
      </c>
    </row>
    <row r="127" spans="1:14" x14ac:dyDescent="0.2">
      <c r="A127" s="19">
        <v>44931</v>
      </c>
      <c r="B127" s="20">
        <v>0.83195861876135802</v>
      </c>
      <c r="C127" s="20">
        <v>440.73238688226002</v>
      </c>
      <c r="D127" s="20">
        <v>10.843531888602699</v>
      </c>
      <c r="E127" s="20">
        <v>97.5869068210596</v>
      </c>
      <c r="F127" s="20">
        <v>0.25209694046106901</v>
      </c>
      <c r="G127" s="20">
        <v>353.989011949803</v>
      </c>
      <c r="H127" s="20">
        <v>392.26310898340301</v>
      </c>
      <c r="I127" s="20">
        <v>2191.2104536443499</v>
      </c>
      <c r="J127" s="20">
        <v>5951</v>
      </c>
      <c r="K127" s="20">
        <v>7153</v>
      </c>
      <c r="L127" s="20">
        <v>86.743374932457002</v>
      </c>
      <c r="M127" s="20">
        <v>20.425761897628501</v>
      </c>
      <c r="N127" s="20">
        <v>20.2495117499519</v>
      </c>
    </row>
    <row r="128" spans="1:14" x14ac:dyDescent="0.2">
      <c r="A128" s="19">
        <v>44930</v>
      </c>
      <c r="B128" s="20">
        <v>0.84755927475592696</v>
      </c>
      <c r="C128" s="20">
        <v>1254.7603882337701</v>
      </c>
      <c r="D128" s="20">
        <v>37.361816855593098</v>
      </c>
      <c r="E128" s="20">
        <v>264.22070835762003</v>
      </c>
      <c r="F128" s="20">
        <v>0.28184221705735302</v>
      </c>
      <c r="G128" s="20">
        <v>1027.9014967317401</v>
      </c>
      <c r="H128" s="20">
        <v>1116.9478189400299</v>
      </c>
      <c r="I128" s="20">
        <v>2075.4284020283098</v>
      </c>
      <c r="J128" s="20">
        <v>6077</v>
      </c>
      <c r="K128" s="20">
        <v>7170</v>
      </c>
      <c r="L128" s="20">
        <v>226.85889150202701</v>
      </c>
      <c r="M128" s="20">
        <v>19.289832722017501</v>
      </c>
      <c r="N128" s="20">
        <v>19.286219320282299</v>
      </c>
    </row>
    <row r="129" spans="1:14" x14ac:dyDescent="0.2">
      <c r="A129" s="19">
        <v>44929</v>
      </c>
      <c r="B129" s="20">
        <v>0.80119977678571397</v>
      </c>
      <c r="C129" s="20">
        <v>403.23915360424701</v>
      </c>
      <c r="D129" s="20">
        <v>9.29189505550654</v>
      </c>
      <c r="E129" s="20">
        <v>77.506566140545104</v>
      </c>
      <c r="F129" s="20">
        <v>0.24617911949441901</v>
      </c>
      <c r="G129" s="20">
        <v>335.02448251920799</v>
      </c>
      <c r="H129" s="20">
        <v>379.231065538596</v>
      </c>
      <c r="I129" s="20">
        <v>1910.9035871983001</v>
      </c>
      <c r="J129" s="20">
        <v>5743</v>
      </c>
      <c r="K129" s="20">
        <v>7168</v>
      </c>
      <c r="L129" s="20">
        <v>68.214671085038702</v>
      </c>
      <c r="M129" s="20">
        <v>17.773016122200801</v>
      </c>
      <c r="N129" s="20">
        <v>17.7738311235751</v>
      </c>
    </row>
    <row r="130" spans="1:14" x14ac:dyDescent="0.2">
      <c r="A130" s="19">
        <v>44928</v>
      </c>
      <c r="B130" s="20">
        <v>0.79709942825268398</v>
      </c>
      <c r="C130" s="20">
        <v>442.23565636411797</v>
      </c>
      <c r="D130" s="20">
        <v>19.880206113323698</v>
      </c>
      <c r="E130" s="20">
        <v>133.949130334562</v>
      </c>
      <c r="F130" s="20">
        <v>0.237432792971701</v>
      </c>
      <c r="G130" s="20">
        <v>328.16673214287903</v>
      </c>
      <c r="H130" s="20">
        <v>388.924718872207</v>
      </c>
      <c r="I130" s="20">
        <v>1681.7703924874299</v>
      </c>
      <c r="J130" s="20">
        <v>5716</v>
      </c>
      <c r="K130" s="20">
        <v>7171</v>
      </c>
      <c r="L130" s="20">
        <v>114.06892422123801</v>
      </c>
      <c r="M130" s="20">
        <v>15.6316212057045</v>
      </c>
      <c r="N130" s="20">
        <v>15.5195177645159</v>
      </c>
    </row>
    <row r="131" spans="1:14" x14ac:dyDescent="0.2">
      <c r="A131" s="19">
        <v>44927</v>
      </c>
      <c r="B131" s="20">
        <v>0.81929726715002704</v>
      </c>
      <c r="C131" s="20">
        <v>367.557504685472</v>
      </c>
      <c r="D131" s="20">
        <v>18.673569328267099</v>
      </c>
      <c r="E131" s="20">
        <v>118.542752843758</v>
      </c>
      <c r="F131" s="20">
        <v>0.187516235124669</v>
      </c>
      <c r="G131" s="20">
        <v>267.68832116998101</v>
      </c>
      <c r="H131" s="20">
        <v>301.36410606675202</v>
      </c>
      <c r="I131" s="20">
        <v>1510.06813723297</v>
      </c>
      <c r="J131" s="20">
        <v>5876</v>
      </c>
      <c r="K131" s="20">
        <v>7172</v>
      </c>
      <c r="L131" s="20">
        <v>99.869183515490903</v>
      </c>
      <c r="M131" s="20">
        <v>14.0355389055741</v>
      </c>
      <c r="N131" s="20">
        <v>13.942554215416401</v>
      </c>
    </row>
    <row r="132" spans="1:14" x14ac:dyDescent="0.2">
      <c r="A132" s="19">
        <v>44926</v>
      </c>
      <c r="B132" s="20">
        <v>0.81621546190343197</v>
      </c>
      <c r="C132" s="20">
        <v>385.53497910878002</v>
      </c>
      <c r="D132" s="20">
        <v>22.352965130638399</v>
      </c>
      <c r="E132" s="20">
        <v>147.809046563577</v>
      </c>
      <c r="F132" s="20">
        <v>0.27756699688075998</v>
      </c>
      <c r="G132" s="20">
        <v>260.07889767584197</v>
      </c>
      <c r="H132" s="20">
        <v>290.77251811975998</v>
      </c>
      <c r="I132" s="20">
        <v>1687.0885648456499</v>
      </c>
      <c r="J132" s="20">
        <v>5849</v>
      </c>
      <c r="K132" s="20">
        <v>7166</v>
      </c>
      <c r="L132" s="20">
        <v>125.45608143293801</v>
      </c>
      <c r="M132" s="20">
        <v>15.7021672146561</v>
      </c>
      <c r="N132" s="20">
        <v>15.6420233619982</v>
      </c>
    </row>
    <row r="133" spans="1:14" x14ac:dyDescent="0.2">
      <c r="A133" s="19">
        <v>44925</v>
      </c>
      <c r="B133" s="20">
        <v>0.822634663689645</v>
      </c>
      <c r="C133" s="20">
        <v>384.899865701149</v>
      </c>
      <c r="D133" s="20">
        <v>10.7952925859431</v>
      </c>
      <c r="E133" s="20">
        <v>115.96451416497899</v>
      </c>
      <c r="F133" s="20">
        <v>0.18362928397912601</v>
      </c>
      <c r="G133" s="20">
        <v>279.73064412211301</v>
      </c>
      <c r="H133" s="20">
        <v>319.41694026473601</v>
      </c>
      <c r="I133" s="20">
        <v>1810.2231128651899</v>
      </c>
      <c r="J133" s="20">
        <v>5895</v>
      </c>
      <c r="K133" s="20">
        <v>7166</v>
      </c>
      <c r="L133" s="20">
        <v>105.169221579035</v>
      </c>
      <c r="M133" s="20">
        <v>16.835670781579601</v>
      </c>
      <c r="N133" s="20">
        <v>16.778893458776999</v>
      </c>
    </row>
    <row r="134" spans="1:14" x14ac:dyDescent="0.2">
      <c r="A134" s="19">
        <v>44924</v>
      </c>
      <c r="B134" s="20">
        <v>0.82251082251082197</v>
      </c>
      <c r="C134" s="20">
        <v>462.16408159312903</v>
      </c>
      <c r="D134" s="20">
        <v>17.4198357100362</v>
      </c>
      <c r="E134" s="20">
        <v>191.13184418827501</v>
      </c>
      <c r="F134" s="20">
        <v>0.32140224748123403</v>
      </c>
      <c r="G134" s="20">
        <v>288.45207311489003</v>
      </c>
      <c r="H134" s="20">
        <v>324.78610667809198</v>
      </c>
      <c r="I134" s="20">
        <v>1734.40124623832</v>
      </c>
      <c r="J134" s="20">
        <v>5890</v>
      </c>
      <c r="K134" s="20">
        <v>7161</v>
      </c>
      <c r="L134" s="20">
        <v>173.712008478239</v>
      </c>
      <c r="M134" s="20">
        <v>16.143920682699001</v>
      </c>
      <c r="N134" s="20">
        <v>16.068056568929499</v>
      </c>
    </row>
    <row r="135" spans="1:14" x14ac:dyDescent="0.2">
      <c r="A135" s="19">
        <v>44923</v>
      </c>
      <c r="B135" s="20">
        <v>0.84065244667503103</v>
      </c>
      <c r="C135" s="20">
        <v>467.413078264332</v>
      </c>
      <c r="D135" s="20">
        <v>25.9138227445541</v>
      </c>
      <c r="E135" s="20">
        <v>170.192381712903</v>
      </c>
      <c r="F135" s="20">
        <v>0.45273408495985701</v>
      </c>
      <c r="G135" s="20">
        <v>323.13451929598301</v>
      </c>
      <c r="H135" s="20">
        <v>353.43759905035699</v>
      </c>
      <c r="I135" s="20">
        <v>1685.92274673167</v>
      </c>
      <c r="J135" s="20">
        <v>6030</v>
      </c>
      <c r="K135" s="20">
        <v>7173</v>
      </c>
      <c r="L135" s="20">
        <v>144.27855896834799</v>
      </c>
      <c r="M135" s="20">
        <v>15.667385983598299</v>
      </c>
      <c r="N135" s="20">
        <v>15.6279737637794</v>
      </c>
    </row>
    <row r="136" spans="1:14" x14ac:dyDescent="0.2">
      <c r="A136" s="19">
        <v>44922</v>
      </c>
      <c r="B136" s="20">
        <v>0.83272778088317501</v>
      </c>
      <c r="C136" s="20">
        <v>463.21671437772</v>
      </c>
      <c r="D136" s="20">
        <v>30.166547431184298</v>
      </c>
      <c r="E136" s="20">
        <v>184.419960977062</v>
      </c>
      <c r="F136" s="20">
        <v>0.26628654690641201</v>
      </c>
      <c r="G136" s="20">
        <v>308.96330083184199</v>
      </c>
      <c r="H136" s="20">
        <v>343.66311358265</v>
      </c>
      <c r="I136" s="20">
        <v>1565.81215785519</v>
      </c>
      <c r="J136" s="20">
        <v>5959</v>
      </c>
      <c r="K136" s="20">
        <v>7156</v>
      </c>
      <c r="L136" s="20">
        <v>154.25341354587701</v>
      </c>
      <c r="M136" s="20">
        <v>14.586770407791599</v>
      </c>
      <c r="N136" s="20">
        <v>14.4873298258674</v>
      </c>
    </row>
    <row r="137" spans="1:14" x14ac:dyDescent="0.2">
      <c r="A137" s="19">
        <v>44921</v>
      </c>
      <c r="B137" s="20">
        <v>0.838313320301591</v>
      </c>
      <c r="C137" s="20">
        <v>355.71945361503799</v>
      </c>
      <c r="D137" s="20">
        <v>26.348800111309099</v>
      </c>
      <c r="E137" s="20">
        <v>108.414297695389</v>
      </c>
      <c r="F137" s="20">
        <v>0.209501284695391</v>
      </c>
      <c r="G137" s="20">
        <v>273.653956030958</v>
      </c>
      <c r="H137" s="20">
        <v>301.70141981474598</v>
      </c>
      <c r="I137" s="20">
        <v>1207.4570335236799</v>
      </c>
      <c r="J137" s="20">
        <v>6004</v>
      </c>
      <c r="K137" s="20">
        <v>7162</v>
      </c>
      <c r="L137" s="20">
        <v>82.065497584080305</v>
      </c>
      <c r="M137" s="20">
        <v>11.238083870050501</v>
      </c>
      <c r="N137" s="20">
        <v>11.230741449661</v>
      </c>
    </row>
    <row r="138" spans="1:14" x14ac:dyDescent="0.2">
      <c r="A138" s="19">
        <v>44920</v>
      </c>
      <c r="B138" s="20">
        <v>0.81501116071428503</v>
      </c>
      <c r="C138" s="20">
        <v>353.92495241722901</v>
      </c>
      <c r="D138" s="20">
        <v>32.006166738458496</v>
      </c>
      <c r="E138" s="20">
        <v>161.903621409507</v>
      </c>
      <c r="F138" s="20">
        <v>0.14317147758259499</v>
      </c>
      <c r="G138" s="20">
        <v>224.02749774617999</v>
      </c>
      <c r="H138" s="20">
        <v>267.01679852894301</v>
      </c>
      <c r="I138" s="20">
        <v>1126.8411807637899</v>
      </c>
      <c r="J138" s="20">
        <v>5842</v>
      </c>
      <c r="K138" s="20">
        <v>7168</v>
      </c>
      <c r="L138" s="20">
        <v>129.89745467104899</v>
      </c>
      <c r="M138" s="20">
        <v>10.4800528527756</v>
      </c>
      <c r="N138" s="20">
        <v>10.4757071252606</v>
      </c>
    </row>
    <row r="139" spans="1:14" x14ac:dyDescent="0.2">
      <c r="A139" s="19">
        <v>44919</v>
      </c>
      <c r="B139" s="20">
        <v>0.80533072843985398</v>
      </c>
      <c r="C139" s="20">
        <v>301.44379270852801</v>
      </c>
      <c r="D139" s="20">
        <v>4.5332522980806598</v>
      </c>
      <c r="E139" s="20">
        <v>109.94931752183</v>
      </c>
      <c r="F139" s="20">
        <v>0.14227249718128199</v>
      </c>
      <c r="G139" s="20">
        <v>196.02772748477801</v>
      </c>
      <c r="H139" s="20">
        <v>226.76437295276301</v>
      </c>
      <c r="I139" s="20">
        <v>1193.5519731598099</v>
      </c>
      <c r="J139" s="20">
        <v>5771</v>
      </c>
      <c r="K139" s="20">
        <v>7166</v>
      </c>
      <c r="L139" s="20">
        <v>105.416065223749</v>
      </c>
      <c r="M139" s="20">
        <v>11.104086774615499</v>
      </c>
      <c r="N139" s="20">
        <v>11.0693703052285</v>
      </c>
    </row>
    <row r="140" spans="1:14" x14ac:dyDescent="0.2">
      <c r="A140" s="19">
        <v>44918</v>
      </c>
      <c r="B140" s="20">
        <v>0.79275766016713001</v>
      </c>
      <c r="C140" s="20">
        <v>538.28022577685795</v>
      </c>
      <c r="D140" s="20">
        <v>37.4737351946385</v>
      </c>
      <c r="E140" s="20">
        <v>300.10772885871398</v>
      </c>
      <c r="F140" s="20">
        <v>0.33012138340254599</v>
      </c>
      <c r="G140" s="20">
        <v>275.646232112782</v>
      </c>
      <c r="H140" s="20">
        <v>318.52854275537402</v>
      </c>
      <c r="I140" s="20">
        <v>1423.4547022228001</v>
      </c>
      <c r="J140" s="20">
        <v>5692</v>
      </c>
      <c r="K140" s="20">
        <v>7180</v>
      </c>
      <c r="L140" s="20">
        <v>262.633993664076</v>
      </c>
      <c r="M140" s="20">
        <v>13.2183246417431</v>
      </c>
      <c r="N140" s="20">
        <v>13.1503209143898</v>
      </c>
    </row>
    <row r="141" spans="1:14" x14ac:dyDescent="0.2">
      <c r="A141" s="19">
        <v>44917</v>
      </c>
      <c r="B141" s="20">
        <v>0.80342713847868397</v>
      </c>
      <c r="C141" s="20">
        <v>474.64168502587802</v>
      </c>
      <c r="D141" s="20">
        <v>49.523092491482103</v>
      </c>
      <c r="E141" s="20">
        <v>210.22294701218999</v>
      </c>
      <c r="F141" s="20">
        <v>0.30066329857327201</v>
      </c>
      <c r="G141" s="20">
        <v>313.94183050517</v>
      </c>
      <c r="H141" s="20">
        <v>357.04937251458301</v>
      </c>
      <c r="I141" s="20">
        <v>1512.5552535653701</v>
      </c>
      <c r="J141" s="20">
        <v>5767</v>
      </c>
      <c r="K141" s="20">
        <v>7178</v>
      </c>
      <c r="L141" s="20">
        <v>160.69985452070799</v>
      </c>
      <c r="M141" s="20">
        <v>14.047595384138299</v>
      </c>
      <c r="N141" s="20">
        <v>14.0774904069557</v>
      </c>
    </row>
    <row r="142" spans="1:14" x14ac:dyDescent="0.2">
      <c r="A142" s="19">
        <v>44916</v>
      </c>
      <c r="B142" s="20">
        <v>0.840569593745637</v>
      </c>
      <c r="C142" s="20">
        <v>423.74224174600198</v>
      </c>
      <c r="D142" s="20">
        <v>8.3869968457841502</v>
      </c>
      <c r="E142" s="20">
        <v>125.17867137908399</v>
      </c>
      <c r="F142" s="20">
        <v>0.306983620833638</v>
      </c>
      <c r="G142" s="20">
        <v>306.950567212701</v>
      </c>
      <c r="H142" s="20">
        <v>345.819691330956</v>
      </c>
      <c r="I142" s="20">
        <v>1576.4230893168999</v>
      </c>
      <c r="J142" s="20">
        <v>6021</v>
      </c>
      <c r="K142" s="20">
        <v>7163</v>
      </c>
      <c r="L142" s="20">
        <v>116.7916745333</v>
      </c>
      <c r="M142" s="20">
        <v>14.673885179993899</v>
      </c>
      <c r="N142" s="20">
        <v>14.3779935658618</v>
      </c>
    </row>
    <row r="143" spans="1:14" x14ac:dyDescent="0.2">
      <c r="A143" s="19">
        <v>44915</v>
      </c>
      <c r="B143" s="20">
        <v>0.84109933035714202</v>
      </c>
      <c r="C143" s="20">
        <v>578.151600324637</v>
      </c>
      <c r="D143" s="20">
        <v>43.768027322748601</v>
      </c>
      <c r="E143" s="20">
        <v>265.706372936104</v>
      </c>
      <c r="F143" s="20">
        <v>0.49343681700050801</v>
      </c>
      <c r="G143" s="20">
        <v>356.21325471128</v>
      </c>
      <c r="H143" s="20">
        <v>389.82433545604403</v>
      </c>
      <c r="I143" s="20">
        <v>1646.60025204558</v>
      </c>
      <c r="J143" s="20">
        <v>6029</v>
      </c>
      <c r="K143" s="20">
        <v>7168</v>
      </c>
      <c r="L143" s="20">
        <v>221.93834561335601</v>
      </c>
      <c r="M143" s="20">
        <v>15.3203052755537</v>
      </c>
      <c r="N143" s="20">
        <v>15.4438216345937</v>
      </c>
    </row>
    <row r="144" spans="1:14" x14ac:dyDescent="0.2">
      <c r="A144" s="19">
        <v>44914</v>
      </c>
      <c r="B144" s="20">
        <v>0.82467895030709104</v>
      </c>
      <c r="C144" s="20">
        <v>480.11422050743602</v>
      </c>
      <c r="D144" s="20">
        <v>19.137457819183702</v>
      </c>
      <c r="E144" s="20">
        <v>179.64230890666701</v>
      </c>
      <c r="F144" s="20">
        <v>0.33789650753384398</v>
      </c>
      <c r="G144" s="20">
        <v>319.609369419953</v>
      </c>
      <c r="H144" s="20">
        <v>353.86681738951199</v>
      </c>
      <c r="I144" s="20">
        <v>1504.40772727745</v>
      </c>
      <c r="J144" s="20">
        <v>5908</v>
      </c>
      <c r="K144" s="20">
        <v>7164</v>
      </c>
      <c r="L144" s="20">
        <v>160.50485108748299</v>
      </c>
      <c r="M144" s="20">
        <v>13.991591348937</v>
      </c>
      <c r="N144" s="20">
        <v>13.9462337576746</v>
      </c>
    </row>
    <row r="145" spans="1:14" x14ac:dyDescent="0.2">
      <c r="A145" s="19">
        <v>44913</v>
      </c>
      <c r="B145" s="20">
        <v>0.82183747556548403</v>
      </c>
      <c r="C145" s="20">
        <v>373.46271958576102</v>
      </c>
      <c r="D145" s="20">
        <v>3.7147598212840101</v>
      </c>
      <c r="E145" s="20">
        <v>118.944333844795</v>
      </c>
      <c r="F145" s="20">
        <v>0.23959125977524501</v>
      </c>
      <c r="G145" s="20">
        <v>258.23314556224898</v>
      </c>
      <c r="H145" s="20">
        <v>291.37236234844499</v>
      </c>
      <c r="I145" s="20">
        <v>1445.18984194777</v>
      </c>
      <c r="J145" s="20">
        <v>5886</v>
      </c>
      <c r="K145" s="20">
        <v>7162</v>
      </c>
      <c r="L145" s="20">
        <v>115.22957402351101</v>
      </c>
      <c r="M145" s="20">
        <v>13.456126260845799</v>
      </c>
      <c r="N145" s="20">
        <v>13.402106856604901</v>
      </c>
    </row>
    <row r="146" spans="1:14" x14ac:dyDescent="0.2">
      <c r="A146" s="19">
        <v>44912</v>
      </c>
      <c r="B146" s="20">
        <v>0.83610219181906997</v>
      </c>
      <c r="C146" s="20">
        <v>567.33515847034403</v>
      </c>
      <c r="D146" s="20">
        <v>11.6162965224009</v>
      </c>
      <c r="E146" s="20">
        <v>271.02336560801001</v>
      </c>
      <c r="F146" s="20">
        <v>0.22239764881920401</v>
      </c>
      <c r="G146" s="20">
        <v>307.92808938473399</v>
      </c>
      <c r="H146" s="20">
        <v>349.75446040287602</v>
      </c>
      <c r="I146" s="20">
        <v>1435.80658032835</v>
      </c>
      <c r="J146" s="20">
        <v>5989</v>
      </c>
      <c r="K146" s="20">
        <v>7163</v>
      </c>
      <c r="L146" s="20">
        <v>259.40706908560901</v>
      </c>
      <c r="M146" s="20">
        <v>13.368103703287501</v>
      </c>
      <c r="N146" s="20">
        <v>13.370105344676199</v>
      </c>
    </row>
    <row r="147" spans="1:14" x14ac:dyDescent="0.2">
      <c r="A147" s="19">
        <v>44911</v>
      </c>
      <c r="B147" s="20">
        <v>0.82932960893854701</v>
      </c>
      <c r="C147" s="20">
        <v>898.83894337744402</v>
      </c>
      <c r="D147" s="20">
        <v>123.733963603288</v>
      </c>
      <c r="E147" s="20">
        <v>542.33064882559097</v>
      </c>
      <c r="F147" s="20">
        <v>0.39704706116141297</v>
      </c>
      <c r="G147" s="20">
        <v>480.24225815514097</v>
      </c>
      <c r="H147" s="20">
        <v>554.67377822965</v>
      </c>
      <c r="I147" s="20">
        <v>1896.0713846033</v>
      </c>
      <c r="J147" s="20">
        <v>5938</v>
      </c>
      <c r="K147" s="20">
        <v>7160</v>
      </c>
      <c r="L147" s="20">
        <v>418.59668522230299</v>
      </c>
      <c r="M147" s="20">
        <v>17.649329957766302</v>
      </c>
      <c r="N147" s="20">
        <v>17.850656251854801</v>
      </c>
    </row>
    <row r="148" spans="1:14" x14ac:dyDescent="0.2">
      <c r="A148" s="19">
        <v>44910</v>
      </c>
      <c r="B148" s="20">
        <v>0.79877026271660101</v>
      </c>
      <c r="C148" s="20">
        <v>487.09373190839199</v>
      </c>
      <c r="D148" s="20">
        <v>30.154193673871401</v>
      </c>
      <c r="E148" s="20">
        <v>193.59696539261799</v>
      </c>
      <c r="F148" s="20">
        <v>0.27088863138354602</v>
      </c>
      <c r="G148" s="20">
        <v>323.65096018964499</v>
      </c>
      <c r="H148" s="20">
        <v>367.52874719315298</v>
      </c>
      <c r="I148" s="20">
        <v>1826.82100727068</v>
      </c>
      <c r="J148" s="20">
        <v>5716</v>
      </c>
      <c r="K148" s="20">
        <v>7156</v>
      </c>
      <c r="L148" s="20">
        <v>163.442771718747</v>
      </c>
      <c r="M148" s="20">
        <v>17.017489455234301</v>
      </c>
      <c r="N148" s="20">
        <v>16.726793282725101</v>
      </c>
    </row>
    <row r="149" spans="1:14" x14ac:dyDescent="0.2">
      <c r="A149" s="19">
        <v>44909</v>
      </c>
      <c r="B149" s="20">
        <v>0.81404439480664503</v>
      </c>
      <c r="C149" s="20">
        <v>603.86599681815301</v>
      </c>
      <c r="D149" s="20">
        <v>50.210832520288399</v>
      </c>
      <c r="E149" s="20">
        <v>313.084345383727</v>
      </c>
      <c r="F149" s="20">
        <v>0.38515687221867601</v>
      </c>
      <c r="G149" s="20">
        <v>340.99248395471398</v>
      </c>
      <c r="H149" s="20">
        <v>406.618353890138</v>
      </c>
      <c r="I149" s="20">
        <v>1642.0801427809999</v>
      </c>
      <c r="J149" s="20">
        <v>5831</v>
      </c>
      <c r="K149" s="20">
        <v>7163</v>
      </c>
      <c r="L149" s="20">
        <v>262.87351286343898</v>
      </c>
      <c r="M149" s="20">
        <v>15.284663492339901</v>
      </c>
      <c r="N149" s="20">
        <v>15.244079169105399</v>
      </c>
    </row>
    <row r="150" spans="1:14" x14ac:dyDescent="0.2">
      <c r="A150" s="19">
        <v>44908</v>
      </c>
      <c r="B150" s="20">
        <v>0.82589847573765895</v>
      </c>
      <c r="C150" s="20">
        <v>730.26699998183801</v>
      </c>
      <c r="D150" s="20">
        <v>169.100628919934</v>
      </c>
      <c r="E150" s="20">
        <v>481.071053508148</v>
      </c>
      <c r="F150" s="20">
        <v>0.27920609942751401</v>
      </c>
      <c r="G150" s="20">
        <v>418.29657539362302</v>
      </c>
      <c r="H150" s="20">
        <v>460.03846751879701</v>
      </c>
      <c r="I150" s="20">
        <v>1887.42300278467</v>
      </c>
      <c r="J150" s="20">
        <v>5906</v>
      </c>
      <c r="K150" s="20">
        <v>7151</v>
      </c>
      <c r="L150" s="20">
        <v>311.97042458821397</v>
      </c>
      <c r="M150" s="20">
        <v>17.605721194949702</v>
      </c>
      <c r="N150" s="20">
        <v>17.666262819673801</v>
      </c>
    </row>
    <row r="151" spans="1:14" x14ac:dyDescent="0.2">
      <c r="A151" s="19">
        <v>44907</v>
      </c>
      <c r="B151" s="20">
        <v>0.79052543320290602</v>
      </c>
      <c r="C151" s="20">
        <v>479.37891255170803</v>
      </c>
      <c r="D151" s="20">
        <v>22.807807667015901</v>
      </c>
      <c r="E151" s="20">
        <v>180.112134806695</v>
      </c>
      <c r="F151" s="20">
        <v>0.22212070545052701</v>
      </c>
      <c r="G151" s="20">
        <v>322.074585412028</v>
      </c>
      <c r="H151" s="20">
        <v>366.39324366864201</v>
      </c>
      <c r="I151" s="20">
        <v>1729.79093733236</v>
      </c>
      <c r="J151" s="20">
        <v>5657</v>
      </c>
      <c r="K151" s="20">
        <v>7156</v>
      </c>
      <c r="L151" s="20">
        <v>157.304327139679</v>
      </c>
      <c r="M151" s="20">
        <v>16.104701275993101</v>
      </c>
      <c r="N151" s="20">
        <v>15.9465520537155</v>
      </c>
    </row>
    <row r="152" spans="1:14" x14ac:dyDescent="0.2">
      <c r="A152" s="19">
        <v>44906</v>
      </c>
      <c r="B152" s="20">
        <v>0.770810055865921</v>
      </c>
      <c r="C152" s="20">
        <v>370.30924095269398</v>
      </c>
      <c r="D152" s="20">
        <v>14.4030334451156</v>
      </c>
      <c r="E152" s="20">
        <v>110.96645632338701</v>
      </c>
      <c r="F152" s="20">
        <v>0.24261780611349801</v>
      </c>
      <c r="G152" s="20">
        <v>273.745818074422</v>
      </c>
      <c r="H152" s="20">
        <v>315.74950257564598</v>
      </c>
      <c r="I152" s="20">
        <v>1606.54770238181</v>
      </c>
      <c r="J152" s="20">
        <v>5519</v>
      </c>
      <c r="K152" s="20">
        <v>7160</v>
      </c>
      <c r="L152" s="20">
        <v>96.563422878271894</v>
      </c>
      <c r="M152" s="20">
        <v>14.957818363887901</v>
      </c>
      <c r="N152" s="20">
        <v>14.603128931204701</v>
      </c>
    </row>
    <row r="153" spans="1:14" x14ac:dyDescent="0.2">
      <c r="A153" s="19">
        <v>44905</v>
      </c>
      <c r="B153" s="20">
        <v>0.79413817166782896</v>
      </c>
      <c r="C153" s="20">
        <v>304.47055583824698</v>
      </c>
      <c r="D153" s="20">
        <v>8.2708255590609898</v>
      </c>
      <c r="E153" s="20">
        <v>56.153448993571203</v>
      </c>
      <c r="F153" s="20">
        <v>0.11312131186977201</v>
      </c>
      <c r="G153" s="20">
        <v>256.587932403737</v>
      </c>
      <c r="H153" s="20">
        <v>296.57925207936597</v>
      </c>
      <c r="I153" s="20">
        <v>1597.1139988872201</v>
      </c>
      <c r="J153" s="20">
        <v>5690</v>
      </c>
      <c r="K153" s="20">
        <v>7165</v>
      </c>
      <c r="L153" s="20">
        <v>47.882623434510201</v>
      </c>
      <c r="M153" s="20">
        <v>14.8627406476604</v>
      </c>
      <c r="N153" s="20">
        <v>14.760765308250701</v>
      </c>
    </row>
    <row r="154" spans="1:14" x14ac:dyDescent="0.2">
      <c r="A154" s="19">
        <v>44904</v>
      </c>
      <c r="B154" s="20">
        <v>0.75587248322147604</v>
      </c>
      <c r="C154" s="20">
        <v>418.39730888484002</v>
      </c>
      <c r="D154" s="20">
        <v>13.182974942582799</v>
      </c>
      <c r="E154" s="20">
        <v>104.495485886306</v>
      </c>
      <c r="F154" s="20">
        <v>0.29799345979295999</v>
      </c>
      <c r="G154" s="20">
        <v>327.08479794111702</v>
      </c>
      <c r="H154" s="20">
        <v>386.619876022737</v>
      </c>
      <c r="I154" s="20">
        <v>3268.5176948661301</v>
      </c>
      <c r="J154" s="20">
        <v>5406</v>
      </c>
      <c r="K154" s="20">
        <v>7152</v>
      </c>
      <c r="L154" s="20">
        <v>91.312510943723595</v>
      </c>
      <c r="M154" s="20">
        <v>30.4637904415974</v>
      </c>
      <c r="N154" s="20">
        <v>25.9887164984974</v>
      </c>
    </row>
    <row r="155" spans="1:14" x14ac:dyDescent="0.2">
      <c r="A155" s="19">
        <v>44903</v>
      </c>
      <c r="B155" s="20">
        <v>0.82195224130708</v>
      </c>
      <c r="C155" s="20">
        <v>512.43609109330396</v>
      </c>
      <c r="D155" s="20">
        <v>26.227058965509499</v>
      </c>
      <c r="E155" s="20">
        <v>184.03354213285999</v>
      </c>
      <c r="F155" s="20">
        <v>0.29572092634900199</v>
      </c>
      <c r="G155" s="20">
        <v>354.629607925953</v>
      </c>
      <c r="H155" s="20">
        <v>388.75626478555102</v>
      </c>
      <c r="I155" s="20">
        <v>1582.77844820878</v>
      </c>
      <c r="J155" s="20">
        <v>5886</v>
      </c>
      <c r="K155" s="20">
        <v>7161</v>
      </c>
      <c r="L155" s="20">
        <v>157.80648316735</v>
      </c>
      <c r="M155" s="20">
        <v>14.736326688173399</v>
      </c>
      <c r="N155" s="20">
        <v>14.675410939058199</v>
      </c>
    </row>
    <row r="156" spans="1:14" x14ac:dyDescent="0.2">
      <c r="A156" s="19">
        <v>44902</v>
      </c>
      <c r="B156" s="20">
        <v>0.81639575971731404</v>
      </c>
      <c r="C156" s="20">
        <v>582.47118273232104</v>
      </c>
      <c r="D156" s="20">
        <v>16.318708352181499</v>
      </c>
      <c r="E156" s="20">
        <v>144.96415214826001</v>
      </c>
      <c r="F156" s="20">
        <v>0.27167579270188102</v>
      </c>
      <c r="G156" s="20">
        <v>453.82573893624198</v>
      </c>
      <c r="H156" s="20">
        <v>565.89553829678403</v>
      </c>
      <c r="I156" s="20">
        <v>1603.3823728524501</v>
      </c>
      <c r="J156" s="20">
        <v>5776</v>
      </c>
      <c r="K156" s="20">
        <v>7075</v>
      </c>
      <c r="L156" s="20">
        <v>128.64544379607801</v>
      </c>
      <c r="M156" s="20">
        <v>15.1083637049099</v>
      </c>
      <c r="N156" s="20">
        <v>14.8320075572957</v>
      </c>
    </row>
    <row r="157" spans="1:14" x14ac:dyDescent="0.2">
      <c r="A157" s="19">
        <v>44901</v>
      </c>
      <c r="B157" s="20">
        <v>0.83333333333333304</v>
      </c>
      <c r="C157" s="20">
        <v>524.14441648665399</v>
      </c>
      <c r="D157" s="20">
        <v>18.609449379550998</v>
      </c>
      <c r="E157" s="20">
        <v>196.501600511351</v>
      </c>
      <c r="F157" s="20">
        <v>0.246143222156983</v>
      </c>
      <c r="G157" s="20">
        <v>346.25226535485399</v>
      </c>
      <c r="H157" s="20">
        <v>388.56946596406499</v>
      </c>
      <c r="I157" s="20">
        <v>1548.3523548369601</v>
      </c>
      <c r="J157" s="20">
        <v>5975</v>
      </c>
      <c r="K157" s="20">
        <v>7170</v>
      </c>
      <c r="L157" s="20">
        <v>177.89215113180001</v>
      </c>
      <c r="M157" s="20">
        <v>14.3959741045909</v>
      </c>
      <c r="N157" s="20">
        <v>14.255624506601601</v>
      </c>
    </row>
    <row r="158" spans="1:14" x14ac:dyDescent="0.2">
      <c r="A158" s="19">
        <v>44900</v>
      </c>
      <c r="B158" s="20">
        <v>0.85596304591265304</v>
      </c>
      <c r="C158" s="20">
        <v>453.54205883910299</v>
      </c>
      <c r="D158" s="20">
        <v>10.219517164742101</v>
      </c>
      <c r="E158" s="20">
        <v>126.113917289371</v>
      </c>
      <c r="F158" s="20">
        <v>0.219920891487739</v>
      </c>
      <c r="G158" s="20">
        <v>337.64765871447401</v>
      </c>
      <c r="H158" s="20">
        <v>370.55784315552302</v>
      </c>
      <c r="I158" s="20">
        <v>1414.29660239639</v>
      </c>
      <c r="J158" s="20">
        <v>6115</v>
      </c>
      <c r="K158" s="20">
        <v>7144</v>
      </c>
      <c r="L158" s="20">
        <v>115.894400124629</v>
      </c>
      <c r="M158" s="20">
        <v>13.1962940056326</v>
      </c>
      <c r="N158" s="20">
        <v>13.1470588414765</v>
      </c>
    </row>
    <row r="159" spans="1:14" x14ac:dyDescent="0.2">
      <c r="A159" s="19">
        <v>44899</v>
      </c>
      <c r="B159" s="20">
        <v>0.82694995806541705</v>
      </c>
      <c r="C159" s="20">
        <v>411.73965515519598</v>
      </c>
      <c r="D159" s="20">
        <v>5.4912394451537399</v>
      </c>
      <c r="E159" s="20">
        <v>160.21076363119101</v>
      </c>
      <c r="F159" s="20">
        <v>0.13868334282511499</v>
      </c>
      <c r="G159" s="20">
        <v>257.020130969158</v>
      </c>
      <c r="H159" s="20">
        <v>287.25098874835402</v>
      </c>
      <c r="I159" s="20">
        <v>1185.0460400274901</v>
      </c>
      <c r="J159" s="20">
        <v>5916</v>
      </c>
      <c r="K159" s="20">
        <v>7154</v>
      </c>
      <c r="L159" s="20">
        <v>154.71952418603701</v>
      </c>
      <c r="M159" s="20">
        <v>11.0429418568628</v>
      </c>
      <c r="N159" s="20">
        <v>11.047666655759199</v>
      </c>
    </row>
    <row r="160" spans="1:14" x14ac:dyDescent="0.2">
      <c r="A160" s="19">
        <v>44898</v>
      </c>
      <c r="B160" s="20">
        <v>0.83945274326399499</v>
      </c>
      <c r="C160" s="20">
        <v>361.71452345771701</v>
      </c>
      <c r="D160" s="20">
        <v>12.150793469455399</v>
      </c>
      <c r="E160" s="20">
        <v>99.531528963043797</v>
      </c>
      <c r="F160" s="20">
        <v>0.21507543390672801</v>
      </c>
      <c r="G160" s="20">
        <v>274.33378796412899</v>
      </c>
      <c r="H160" s="20">
        <v>304.43137685939098</v>
      </c>
      <c r="I160" s="20">
        <v>1202.2026311680399</v>
      </c>
      <c r="J160" s="20">
        <v>6013</v>
      </c>
      <c r="K160" s="20">
        <v>7163</v>
      </c>
      <c r="L160" s="20">
        <v>87.380735493588304</v>
      </c>
      <c r="M160" s="20">
        <v>11.189567801407501</v>
      </c>
      <c r="N160" s="20">
        <v>11.1519197492893</v>
      </c>
    </row>
    <row r="161" spans="1:14" x14ac:dyDescent="0.2">
      <c r="A161" s="19">
        <v>44897</v>
      </c>
      <c r="B161" s="20">
        <v>0.84372819868843296</v>
      </c>
      <c r="C161" s="20">
        <v>549.177418597312</v>
      </c>
      <c r="D161" s="20">
        <v>17.2428855370839</v>
      </c>
      <c r="E161" s="20">
        <v>242.64891365967799</v>
      </c>
      <c r="F161" s="20">
        <v>0.19832766255233</v>
      </c>
      <c r="G161" s="20">
        <v>323.77139047471701</v>
      </c>
      <c r="H161" s="20">
        <v>358.58402480468902</v>
      </c>
      <c r="I161" s="20">
        <v>1265.42686492604</v>
      </c>
      <c r="J161" s="20">
        <v>6047</v>
      </c>
      <c r="K161" s="20">
        <v>7167</v>
      </c>
      <c r="L161" s="20">
        <v>225.40602812259399</v>
      </c>
      <c r="M161" s="20">
        <v>11.770430491965801</v>
      </c>
      <c r="N161" s="20">
        <v>11.724839084496899</v>
      </c>
    </row>
    <row r="162" spans="1:14" x14ac:dyDescent="0.2">
      <c r="A162" s="19">
        <v>44896</v>
      </c>
      <c r="B162" s="20">
        <v>0.85131927963143905</v>
      </c>
      <c r="C162" s="20">
        <v>479.73000974463599</v>
      </c>
      <c r="D162" s="20">
        <v>33.137803572298701</v>
      </c>
      <c r="E162" s="20">
        <v>182.86053272273799</v>
      </c>
      <c r="F162" s="20">
        <v>0.21583851525067399</v>
      </c>
      <c r="G162" s="20">
        <v>330.007280594196</v>
      </c>
      <c r="H162" s="20">
        <v>372.10759162736201</v>
      </c>
      <c r="I162" s="20">
        <v>1305.33889818378</v>
      </c>
      <c r="J162" s="20">
        <v>6098</v>
      </c>
      <c r="K162" s="20">
        <v>7163</v>
      </c>
      <c r="L162" s="20">
        <v>149.72272915043899</v>
      </c>
      <c r="M162" s="20">
        <v>12.1487644538014</v>
      </c>
      <c r="N162" s="20">
        <v>12.0386556894506</v>
      </c>
    </row>
    <row r="163" spans="1:14" x14ac:dyDescent="0.2">
      <c r="A163" s="19">
        <v>44895</v>
      </c>
      <c r="B163" s="20">
        <v>0.86169766466228503</v>
      </c>
      <c r="C163" s="20">
        <v>663.00658851924595</v>
      </c>
      <c r="D163" s="20">
        <v>63.712586711879503</v>
      </c>
      <c r="E163" s="20">
        <v>320.49529895742802</v>
      </c>
      <c r="F163" s="20">
        <v>0.38410115787502702</v>
      </c>
      <c r="G163" s="20">
        <v>406.22387627369699</v>
      </c>
      <c r="H163" s="20">
        <v>441.67232601317897</v>
      </c>
      <c r="I163" s="20">
        <v>1272.01514588339</v>
      </c>
      <c r="J163" s="20">
        <v>6162</v>
      </c>
      <c r="K163" s="20">
        <v>7151</v>
      </c>
      <c r="L163" s="20">
        <v>256.782712245548</v>
      </c>
      <c r="M163" s="20">
        <v>11.8572471532606</v>
      </c>
      <c r="N163" s="20">
        <v>11.895641872608801</v>
      </c>
    </row>
    <row r="164" spans="1:14" x14ac:dyDescent="0.2">
      <c r="A164" s="19">
        <v>44894</v>
      </c>
      <c r="B164" s="20">
        <v>0.84200223713646505</v>
      </c>
      <c r="C164" s="20">
        <v>480.45525551919798</v>
      </c>
      <c r="D164" s="20">
        <v>20.5872536339756</v>
      </c>
      <c r="E164" s="20">
        <v>163.79192766494899</v>
      </c>
      <c r="F164" s="20">
        <v>0.19310014869217301</v>
      </c>
      <c r="G164" s="20">
        <v>337.25058148822399</v>
      </c>
      <c r="H164" s="20">
        <v>371.03179482828699</v>
      </c>
      <c r="I164" s="20">
        <v>1163.0187228195</v>
      </c>
      <c r="J164" s="20">
        <v>6022</v>
      </c>
      <c r="K164" s="20">
        <v>7152</v>
      </c>
      <c r="L164" s="20">
        <v>143.204674030973</v>
      </c>
      <c r="M164" s="20">
        <v>10.8413223576891</v>
      </c>
      <c r="N164" s="20">
        <v>10.8293169104131</v>
      </c>
    </row>
    <row r="165" spans="1:14" x14ac:dyDescent="0.2">
      <c r="A165" s="19">
        <v>44893</v>
      </c>
      <c r="B165" s="20">
        <v>0.85114982578397202</v>
      </c>
      <c r="C165" s="20">
        <v>1196.1774547637999</v>
      </c>
      <c r="D165" s="20">
        <v>269.42837747688799</v>
      </c>
      <c r="E165" s="20">
        <v>1106.32940280189</v>
      </c>
      <c r="F165" s="20">
        <v>0.316728713260094</v>
      </c>
      <c r="G165" s="20">
        <v>359.27642943879903</v>
      </c>
      <c r="H165" s="20">
        <v>400.10653364779898</v>
      </c>
      <c r="I165" s="20">
        <v>1422.06503600836</v>
      </c>
      <c r="J165" s="20">
        <v>6107</v>
      </c>
      <c r="K165" s="20">
        <v>7175</v>
      </c>
      <c r="L165" s="20">
        <v>836.90102532500396</v>
      </c>
      <c r="M165" s="20">
        <v>13.213764571497</v>
      </c>
      <c r="N165" s="20">
        <v>13.211833781085399</v>
      </c>
    </row>
    <row r="166" spans="1:14" x14ac:dyDescent="0.2">
      <c r="A166" s="19">
        <v>44892</v>
      </c>
      <c r="B166" s="20">
        <v>0.84872188853191699</v>
      </c>
      <c r="C166" s="20">
        <v>389.27154534126697</v>
      </c>
      <c r="D166" s="20">
        <v>6.3444839023798201</v>
      </c>
      <c r="E166" s="20">
        <v>128.14285360721399</v>
      </c>
      <c r="F166" s="20">
        <v>0.18639226090202099</v>
      </c>
      <c r="G166" s="20">
        <v>267.47317563643202</v>
      </c>
      <c r="H166" s="20">
        <v>293.89072057551999</v>
      </c>
      <c r="I166" s="20">
        <v>1033.03837518468</v>
      </c>
      <c r="J166" s="20">
        <v>6076</v>
      </c>
      <c r="K166" s="20">
        <v>7159</v>
      </c>
      <c r="L166" s="20">
        <v>121.798369704834</v>
      </c>
      <c r="M166" s="20">
        <v>9.6199286176749492</v>
      </c>
      <c r="N166" s="20">
        <v>9.5856282782147701</v>
      </c>
    </row>
    <row r="167" spans="1:14" x14ac:dyDescent="0.2">
      <c r="A167" s="19">
        <v>44891</v>
      </c>
      <c r="B167" s="20">
        <v>0.85011873166643304</v>
      </c>
      <c r="C167" s="20">
        <v>435.87046880907502</v>
      </c>
      <c r="D167" s="20">
        <v>11.187356435161901</v>
      </c>
      <c r="E167" s="20">
        <v>162.33407119160299</v>
      </c>
      <c r="F167" s="20">
        <v>0.24371674769058199</v>
      </c>
      <c r="G167" s="20">
        <v>284.72375405263301</v>
      </c>
      <c r="H167" s="20">
        <v>317.56980066025301</v>
      </c>
      <c r="I167" s="20">
        <v>1056.7373506035101</v>
      </c>
      <c r="J167" s="20">
        <v>6086</v>
      </c>
      <c r="K167" s="20">
        <v>7159</v>
      </c>
      <c r="L167" s="20">
        <v>151.14671475644101</v>
      </c>
      <c r="M167" s="20">
        <v>9.8400674148562608</v>
      </c>
      <c r="N167" s="20">
        <v>9.8198049306657893</v>
      </c>
    </row>
    <row r="168" spans="1:14" x14ac:dyDescent="0.2">
      <c r="A168" s="19">
        <v>44890</v>
      </c>
      <c r="B168" s="20">
        <v>0.84684181106763501</v>
      </c>
      <c r="C168" s="20">
        <v>949.48846039211196</v>
      </c>
      <c r="D168" s="20">
        <v>57.1465656098243</v>
      </c>
      <c r="E168" s="20">
        <v>713.25872524557303</v>
      </c>
      <c r="F168" s="20">
        <v>0.14680708642256901</v>
      </c>
      <c r="G168" s="20">
        <v>293.37630075636201</v>
      </c>
      <c r="H168" s="20">
        <v>322.82704236787498</v>
      </c>
      <c r="I168" s="20">
        <v>1107.9519950695201</v>
      </c>
      <c r="J168" s="20">
        <v>6060</v>
      </c>
      <c r="K168" s="20">
        <v>7156</v>
      </c>
      <c r="L168" s="20">
        <v>656.11215963574898</v>
      </c>
      <c r="M168" s="20">
        <v>10.323667791631699</v>
      </c>
      <c r="N168" s="20">
        <v>10.3206275508754</v>
      </c>
    </row>
    <row r="169" spans="1:14" x14ac:dyDescent="0.2">
      <c r="A169" s="19">
        <v>44889</v>
      </c>
      <c r="B169" s="20">
        <v>0.84384593915713002</v>
      </c>
      <c r="C169" s="20">
        <v>668.509399534968</v>
      </c>
      <c r="D169" s="20">
        <v>26.668941041791001</v>
      </c>
      <c r="E169" s="20">
        <v>349.48800858443099</v>
      </c>
      <c r="F169" s="20">
        <v>0.26261623898140901</v>
      </c>
      <c r="G169" s="20">
        <v>345.690331992327</v>
      </c>
      <c r="H169" s="20">
        <v>377.08969490190901</v>
      </c>
      <c r="I169" s="20">
        <v>1217.4502405277001</v>
      </c>
      <c r="J169" s="20">
        <v>6047</v>
      </c>
      <c r="K169" s="20">
        <v>7166</v>
      </c>
      <c r="L169" s="20">
        <v>322.81906754264003</v>
      </c>
      <c r="M169" s="20">
        <v>11.3274864130643</v>
      </c>
      <c r="N169" s="20">
        <v>11.320247268323699</v>
      </c>
    </row>
    <row r="170" spans="1:14" x14ac:dyDescent="0.2">
      <c r="A170" s="19">
        <v>44888</v>
      </c>
      <c r="B170" s="20">
        <v>0.85133809723973597</v>
      </c>
      <c r="C170" s="20">
        <v>621.60577058275499</v>
      </c>
      <c r="D170" s="20">
        <v>17.0300996912142</v>
      </c>
      <c r="E170" s="20">
        <v>283.29835198567702</v>
      </c>
      <c r="F170" s="20">
        <v>0.19310503105192101</v>
      </c>
      <c r="G170" s="20">
        <v>355.33751828829298</v>
      </c>
      <c r="H170" s="20">
        <v>391.62151688454202</v>
      </c>
      <c r="I170" s="20">
        <v>1344.91397033661</v>
      </c>
      <c r="J170" s="20">
        <v>6076</v>
      </c>
      <c r="K170" s="20">
        <v>7137</v>
      </c>
      <c r="L170" s="20">
        <v>266.268252294462</v>
      </c>
      <c r="M170" s="20">
        <v>12.5620201071041</v>
      </c>
      <c r="N170" s="20">
        <v>12.543813273261801</v>
      </c>
    </row>
    <row r="171" spans="1:14" x14ac:dyDescent="0.2">
      <c r="A171" s="19">
        <v>44887</v>
      </c>
      <c r="B171" s="20">
        <v>0.87090909090908997</v>
      </c>
      <c r="C171" s="20">
        <v>1224.2784181638899</v>
      </c>
      <c r="D171" s="20">
        <v>50.761413577267703</v>
      </c>
      <c r="E171" s="20">
        <v>796.11010721826096</v>
      </c>
      <c r="F171" s="20">
        <v>0.55686398451891095</v>
      </c>
      <c r="G171" s="20">
        <v>478.92972452289803</v>
      </c>
      <c r="H171" s="20">
        <v>513.756686101882</v>
      </c>
      <c r="I171" s="20">
        <v>1504.07175203826</v>
      </c>
      <c r="J171" s="20">
        <v>6227</v>
      </c>
      <c r="K171" s="20">
        <v>7150</v>
      </c>
      <c r="L171" s="20">
        <v>745.34869364099404</v>
      </c>
      <c r="M171" s="20">
        <v>14.0234205633976</v>
      </c>
      <c r="N171" s="20">
        <v>14.0555891285718</v>
      </c>
    </row>
    <row r="172" spans="1:14" x14ac:dyDescent="0.2">
      <c r="A172" s="19">
        <v>44886</v>
      </c>
      <c r="B172" s="20">
        <v>0.860254083484573</v>
      </c>
      <c r="C172" s="20">
        <v>864.02554875881503</v>
      </c>
      <c r="D172" s="20">
        <v>46.592285169440302</v>
      </c>
      <c r="E172" s="20">
        <v>452.063528923859</v>
      </c>
      <c r="F172" s="20">
        <v>0.27641317832085299</v>
      </c>
      <c r="G172" s="20">
        <v>458.55430500439599</v>
      </c>
      <c r="H172" s="20">
        <v>496.205604135101</v>
      </c>
      <c r="I172" s="20">
        <v>1299.3253652467099</v>
      </c>
      <c r="J172" s="20">
        <v>6162</v>
      </c>
      <c r="K172" s="20">
        <v>7163</v>
      </c>
      <c r="L172" s="20">
        <v>405.47124375441899</v>
      </c>
      <c r="M172" s="20">
        <v>12.094596764678901</v>
      </c>
      <c r="N172" s="20">
        <v>12.080361464946201</v>
      </c>
    </row>
    <row r="173" spans="1:14" x14ac:dyDescent="0.2">
      <c r="A173" s="19">
        <v>44885</v>
      </c>
      <c r="B173" s="20">
        <v>0.84768951556610295</v>
      </c>
      <c r="C173" s="20">
        <v>761.25847387269096</v>
      </c>
      <c r="D173" s="20">
        <v>38.557334390597298</v>
      </c>
      <c r="E173" s="20">
        <v>423.60711947706699</v>
      </c>
      <c r="F173" s="20">
        <v>0.201212852928009</v>
      </c>
      <c r="G173" s="20">
        <v>376.20868878622002</v>
      </c>
      <c r="H173" s="20">
        <v>407.40769412833498</v>
      </c>
      <c r="I173" s="20">
        <v>1220.1555190106801</v>
      </c>
      <c r="J173" s="20">
        <v>6072</v>
      </c>
      <c r="K173" s="20">
        <v>7163</v>
      </c>
      <c r="L173" s="20">
        <v>385.04978508647002</v>
      </c>
      <c r="M173" s="20">
        <v>11.355564628184499</v>
      </c>
      <c r="N173" s="20">
        <v>11.369110352332999</v>
      </c>
    </row>
    <row r="174" spans="1:14" x14ac:dyDescent="0.2">
      <c r="A174" s="19">
        <v>44884</v>
      </c>
      <c r="B174" s="20">
        <v>0.83237962316817804</v>
      </c>
      <c r="C174" s="20">
        <v>474.29049024641603</v>
      </c>
      <c r="D174" s="20">
        <v>15.6217744611334</v>
      </c>
      <c r="E174" s="20">
        <v>204.43921398655101</v>
      </c>
      <c r="F174" s="20">
        <v>0.19211700136536</v>
      </c>
      <c r="G174" s="20">
        <v>285.473050720998</v>
      </c>
      <c r="H174" s="20">
        <v>318.608358268811</v>
      </c>
      <c r="I174" s="20">
        <v>1238.3182056600499</v>
      </c>
      <c r="J174" s="20">
        <v>5964</v>
      </c>
      <c r="K174" s="20">
        <v>7165</v>
      </c>
      <c r="L174" s="20">
        <v>188.817439525417</v>
      </c>
      <c r="M174" s="20">
        <v>11.5232540550177</v>
      </c>
      <c r="N174" s="20">
        <v>11.4732649666051</v>
      </c>
    </row>
    <row r="175" spans="1:14" x14ac:dyDescent="0.2">
      <c r="A175" s="19">
        <v>44883</v>
      </c>
      <c r="B175" s="20">
        <v>0.84048051403827295</v>
      </c>
      <c r="C175" s="20">
        <v>639.30152575474006</v>
      </c>
      <c r="D175" s="20">
        <v>5.32600746927094</v>
      </c>
      <c r="E175" s="20">
        <v>191.945935467547</v>
      </c>
      <c r="F175" s="20">
        <v>0.22471058093618301</v>
      </c>
      <c r="G175" s="20">
        <v>452.68159775646302</v>
      </c>
      <c r="H175" s="20">
        <v>490.49939985986799</v>
      </c>
      <c r="I175" s="20">
        <v>1408.9334111536</v>
      </c>
      <c r="J175" s="20">
        <v>6017</v>
      </c>
      <c r="K175" s="20">
        <v>7159</v>
      </c>
      <c r="L175" s="20">
        <v>186.61992799827601</v>
      </c>
      <c r="M175" s="20">
        <v>13.1189282404025</v>
      </c>
      <c r="N175" s="20">
        <v>12.9844847813716</v>
      </c>
    </row>
    <row r="176" spans="1:14" x14ac:dyDescent="0.2">
      <c r="A176" s="19">
        <v>44882</v>
      </c>
      <c r="B176" s="20">
        <v>0.83447408855985405</v>
      </c>
      <c r="C176" s="20">
        <v>690.45956340897499</v>
      </c>
      <c r="D176" s="20">
        <v>30.4567831213806</v>
      </c>
      <c r="E176" s="20">
        <v>257.17902672854899</v>
      </c>
      <c r="F176" s="20">
        <v>0.334722225839717</v>
      </c>
      <c r="G176" s="20">
        <v>463.73731980180497</v>
      </c>
      <c r="H176" s="20">
        <v>570.94829290810503</v>
      </c>
      <c r="I176" s="20">
        <v>1604.8262307563</v>
      </c>
      <c r="J176" s="20">
        <v>5974</v>
      </c>
      <c r="K176" s="20">
        <v>7159</v>
      </c>
      <c r="L176" s="20">
        <v>226.72224360716899</v>
      </c>
      <c r="M176" s="20">
        <v>14.945038908255199</v>
      </c>
      <c r="N176" s="20">
        <v>14.851629888141099</v>
      </c>
    </row>
    <row r="177" spans="1:14" x14ac:dyDescent="0.2">
      <c r="A177" s="19">
        <v>44881</v>
      </c>
      <c r="B177" s="20">
        <v>0.83580419580419496</v>
      </c>
      <c r="C177" s="20">
        <v>684.08552407286095</v>
      </c>
      <c r="D177" s="20">
        <v>21.852189952022901</v>
      </c>
      <c r="E177" s="20">
        <v>265.21354078810299</v>
      </c>
      <c r="F177" s="20">
        <v>0.18011591684869999</v>
      </c>
      <c r="G177" s="20">
        <v>440.72417323678002</v>
      </c>
      <c r="H177" s="20">
        <v>486.28551588842902</v>
      </c>
      <c r="I177" s="20">
        <v>1709.3132294775801</v>
      </c>
      <c r="J177" s="20">
        <v>5976</v>
      </c>
      <c r="K177" s="20">
        <v>7150</v>
      </c>
      <c r="L177" s="20">
        <v>243.36135083607999</v>
      </c>
      <c r="M177" s="20">
        <v>15.9392748774113</v>
      </c>
      <c r="N177" s="20">
        <v>15.7777857930995</v>
      </c>
    </row>
    <row r="178" spans="1:14" x14ac:dyDescent="0.2">
      <c r="A178" s="19">
        <v>44880</v>
      </c>
      <c r="B178" s="20">
        <v>0.85288770801286495</v>
      </c>
      <c r="C178" s="20">
        <v>737.62142953967202</v>
      </c>
      <c r="D178" s="20">
        <v>61.504731808272297</v>
      </c>
      <c r="E178" s="20">
        <v>292.95642192109699</v>
      </c>
      <c r="F178" s="20">
        <v>0.24006178798066399</v>
      </c>
      <c r="G178" s="20">
        <v>506.16973942684598</v>
      </c>
      <c r="H178" s="20">
        <v>551.42699199349397</v>
      </c>
      <c r="I178" s="20">
        <v>1933.57593375954</v>
      </c>
      <c r="J178" s="20">
        <v>6099</v>
      </c>
      <c r="K178" s="20">
        <v>7151</v>
      </c>
      <c r="L178" s="20">
        <v>231.45169011282499</v>
      </c>
      <c r="M178" s="20">
        <v>18.053367040720801</v>
      </c>
      <c r="N178" s="20">
        <v>17.824238117302301</v>
      </c>
    </row>
    <row r="179" spans="1:14" x14ac:dyDescent="0.2">
      <c r="A179" s="19">
        <v>44879</v>
      </c>
      <c r="B179" s="20">
        <v>0.846797823357053</v>
      </c>
      <c r="C179" s="20">
        <v>929.11656848316704</v>
      </c>
      <c r="D179" s="20">
        <v>36.599564930385803</v>
      </c>
      <c r="E179" s="20">
        <v>362.12415609433901</v>
      </c>
      <c r="F179" s="20">
        <v>0.16381607471101101</v>
      </c>
      <c r="G179" s="20">
        <v>603.59197731921302</v>
      </c>
      <c r="H179" s="20">
        <v>646.03542495437102</v>
      </c>
      <c r="I179" s="20">
        <v>1868.0182336820801</v>
      </c>
      <c r="J179" s="20">
        <v>6069</v>
      </c>
      <c r="K179" s="20">
        <v>7167</v>
      </c>
      <c r="L179" s="20">
        <v>325.524591163953</v>
      </c>
      <c r="M179" s="20">
        <v>17.347554857617201</v>
      </c>
      <c r="N179" s="20">
        <v>17.293263363372699</v>
      </c>
    </row>
    <row r="180" spans="1:14" x14ac:dyDescent="0.2">
      <c r="A180" s="19">
        <v>44878</v>
      </c>
      <c r="B180" s="20">
        <v>0.84676519799219097</v>
      </c>
      <c r="C180" s="20">
        <v>1012.32632507446</v>
      </c>
      <c r="D180" s="20">
        <v>128.80532394960801</v>
      </c>
      <c r="E180" s="20">
        <v>591.68637227073498</v>
      </c>
      <c r="F180" s="20">
        <v>0.20248101755905001</v>
      </c>
      <c r="G180" s="20">
        <v>549.445276753342</v>
      </c>
      <c r="H180" s="20">
        <v>592.20424618971299</v>
      </c>
      <c r="I180" s="20">
        <v>1490.29652113728</v>
      </c>
      <c r="J180" s="20">
        <v>6073</v>
      </c>
      <c r="K180" s="20">
        <v>7172</v>
      </c>
      <c r="L180" s="20">
        <v>462.881048321126</v>
      </c>
      <c r="M180" s="20">
        <v>13.8508427712773</v>
      </c>
      <c r="N180" s="20">
        <v>13.868691160513</v>
      </c>
    </row>
    <row r="181" spans="1:14" x14ac:dyDescent="0.2">
      <c r="A181" s="19">
        <v>44877</v>
      </c>
      <c r="B181" s="20">
        <v>0.83649553571428503</v>
      </c>
      <c r="C181" s="20">
        <v>3478.5327722643001</v>
      </c>
      <c r="D181" s="20">
        <v>310.18755523527898</v>
      </c>
      <c r="E181" s="20">
        <v>3212.6528449682301</v>
      </c>
      <c r="F181" s="20">
        <v>0.23276956433530499</v>
      </c>
      <c r="G181" s="20">
        <v>576.06748253134299</v>
      </c>
      <c r="H181" s="20">
        <v>621.01641812488504</v>
      </c>
      <c r="I181" s="20">
        <v>1487.8003407497799</v>
      </c>
      <c r="J181" s="20">
        <v>5996</v>
      </c>
      <c r="K181" s="20">
        <v>7168</v>
      </c>
      <c r="L181" s="20">
        <v>2902.4652897329602</v>
      </c>
      <c r="M181" s="20">
        <v>13.8432440642059</v>
      </c>
      <c r="N181" s="20">
        <v>13.8788542075548</v>
      </c>
    </row>
    <row r="182" spans="1:14" x14ac:dyDescent="0.2">
      <c r="A182" s="19">
        <v>44876</v>
      </c>
      <c r="B182" s="20">
        <v>0.859739896517969</v>
      </c>
      <c r="C182" s="20">
        <v>1341.8367653166599</v>
      </c>
      <c r="D182" s="20">
        <v>111.75050791422299</v>
      </c>
      <c r="E182" s="20">
        <v>643.44584240323798</v>
      </c>
      <c r="F182" s="20">
        <v>0.30856167247918598</v>
      </c>
      <c r="G182" s="20">
        <v>810.14143082764497</v>
      </c>
      <c r="H182" s="20">
        <v>849.98023711493295</v>
      </c>
      <c r="I182" s="20">
        <v>2293.0690727812198</v>
      </c>
      <c r="J182" s="20">
        <v>6148</v>
      </c>
      <c r="K182" s="20">
        <v>7151</v>
      </c>
      <c r="L182" s="20">
        <v>531.69533448901495</v>
      </c>
      <c r="M182" s="20">
        <v>21.3766715454395</v>
      </c>
      <c r="N182" s="20">
        <v>21.460690396780901</v>
      </c>
    </row>
    <row r="183" spans="1:14" x14ac:dyDescent="0.2">
      <c r="A183" s="19">
        <v>44875</v>
      </c>
      <c r="B183" s="20">
        <v>0.79849183074989505</v>
      </c>
      <c r="C183" s="20">
        <v>2624.9282706580402</v>
      </c>
      <c r="D183" s="20">
        <v>237.626858344227</v>
      </c>
      <c r="E183" s="20">
        <v>1715.8040343497901</v>
      </c>
      <c r="F183" s="20">
        <v>0.76589430972569095</v>
      </c>
      <c r="G183" s="20">
        <v>1146.7510946524801</v>
      </c>
      <c r="H183" s="20">
        <v>1224.34630808579</v>
      </c>
      <c r="I183" s="20">
        <v>3638.0793048739602</v>
      </c>
      <c r="J183" s="20">
        <v>5718</v>
      </c>
      <c r="K183" s="20">
        <v>7161</v>
      </c>
      <c r="L183" s="20">
        <v>1478.1771760055601</v>
      </c>
      <c r="M183" s="20">
        <v>33.915426356802399</v>
      </c>
      <c r="N183" s="20">
        <v>32.135951675909403</v>
      </c>
    </row>
    <row r="184" spans="1:14" x14ac:dyDescent="0.2">
      <c r="A184" s="19">
        <v>44874</v>
      </c>
      <c r="B184" s="20">
        <v>0.88091239854463999</v>
      </c>
      <c r="C184" s="20">
        <v>3878.3090545331902</v>
      </c>
      <c r="D184" s="20">
        <v>416.84308033124898</v>
      </c>
      <c r="E184" s="20">
        <v>2904.3026735753001</v>
      </c>
      <c r="F184" s="20">
        <v>1.66123235477923</v>
      </c>
      <c r="G184" s="20">
        <v>1390.84946128913</v>
      </c>
      <c r="H184" s="20">
        <v>1481.48010452892</v>
      </c>
      <c r="I184" s="20">
        <v>5242.3957476345304</v>
      </c>
      <c r="J184" s="20">
        <v>6295</v>
      </c>
      <c r="K184" s="20">
        <v>7146</v>
      </c>
      <c r="L184" s="20">
        <v>2487.4595932440502</v>
      </c>
      <c r="M184" s="20">
        <v>48.8662024593011</v>
      </c>
      <c r="N184" s="20">
        <v>48.620463373571198</v>
      </c>
    </row>
    <row r="185" spans="1:14" x14ac:dyDescent="0.2">
      <c r="A185" s="19">
        <v>44873</v>
      </c>
      <c r="B185" s="20">
        <v>0.86210746685275597</v>
      </c>
      <c r="C185" s="20">
        <v>2601.63634965966</v>
      </c>
      <c r="D185" s="20">
        <v>376.87872053144702</v>
      </c>
      <c r="E185" s="20">
        <v>1866.3546672238001</v>
      </c>
      <c r="F185" s="20">
        <v>1.0183275444728499</v>
      </c>
      <c r="G185" s="20">
        <v>1112.1604029673099</v>
      </c>
      <c r="H185" s="20">
        <v>1174.6509102455</v>
      </c>
      <c r="I185" s="20">
        <v>4623.0585237915902</v>
      </c>
      <c r="J185" s="20">
        <v>6177</v>
      </c>
      <c r="K185" s="20">
        <v>7165</v>
      </c>
      <c r="L185" s="20">
        <v>1489.4759466923499</v>
      </c>
      <c r="M185" s="20">
        <v>43.010434517505203</v>
      </c>
      <c r="N185" s="20">
        <v>43.448840877919302</v>
      </c>
    </row>
    <row r="186" spans="1:14" x14ac:dyDescent="0.2">
      <c r="A186" s="19">
        <v>44872</v>
      </c>
      <c r="B186" s="20">
        <v>0.82505580357142805</v>
      </c>
      <c r="C186" s="20">
        <v>593.13842428153998</v>
      </c>
      <c r="D186" s="20">
        <v>4.49243704086732</v>
      </c>
      <c r="E186" s="20">
        <v>169.34673311695801</v>
      </c>
      <c r="F186" s="20">
        <v>0.67606500317655105</v>
      </c>
      <c r="G186" s="20">
        <v>428.28412820544997</v>
      </c>
      <c r="H186" s="20">
        <v>469.65410755332698</v>
      </c>
      <c r="I186" s="20">
        <v>1802.1883816665199</v>
      </c>
      <c r="J186" s="20">
        <v>5914</v>
      </c>
      <c r="K186" s="20">
        <v>7168</v>
      </c>
      <c r="L186" s="20">
        <v>164.85429607609001</v>
      </c>
      <c r="M186" s="20">
        <v>16.758797942050901</v>
      </c>
      <c r="N186" s="20">
        <v>16.629918024427901</v>
      </c>
    </row>
    <row r="187" spans="1:14" x14ac:dyDescent="0.2">
      <c r="A187" s="19">
        <v>44871</v>
      </c>
      <c r="B187" s="20">
        <v>0.84068080357142805</v>
      </c>
      <c r="C187" s="20">
        <v>470.37627094722097</v>
      </c>
      <c r="D187" s="20">
        <v>1.98987104043078</v>
      </c>
      <c r="E187" s="20">
        <v>112.914802176444</v>
      </c>
      <c r="F187" s="20">
        <v>0.20015628706761601</v>
      </c>
      <c r="G187" s="20">
        <v>359.45133981120802</v>
      </c>
      <c r="H187" s="20">
        <v>391.18649846398398</v>
      </c>
      <c r="I187" s="20">
        <v>1189.0942864229801</v>
      </c>
      <c r="J187" s="20">
        <v>6026</v>
      </c>
      <c r="K187" s="20">
        <v>7168</v>
      </c>
      <c r="L187" s="20">
        <v>110.924931136013</v>
      </c>
      <c r="M187" s="20">
        <v>11.0554948919479</v>
      </c>
      <c r="N187" s="20">
        <v>11.049102291476601</v>
      </c>
    </row>
    <row r="188" spans="1:14" x14ac:dyDescent="0.2">
      <c r="A188" s="19">
        <v>44870</v>
      </c>
      <c r="B188" s="20">
        <v>0.83806063993293201</v>
      </c>
      <c r="C188" s="20">
        <v>423.74161374610799</v>
      </c>
      <c r="D188" s="20">
        <v>2.9663051213654401</v>
      </c>
      <c r="E188" s="20">
        <v>98.320704522121801</v>
      </c>
      <c r="F188" s="20">
        <v>0.17643712246519699</v>
      </c>
      <c r="G188" s="20">
        <v>328.38721434535103</v>
      </c>
      <c r="H188" s="20">
        <v>357.70330439417398</v>
      </c>
      <c r="I188" s="20">
        <v>1248.8166245320101</v>
      </c>
      <c r="J188" s="20">
        <v>5998</v>
      </c>
      <c r="K188" s="20">
        <v>7157</v>
      </c>
      <c r="L188" s="20">
        <v>95.354399400756506</v>
      </c>
      <c r="M188" s="20">
        <v>11.634893480686699</v>
      </c>
      <c r="N188" s="20">
        <v>11.650047013815399</v>
      </c>
    </row>
    <row r="189" spans="1:14" x14ac:dyDescent="0.2">
      <c r="A189" s="19">
        <v>44869</v>
      </c>
      <c r="B189" s="20">
        <v>0.85016741071428503</v>
      </c>
      <c r="C189" s="20">
        <v>741.09544388362394</v>
      </c>
      <c r="D189" s="20">
        <v>7.3903037113113497</v>
      </c>
      <c r="E189" s="20">
        <v>203.11140348035701</v>
      </c>
      <c r="F189" s="20">
        <v>0.19520093115120199</v>
      </c>
      <c r="G189" s="20">
        <v>545.37434411457798</v>
      </c>
      <c r="H189" s="20">
        <v>578.14240686894402</v>
      </c>
      <c r="I189" s="20">
        <v>1830.26068819435</v>
      </c>
      <c r="J189" s="20">
        <v>6094</v>
      </c>
      <c r="K189" s="20">
        <v>7168</v>
      </c>
      <c r="L189" s="20">
        <v>195.72109976904599</v>
      </c>
      <c r="M189" s="20">
        <v>17.024796171934</v>
      </c>
      <c r="N189" s="20">
        <v>17.036359733909499</v>
      </c>
    </row>
    <row r="190" spans="1:14" x14ac:dyDescent="0.2">
      <c r="A190" s="19">
        <v>44868</v>
      </c>
      <c r="B190" s="20">
        <v>0.83312368972746298</v>
      </c>
      <c r="C190" s="20">
        <v>809.99657827806004</v>
      </c>
      <c r="D190" s="20">
        <v>2.3173771249500299</v>
      </c>
      <c r="E190" s="20">
        <v>94.499088716296697</v>
      </c>
      <c r="F190" s="20">
        <v>0.23790502893565699</v>
      </c>
      <c r="G190" s="20">
        <v>717.814866686713</v>
      </c>
      <c r="H190" s="20">
        <v>1218.63173225184</v>
      </c>
      <c r="I190" s="20">
        <v>1956.7579023583501</v>
      </c>
      <c r="J190" s="20">
        <v>5961</v>
      </c>
      <c r="K190" s="20">
        <v>7155</v>
      </c>
      <c r="L190" s="20">
        <v>92.181711591346499</v>
      </c>
      <c r="M190" s="20">
        <v>18.2362344751816</v>
      </c>
      <c r="N190" s="20">
        <v>18.092482861233499</v>
      </c>
    </row>
    <row r="191" spans="1:14" x14ac:dyDescent="0.2">
      <c r="A191" s="19">
        <v>44867</v>
      </c>
      <c r="B191" s="20">
        <v>0.75181665735047498</v>
      </c>
      <c r="C191" s="20">
        <v>844.30391960410304</v>
      </c>
      <c r="D191" s="20">
        <v>53.926002840379297</v>
      </c>
      <c r="E191" s="20">
        <v>401.93718328588699</v>
      </c>
      <c r="F191" s="20">
        <v>0.227505404507654</v>
      </c>
      <c r="G191" s="20">
        <v>496.29273915859602</v>
      </c>
      <c r="H191" s="20">
        <v>581.52928807070498</v>
      </c>
      <c r="I191" s="20">
        <v>1580.43730192317</v>
      </c>
      <c r="J191" s="20">
        <v>5380</v>
      </c>
      <c r="K191" s="20">
        <v>7156</v>
      </c>
      <c r="L191" s="20">
        <v>348.01118044550702</v>
      </c>
      <c r="M191" s="20">
        <v>14.7154181874745</v>
      </c>
      <c r="N191" s="20">
        <v>15.077612932197299</v>
      </c>
    </row>
    <row r="192" spans="1:14" x14ac:dyDescent="0.2">
      <c r="A192" s="19">
        <v>44866</v>
      </c>
      <c r="B192" s="20">
        <v>0.70505814768109798</v>
      </c>
      <c r="C192" s="20">
        <v>522.556877151913</v>
      </c>
      <c r="D192" s="20">
        <v>1.50022379263717</v>
      </c>
      <c r="E192" s="20">
        <v>91.165394740281002</v>
      </c>
      <c r="F192" s="20">
        <v>0.25533120535390103</v>
      </c>
      <c r="G192" s="20">
        <v>432.89170620426898</v>
      </c>
      <c r="H192" s="20">
        <v>511.79165879541301</v>
      </c>
      <c r="I192" s="20">
        <v>1368.6058535378099</v>
      </c>
      <c r="J192" s="20">
        <v>5032</v>
      </c>
      <c r="K192" s="20">
        <v>7137</v>
      </c>
      <c r="L192" s="20">
        <v>89.665170947643702</v>
      </c>
      <c r="M192" s="20">
        <v>12.796361802925</v>
      </c>
      <c r="N192" s="20">
        <v>12.8025080765248</v>
      </c>
    </row>
    <row r="193" spans="1:14" x14ac:dyDescent="0.2">
      <c r="A193" s="19">
        <v>44865</v>
      </c>
      <c r="B193" s="20">
        <v>0.69906437648373099</v>
      </c>
      <c r="C193" s="20">
        <v>613.29079897016004</v>
      </c>
      <c r="D193" s="20">
        <v>3.2413564963995798</v>
      </c>
      <c r="E193" s="20">
        <v>155.368285311238</v>
      </c>
      <c r="F193" s="20">
        <v>0.40159324066490099</v>
      </c>
      <c r="G193" s="20">
        <v>461.16387015532098</v>
      </c>
      <c r="H193" s="20">
        <v>565.12527444535203</v>
      </c>
      <c r="I193" s="20">
        <v>1987.5528787573601</v>
      </c>
      <c r="J193" s="20">
        <v>5006</v>
      </c>
      <c r="K193" s="20">
        <v>7161</v>
      </c>
      <c r="L193" s="20">
        <v>152.12692881483801</v>
      </c>
      <c r="M193" s="20">
        <v>18.489583289001299</v>
      </c>
      <c r="N193" s="20">
        <v>18.303546998661599</v>
      </c>
    </row>
    <row r="194" spans="1:14" x14ac:dyDescent="0.2">
      <c r="A194" s="19">
        <v>44864</v>
      </c>
      <c r="B194" s="20">
        <v>0.68317522321428503</v>
      </c>
      <c r="C194" s="20">
        <v>421.41672055826399</v>
      </c>
      <c r="D194" s="20">
        <v>-1.55783929163873</v>
      </c>
      <c r="E194" s="20">
        <v>105.06712785014901</v>
      </c>
      <c r="F194" s="20">
        <v>0.27159100934760599</v>
      </c>
      <c r="G194" s="20">
        <v>314.79175341647601</v>
      </c>
      <c r="H194" s="20">
        <v>372.88763719419302</v>
      </c>
      <c r="I194" s="20">
        <v>849.507293103248</v>
      </c>
      <c r="J194" s="20">
        <v>4897</v>
      </c>
      <c r="K194" s="20">
        <v>7168</v>
      </c>
      <c r="L194" s="20">
        <v>106.624967141787</v>
      </c>
      <c r="M194" s="20">
        <v>7.9018648760961199</v>
      </c>
      <c r="N194" s="20">
        <v>7.8453317217404503</v>
      </c>
    </row>
    <row r="195" spans="1:14" x14ac:dyDescent="0.2">
      <c r="A195" s="19">
        <v>44863</v>
      </c>
      <c r="B195" s="20">
        <v>0.69328671328671299</v>
      </c>
      <c r="C195" s="20">
        <v>614.11744504947796</v>
      </c>
      <c r="D195" s="20">
        <v>2.70645219170444</v>
      </c>
      <c r="E195" s="20">
        <v>184.722389398415</v>
      </c>
      <c r="F195" s="20">
        <v>0.283575682955925</v>
      </c>
      <c r="G195" s="20">
        <v>432.10150784276698</v>
      </c>
      <c r="H195" s="20">
        <v>494.61644874950002</v>
      </c>
      <c r="I195" s="20">
        <v>1258.5402526334501</v>
      </c>
      <c r="J195" s="20">
        <v>4957</v>
      </c>
      <c r="K195" s="20">
        <v>7150</v>
      </c>
      <c r="L195" s="20">
        <v>182.01593720670999</v>
      </c>
      <c r="M195" s="20">
        <v>11.7347611529093</v>
      </c>
      <c r="N195" s="20">
        <v>11.6904752753778</v>
      </c>
    </row>
    <row r="196" spans="1:14" x14ac:dyDescent="0.2">
      <c r="A196" s="19">
        <v>44862</v>
      </c>
      <c r="B196" s="20">
        <v>0.677712527964205</v>
      </c>
      <c r="C196" s="20">
        <v>567.31671663917803</v>
      </c>
      <c r="D196" s="20">
        <v>9.8774995122768292</v>
      </c>
      <c r="E196" s="20">
        <v>153.29946031188899</v>
      </c>
      <c r="F196" s="20">
        <v>0.175269234642913</v>
      </c>
      <c r="G196" s="20">
        <v>423.89475583956499</v>
      </c>
      <c r="H196" s="20">
        <v>501.84372248689601</v>
      </c>
      <c r="I196" s="20">
        <v>1644.5306298640901</v>
      </c>
      <c r="J196" s="20">
        <v>4847</v>
      </c>
      <c r="K196" s="20">
        <v>7152</v>
      </c>
      <c r="L196" s="20">
        <v>143.42196079961201</v>
      </c>
      <c r="M196" s="20">
        <v>15.330742588165901</v>
      </c>
      <c r="N196" s="20">
        <v>15.4468212203744</v>
      </c>
    </row>
    <row r="197" spans="1:14" x14ac:dyDescent="0.2">
      <c r="A197" s="19">
        <v>44861</v>
      </c>
      <c r="B197" s="20">
        <v>0.64995811225914502</v>
      </c>
      <c r="C197" s="20">
        <v>586.69370274232494</v>
      </c>
      <c r="D197" s="20">
        <v>2.34620021766478</v>
      </c>
      <c r="E197" s="20">
        <v>193.10112548545001</v>
      </c>
      <c r="F197" s="20">
        <v>0.152463525810935</v>
      </c>
      <c r="G197" s="20">
        <v>395.93877747453899</v>
      </c>
      <c r="H197" s="20">
        <v>479.75221434666003</v>
      </c>
      <c r="I197" s="20">
        <v>1569.6178975175101</v>
      </c>
      <c r="J197" s="20">
        <v>4655</v>
      </c>
      <c r="K197" s="20">
        <v>7162</v>
      </c>
      <c r="L197" s="20">
        <v>190.75492526778501</v>
      </c>
      <c r="M197" s="20">
        <v>14.6110272618482</v>
      </c>
      <c r="N197" s="20">
        <v>14.649642853008499</v>
      </c>
    </row>
    <row r="198" spans="1:14" x14ac:dyDescent="0.2">
      <c r="A198" s="19">
        <v>44860</v>
      </c>
      <c r="B198" s="20">
        <v>0.65768908735696296</v>
      </c>
      <c r="C198" s="20">
        <v>678.50099431785895</v>
      </c>
      <c r="D198" s="20">
        <v>7.6085938481882396</v>
      </c>
      <c r="E198" s="20">
        <v>215.956857667798</v>
      </c>
      <c r="F198" s="20">
        <v>0.19221196211167901</v>
      </c>
      <c r="G198" s="20">
        <v>470.15273049824799</v>
      </c>
      <c r="H198" s="20">
        <v>564.30951625988803</v>
      </c>
      <c r="I198" s="20">
        <v>1873.41242447678</v>
      </c>
      <c r="J198" s="20">
        <v>4713</v>
      </c>
      <c r="K198" s="20">
        <v>7166</v>
      </c>
      <c r="L198" s="20">
        <v>208.34826381961</v>
      </c>
      <c r="M198" s="20">
        <v>17.4345489660531</v>
      </c>
      <c r="N198" s="20">
        <v>17.184881210798402</v>
      </c>
    </row>
    <row r="199" spans="1:14" x14ac:dyDescent="0.2">
      <c r="A199" s="19">
        <v>44859</v>
      </c>
      <c r="B199" s="20">
        <v>0.66456935123042504</v>
      </c>
      <c r="C199" s="20">
        <v>857.07190433046605</v>
      </c>
      <c r="D199" s="20">
        <v>2.3460573777944602</v>
      </c>
      <c r="E199" s="20">
        <v>378.00569616795599</v>
      </c>
      <c r="F199" s="20">
        <v>0.22796482801919801</v>
      </c>
      <c r="G199" s="20">
        <v>481.412265540303</v>
      </c>
      <c r="H199" s="20">
        <v>562.38880438112801</v>
      </c>
      <c r="I199" s="20">
        <v>2096.8728694932001</v>
      </c>
      <c r="J199" s="20">
        <v>4753</v>
      </c>
      <c r="K199" s="20">
        <v>7152</v>
      </c>
      <c r="L199" s="20">
        <v>375.65963879016198</v>
      </c>
      <c r="M199" s="20">
        <v>19.540624967114699</v>
      </c>
      <c r="N199" s="20">
        <v>19.664619342303801</v>
      </c>
    </row>
    <row r="200" spans="1:14" x14ac:dyDescent="0.2">
      <c r="A200" s="19">
        <v>44858</v>
      </c>
      <c r="B200" s="20">
        <v>0.60196629213483099</v>
      </c>
      <c r="C200" s="20">
        <v>501.11131104080198</v>
      </c>
      <c r="D200" s="20">
        <v>0.13676764263755101</v>
      </c>
      <c r="E200" s="20">
        <v>110.999520205503</v>
      </c>
      <c r="F200" s="20">
        <v>0.14373262223237701</v>
      </c>
      <c r="G200" s="20">
        <v>390.248558477936</v>
      </c>
      <c r="H200" s="20">
        <v>487.77028180756702</v>
      </c>
      <c r="I200" s="20">
        <v>1928.29340996723</v>
      </c>
      <c r="J200" s="20">
        <v>4286</v>
      </c>
      <c r="K200" s="20">
        <v>7120</v>
      </c>
      <c r="L200" s="20">
        <v>110.86275256286601</v>
      </c>
      <c r="M200" s="20">
        <v>18.053191113210602</v>
      </c>
      <c r="N200" s="20">
        <v>17.831785046406601</v>
      </c>
    </row>
    <row r="201" spans="1:14" x14ac:dyDescent="0.2">
      <c r="A201" s="19">
        <v>44857</v>
      </c>
      <c r="B201" s="20">
        <v>0.60603099260086501</v>
      </c>
      <c r="C201" s="20">
        <v>440.57244640070797</v>
      </c>
      <c r="D201" s="20">
        <v>-0.98072970577031604</v>
      </c>
      <c r="E201" s="20">
        <v>65.448059706513405</v>
      </c>
      <c r="F201" s="20">
        <v>0.12046254595134499</v>
      </c>
      <c r="G201" s="20">
        <v>374.14365698842403</v>
      </c>
      <c r="H201" s="20">
        <v>457.38481923398399</v>
      </c>
      <c r="I201" s="20">
        <v>1362.6373966318599</v>
      </c>
      <c r="J201" s="20">
        <v>4341</v>
      </c>
      <c r="K201" s="20">
        <v>7163</v>
      </c>
      <c r="L201" s="20">
        <v>66.428789412283706</v>
      </c>
      <c r="M201" s="20">
        <v>12.6864672652242</v>
      </c>
      <c r="N201" s="20">
        <v>12.6531409083867</v>
      </c>
    </row>
    <row r="202" spans="1:14" x14ac:dyDescent="0.2">
      <c r="A202" s="19">
        <v>44856</v>
      </c>
      <c r="B202" s="20">
        <v>0.60842869104102704</v>
      </c>
      <c r="C202" s="20">
        <v>951.11052072304096</v>
      </c>
      <c r="D202" s="20">
        <v>-4.8035173358250001</v>
      </c>
      <c r="E202" s="20">
        <v>590.29525559854903</v>
      </c>
      <c r="F202" s="20">
        <v>0.15450761742341201</v>
      </c>
      <c r="G202" s="20">
        <v>356.01174778866601</v>
      </c>
      <c r="H202" s="20">
        <v>439.46851467009498</v>
      </c>
      <c r="I202" s="20">
        <v>1847.6233665736299</v>
      </c>
      <c r="J202" s="20">
        <v>4360</v>
      </c>
      <c r="K202" s="20">
        <v>7166</v>
      </c>
      <c r="L202" s="20">
        <v>595.09877293437398</v>
      </c>
      <c r="M202" s="20">
        <v>17.196900982369201</v>
      </c>
      <c r="N202" s="20">
        <v>17.195210162146498</v>
      </c>
    </row>
    <row r="203" spans="1:14" x14ac:dyDescent="0.2">
      <c r="A203" s="19">
        <v>44855</v>
      </c>
      <c r="B203" s="20">
        <v>0.59344033496161896</v>
      </c>
      <c r="C203" s="20">
        <v>669.67402076093595</v>
      </c>
      <c r="D203" s="20">
        <v>1.44945130697685</v>
      </c>
      <c r="E203" s="20">
        <v>147.241553214128</v>
      </c>
      <c r="F203" s="20">
        <v>0.242236678128946</v>
      </c>
      <c r="G203" s="20">
        <v>523.88191885378399</v>
      </c>
      <c r="H203" s="20">
        <v>639.41497776046197</v>
      </c>
      <c r="I203" s="20">
        <v>3103.7349377266501</v>
      </c>
      <c r="J203" s="20">
        <v>4252</v>
      </c>
      <c r="K203" s="20">
        <v>7165</v>
      </c>
      <c r="L203" s="20">
        <v>145.79210190715099</v>
      </c>
      <c r="M203" s="20">
        <v>28.879019119482301</v>
      </c>
      <c r="N203" s="20">
        <v>28.940576196623699</v>
      </c>
    </row>
    <row r="204" spans="1:14" x14ac:dyDescent="0.2">
      <c r="A204" s="19">
        <v>44854</v>
      </c>
      <c r="B204" s="20">
        <v>0.58464759246336295</v>
      </c>
      <c r="C204" s="20">
        <v>617.309470273893</v>
      </c>
      <c r="D204" s="20">
        <v>2.4129184980876199</v>
      </c>
      <c r="E204" s="20">
        <v>105.569635080072</v>
      </c>
      <c r="F204" s="20">
        <v>0.32410146950705698</v>
      </c>
      <c r="G204" s="20">
        <v>514.15275369190795</v>
      </c>
      <c r="H204" s="20">
        <v>634.06993486208501</v>
      </c>
      <c r="I204" s="20">
        <v>3220.1098008041799</v>
      </c>
      <c r="J204" s="20">
        <v>4189</v>
      </c>
      <c r="K204" s="20">
        <v>7165</v>
      </c>
      <c r="L204" s="20">
        <v>103.156716581984</v>
      </c>
      <c r="M204" s="20">
        <v>29.961083089318201</v>
      </c>
      <c r="N204" s="20">
        <v>29.904291278647801</v>
      </c>
    </row>
    <row r="205" spans="1:14" x14ac:dyDescent="0.2">
      <c r="A205" s="19">
        <v>44853</v>
      </c>
      <c r="B205" s="20">
        <v>0.57031031590718395</v>
      </c>
      <c r="C205" s="20">
        <v>655.62622989077397</v>
      </c>
      <c r="D205" s="20">
        <v>2.2210065369786598</v>
      </c>
      <c r="E205" s="20">
        <v>104.752129072754</v>
      </c>
      <c r="F205" s="20">
        <v>0.27543772670858102</v>
      </c>
      <c r="G205" s="20">
        <v>553.09510735499805</v>
      </c>
      <c r="H205" s="20">
        <v>673.26104021276296</v>
      </c>
      <c r="I205" s="20">
        <v>2651.3411860916299</v>
      </c>
      <c r="J205" s="20">
        <v>4080</v>
      </c>
      <c r="K205" s="20">
        <v>7154</v>
      </c>
      <c r="L205" s="20">
        <v>102.531122535775</v>
      </c>
      <c r="M205" s="20">
        <v>24.704003872063801</v>
      </c>
      <c r="N205" s="20">
        <v>24.484992173580299</v>
      </c>
    </row>
    <row r="206" spans="1:14" x14ac:dyDescent="0.2">
      <c r="A206" s="19">
        <v>44852</v>
      </c>
      <c r="B206" s="20">
        <v>0.57240513392857095</v>
      </c>
      <c r="C206" s="20">
        <v>578.85404023009198</v>
      </c>
      <c r="D206" s="20">
        <v>2.08873181879627</v>
      </c>
      <c r="E206" s="20">
        <v>144.554747009945</v>
      </c>
      <c r="F206" s="20">
        <v>0.26631896668697802</v>
      </c>
      <c r="G206" s="20">
        <v>436.388025038943</v>
      </c>
      <c r="H206" s="20">
        <v>591.98079662441103</v>
      </c>
      <c r="I206" s="20">
        <v>2431.4171289853998</v>
      </c>
      <c r="J206" s="20">
        <v>4103</v>
      </c>
      <c r="K206" s="20">
        <v>7168</v>
      </c>
      <c r="L206" s="20">
        <v>142.46601519114901</v>
      </c>
      <c r="M206" s="20">
        <v>22.608673015682101</v>
      </c>
      <c r="N206" s="20">
        <v>22.5064408513872</v>
      </c>
    </row>
    <row r="207" spans="1:14" x14ac:dyDescent="0.2">
      <c r="A207" s="19">
        <v>44851</v>
      </c>
      <c r="B207" s="20">
        <v>0.56891249650545095</v>
      </c>
      <c r="C207" s="20">
        <v>630.74424192877802</v>
      </c>
      <c r="D207" s="20">
        <v>1.73330518000599</v>
      </c>
      <c r="E207" s="20">
        <v>165.96406629467401</v>
      </c>
      <c r="F207" s="20">
        <v>0.28168532421909098</v>
      </c>
      <c r="G207" s="20">
        <v>466.51348081410902</v>
      </c>
      <c r="H207" s="20">
        <v>645.35503684656396</v>
      </c>
      <c r="I207" s="20">
        <v>2154.1252898474099</v>
      </c>
      <c r="J207" s="20">
        <v>4070</v>
      </c>
      <c r="K207" s="20">
        <v>7154</v>
      </c>
      <c r="L207" s="20">
        <v>164.23076111466801</v>
      </c>
      <c r="M207" s="20">
        <v>20.073181380115699</v>
      </c>
      <c r="N207" s="20">
        <v>19.867848077722801</v>
      </c>
    </row>
    <row r="208" spans="1:14" x14ac:dyDescent="0.2">
      <c r="A208" s="19">
        <v>44850</v>
      </c>
      <c r="B208" s="20">
        <v>0.57621908620930495</v>
      </c>
      <c r="C208" s="20">
        <v>383.165362135154</v>
      </c>
      <c r="D208" s="20">
        <v>1.2510724617032301</v>
      </c>
      <c r="E208" s="20">
        <v>67.090261675413998</v>
      </c>
      <c r="F208" s="20">
        <v>0.12569815631064099</v>
      </c>
      <c r="G208" s="20">
        <v>317.326172921443</v>
      </c>
      <c r="H208" s="20">
        <v>419.59214619978599</v>
      </c>
      <c r="I208" s="20">
        <v>1422.2836406706999</v>
      </c>
      <c r="J208" s="20">
        <v>4124</v>
      </c>
      <c r="K208" s="20">
        <v>7157</v>
      </c>
      <c r="L208" s="20">
        <v>65.839189213710995</v>
      </c>
      <c r="M208" s="20">
        <v>13.2496805875957</v>
      </c>
      <c r="N208" s="20">
        <v>13.257888788995301</v>
      </c>
    </row>
    <row r="209" spans="1:14" x14ac:dyDescent="0.2">
      <c r="A209" s="19">
        <v>44849</v>
      </c>
      <c r="B209" s="20">
        <v>0.528533556578763</v>
      </c>
      <c r="C209" s="20">
        <v>381.70489688389699</v>
      </c>
      <c r="D209" s="20">
        <v>-0.14079102968777199</v>
      </c>
      <c r="E209" s="20">
        <v>102.079334497332</v>
      </c>
      <c r="F209" s="20">
        <v>0.123583343893965</v>
      </c>
      <c r="G209" s="20">
        <v>279.48477135687699</v>
      </c>
      <c r="H209" s="20">
        <v>379.21352356355101</v>
      </c>
      <c r="I209" s="20">
        <v>1682.2573379119599</v>
      </c>
      <c r="J209" s="20">
        <v>3788</v>
      </c>
      <c r="K209" s="20">
        <v>7167</v>
      </c>
      <c r="L209" s="20">
        <v>102.22012552702</v>
      </c>
      <c r="M209" s="20">
        <v>15.650482170034101</v>
      </c>
      <c r="N209" s="20">
        <v>15.51226704293</v>
      </c>
    </row>
    <row r="210" spans="1:14" x14ac:dyDescent="0.2">
      <c r="A210" s="19">
        <v>44848</v>
      </c>
      <c r="B210" s="20">
        <v>0.54942753420832102</v>
      </c>
      <c r="C210" s="20">
        <v>521.82703085033199</v>
      </c>
      <c r="D210" s="20">
        <v>0.87707846543968704</v>
      </c>
      <c r="E210" s="20">
        <v>182.95060554351599</v>
      </c>
      <c r="F210" s="20">
        <v>0.25478554394192798</v>
      </c>
      <c r="G210" s="20">
        <v>339.75350377225499</v>
      </c>
      <c r="H210" s="20">
        <v>449.010129381448</v>
      </c>
      <c r="I210" s="20">
        <v>1780.5168053233201</v>
      </c>
      <c r="J210" s="20">
        <v>3935</v>
      </c>
      <c r="K210" s="20">
        <v>7162</v>
      </c>
      <c r="L210" s="20">
        <v>182.07352707807601</v>
      </c>
      <c r="M210" s="20">
        <v>16.570273297171099</v>
      </c>
      <c r="N210" s="20">
        <v>16.3772931639128</v>
      </c>
    </row>
    <row r="211" spans="1:14" x14ac:dyDescent="0.2">
      <c r="A211" s="19">
        <v>44847</v>
      </c>
      <c r="B211" s="20">
        <v>0.53374318848679603</v>
      </c>
      <c r="C211" s="20">
        <v>696.08195621384903</v>
      </c>
      <c r="D211" s="20">
        <v>0.89767329728925005</v>
      </c>
      <c r="E211" s="20">
        <v>299.06247504291599</v>
      </c>
      <c r="F211" s="20">
        <v>0.70341652369876195</v>
      </c>
      <c r="G211" s="20">
        <v>397.91715446822201</v>
      </c>
      <c r="H211" s="20">
        <v>606.21992513719601</v>
      </c>
      <c r="I211" s="20">
        <v>2253.1315303060701</v>
      </c>
      <c r="J211" s="20">
        <v>3820</v>
      </c>
      <c r="K211" s="20">
        <v>7157</v>
      </c>
      <c r="L211" s="20">
        <v>298.16480174562702</v>
      </c>
      <c r="M211" s="20">
        <v>20.996013927745899</v>
      </c>
      <c r="N211" s="20">
        <v>20.696201223334999</v>
      </c>
    </row>
    <row r="212" spans="1:14" x14ac:dyDescent="0.2">
      <c r="A212" s="19">
        <v>44846</v>
      </c>
      <c r="B212" s="20">
        <v>0.51088777219430404</v>
      </c>
      <c r="C212" s="20">
        <v>352.37786130905698</v>
      </c>
      <c r="D212" s="20">
        <v>0.79611266448246798</v>
      </c>
      <c r="E212" s="20">
        <v>45.277614280606002</v>
      </c>
      <c r="F212" s="20">
        <v>0.19738930379414499</v>
      </c>
      <c r="G212" s="20">
        <v>307.89635969293403</v>
      </c>
      <c r="H212" s="20">
        <v>447.67874260383201</v>
      </c>
      <c r="I212" s="20">
        <v>1950.8381592733101</v>
      </c>
      <c r="J212" s="20">
        <v>3660</v>
      </c>
      <c r="K212" s="20">
        <v>7164</v>
      </c>
      <c r="L212" s="20">
        <v>44.481501616123502</v>
      </c>
      <c r="M212" s="20">
        <v>18.155661764828299</v>
      </c>
      <c r="N212" s="20">
        <v>18.048258848570399</v>
      </c>
    </row>
    <row r="213" spans="1:14" x14ac:dyDescent="0.2">
      <c r="A213" s="19">
        <v>44845</v>
      </c>
      <c r="B213" s="20">
        <v>0.51661083193746504</v>
      </c>
      <c r="C213" s="20">
        <v>405.03583414723198</v>
      </c>
      <c r="D213" s="20">
        <v>1.93864287694212</v>
      </c>
      <c r="E213" s="20">
        <v>109.779270353372</v>
      </c>
      <c r="F213" s="20">
        <v>0.340490454981698</v>
      </c>
      <c r="G213" s="20">
        <v>297.19520667080201</v>
      </c>
      <c r="H213" s="20">
        <v>415.37052612651399</v>
      </c>
      <c r="I213" s="20">
        <v>2745.9587194817</v>
      </c>
      <c r="J213" s="20">
        <v>3701</v>
      </c>
      <c r="K213" s="20">
        <v>7164</v>
      </c>
      <c r="L213" s="20">
        <v>107.84062747643</v>
      </c>
      <c r="M213" s="20">
        <v>25.560626948150801</v>
      </c>
      <c r="N213" s="20">
        <v>25.409923239161799</v>
      </c>
    </row>
    <row r="214" spans="1:14" x14ac:dyDescent="0.2">
      <c r="A214" s="19">
        <v>44844</v>
      </c>
      <c r="B214" s="20">
        <v>0.48053035589672</v>
      </c>
      <c r="C214" s="20">
        <v>404.317893335463</v>
      </c>
      <c r="D214" s="20">
        <v>2.48404932209775</v>
      </c>
      <c r="E214" s="20">
        <v>65.158737065110202</v>
      </c>
      <c r="F214" s="20">
        <v>0.34758080737272701</v>
      </c>
      <c r="G214" s="20">
        <v>341.64320559245101</v>
      </c>
      <c r="H214" s="20">
        <v>484.27611607080797</v>
      </c>
      <c r="I214" s="20">
        <v>3580.3358798612599</v>
      </c>
      <c r="J214" s="20">
        <v>3443</v>
      </c>
      <c r="K214" s="20">
        <v>7165</v>
      </c>
      <c r="L214" s="20">
        <v>62.674687743012598</v>
      </c>
      <c r="M214" s="20">
        <v>33.317285192788198</v>
      </c>
      <c r="N214" s="20">
        <v>33.110117147467598</v>
      </c>
    </row>
    <row r="215" spans="1:14" x14ac:dyDescent="0.2">
      <c r="A215" s="19">
        <v>44843</v>
      </c>
      <c r="B215" s="20">
        <v>0.44093828539514102</v>
      </c>
      <c r="C215" s="20">
        <v>305.69968328299802</v>
      </c>
      <c r="D215" s="20">
        <v>0.183753999728341</v>
      </c>
      <c r="E215" s="20">
        <v>64.632744304285694</v>
      </c>
      <c r="F215" s="20">
        <v>9.4864239569456499E-2</v>
      </c>
      <c r="G215" s="20">
        <v>241.25069297844101</v>
      </c>
      <c r="H215" s="20">
        <v>373.56152469430498</v>
      </c>
      <c r="I215" s="20">
        <v>2985.2505908145799</v>
      </c>
      <c r="J215" s="20">
        <v>3158</v>
      </c>
      <c r="K215" s="20">
        <v>7162</v>
      </c>
      <c r="L215" s="20">
        <v>64.448990304557398</v>
      </c>
      <c r="M215" s="20">
        <v>27.775076017126601</v>
      </c>
      <c r="N215" s="20">
        <v>27.586163531373</v>
      </c>
    </row>
    <row r="216" spans="1:14" x14ac:dyDescent="0.2">
      <c r="A216" s="19">
        <v>44842</v>
      </c>
      <c r="B216" s="20">
        <v>0.44734272562421501</v>
      </c>
      <c r="C216" s="20">
        <v>255.810456352053</v>
      </c>
      <c r="D216" s="20">
        <v>0.90068216126205203</v>
      </c>
      <c r="E216" s="20">
        <v>29.171081676225899</v>
      </c>
      <c r="F216" s="20">
        <v>9.9283610252665105E-2</v>
      </c>
      <c r="G216" s="20">
        <v>227.540056837089</v>
      </c>
      <c r="H216" s="20">
        <v>360.94397043161899</v>
      </c>
      <c r="I216" s="20">
        <v>1936.05690741896</v>
      </c>
      <c r="J216" s="20">
        <v>3207</v>
      </c>
      <c r="K216" s="20">
        <v>7169</v>
      </c>
      <c r="L216" s="20">
        <v>28.270399514963898</v>
      </c>
      <c r="M216" s="20">
        <v>17.985722234425801</v>
      </c>
      <c r="N216" s="20">
        <v>16.117529132066402</v>
      </c>
    </row>
    <row r="217" spans="1:14" x14ac:dyDescent="0.2">
      <c r="A217" s="19">
        <v>44841</v>
      </c>
      <c r="B217" s="20">
        <v>0.465295270081164</v>
      </c>
      <c r="C217" s="20">
        <v>458.12554476340802</v>
      </c>
      <c r="D217" s="20">
        <v>-8.7066091777929702E-3</v>
      </c>
      <c r="E217" s="20">
        <v>76.093460950152206</v>
      </c>
      <c r="F217" s="20">
        <v>0.32928456717174798</v>
      </c>
      <c r="G217" s="20">
        <v>382.02337720407797</v>
      </c>
      <c r="H217" s="20">
        <v>572.21653101876302</v>
      </c>
      <c r="I217" s="20">
        <v>910.72934254355096</v>
      </c>
      <c r="J217" s="20">
        <v>3325</v>
      </c>
      <c r="K217" s="20">
        <v>7146</v>
      </c>
      <c r="L217" s="20">
        <v>76.102167559329999</v>
      </c>
      <c r="M217" s="20">
        <v>8.4985669981147502</v>
      </c>
      <c r="N217" s="20">
        <v>8.5065947189840596</v>
      </c>
    </row>
    <row r="218" spans="1:14" x14ac:dyDescent="0.2">
      <c r="A218" s="19">
        <v>44840</v>
      </c>
      <c r="B218" s="20">
        <v>0.45815285734246097</v>
      </c>
      <c r="C218" s="20">
        <v>447.73485308826702</v>
      </c>
      <c r="D218" s="20">
        <v>1.84624066233374</v>
      </c>
      <c r="E218" s="20">
        <v>147.903538768174</v>
      </c>
      <c r="F218" s="20">
        <v>0.13871238417725201</v>
      </c>
      <c r="G218" s="20">
        <v>301.67755498242599</v>
      </c>
      <c r="H218" s="20">
        <v>463.62129319675603</v>
      </c>
      <c r="I218" s="20">
        <v>1192.03823784214</v>
      </c>
      <c r="J218" s="20">
        <v>3279</v>
      </c>
      <c r="K218" s="20">
        <v>7157</v>
      </c>
      <c r="L218" s="20">
        <v>146.05729810584</v>
      </c>
      <c r="M218" s="20">
        <v>11.1066373141054</v>
      </c>
      <c r="N218" s="20">
        <v>10.7372284147502</v>
      </c>
    </row>
    <row r="219" spans="1:14" x14ac:dyDescent="0.2">
      <c r="A219" s="19">
        <v>44839</v>
      </c>
      <c r="B219" s="20">
        <v>0.464745383324006</v>
      </c>
      <c r="C219" s="20">
        <v>457.44920354935698</v>
      </c>
      <c r="D219" s="20">
        <v>1.6091882391178201</v>
      </c>
      <c r="E219" s="20">
        <v>60.491140252425403</v>
      </c>
      <c r="F219" s="20">
        <v>0.26398271134311802</v>
      </c>
      <c r="G219" s="20">
        <v>398.56725153604901</v>
      </c>
      <c r="H219" s="20">
        <v>578.40372039624299</v>
      </c>
      <c r="I219" s="20">
        <v>1478.7407308325101</v>
      </c>
      <c r="J219" s="20">
        <v>3322</v>
      </c>
      <c r="K219" s="20">
        <v>7148</v>
      </c>
      <c r="L219" s="20">
        <v>58.881952013307597</v>
      </c>
      <c r="M219" s="20">
        <v>13.792634388754699</v>
      </c>
      <c r="N219" s="20">
        <v>13.713914095307</v>
      </c>
    </row>
    <row r="220" spans="1:14" x14ac:dyDescent="0.2">
      <c r="A220" s="19">
        <v>44838</v>
      </c>
      <c r="B220" s="20">
        <v>0.449523275378575</v>
      </c>
      <c r="C220" s="20">
        <v>448.16137411470601</v>
      </c>
      <c r="D220" s="20">
        <v>0.16433968235959601</v>
      </c>
      <c r="E220" s="20">
        <v>123.859830320713</v>
      </c>
      <c r="F220" s="20">
        <v>0.27901533801566503</v>
      </c>
      <c r="G220" s="20">
        <v>324.46588347635202</v>
      </c>
      <c r="H220" s="20">
        <v>461.68342342578097</v>
      </c>
      <c r="I220" s="20">
        <v>1422.5223527514299</v>
      </c>
      <c r="J220" s="20">
        <v>3206</v>
      </c>
      <c r="K220" s="20">
        <v>7132</v>
      </c>
      <c r="L220" s="20">
        <v>123.695490638354</v>
      </c>
      <c r="M220" s="20">
        <v>13.299576839239201</v>
      </c>
      <c r="N220" s="20">
        <v>13.4242948635455</v>
      </c>
    </row>
    <row r="221" spans="1:14" x14ac:dyDescent="0.2">
      <c r="A221" s="19">
        <v>44837</v>
      </c>
      <c r="B221" s="20">
        <v>0.44432024591309199</v>
      </c>
      <c r="C221" s="20">
        <v>386.65916855726499</v>
      </c>
      <c r="D221" s="20">
        <v>-0.40729493690910101</v>
      </c>
      <c r="E221" s="20">
        <v>103.897388937324</v>
      </c>
      <c r="F221" s="20">
        <v>0.214550747952892</v>
      </c>
      <c r="G221" s="20">
        <v>282.35448468303099</v>
      </c>
      <c r="H221" s="20">
        <v>432.90318175602999</v>
      </c>
      <c r="I221" s="20">
        <v>1470.78004446098</v>
      </c>
      <c r="J221" s="20">
        <v>3180</v>
      </c>
      <c r="K221" s="20">
        <v>7157</v>
      </c>
      <c r="L221" s="20">
        <v>104.304683874234</v>
      </c>
      <c r="M221" s="20">
        <v>13.695010907834501</v>
      </c>
      <c r="N221" s="20">
        <v>13.601438030813799</v>
      </c>
    </row>
    <row r="222" spans="1:14" x14ac:dyDescent="0.2">
      <c r="A222" s="19">
        <v>44836</v>
      </c>
      <c r="B222" s="20">
        <v>0.44738675958188101</v>
      </c>
      <c r="C222" s="20">
        <v>369.77516250448798</v>
      </c>
      <c r="D222" s="20">
        <v>-6.0232490730275297</v>
      </c>
      <c r="E222" s="20">
        <v>104.593243720906</v>
      </c>
      <c r="F222" s="20">
        <v>0.187607057811394</v>
      </c>
      <c r="G222" s="20">
        <v>259.15866971055402</v>
      </c>
      <c r="H222" s="20">
        <v>388.32401673257698</v>
      </c>
      <c r="I222" s="20">
        <v>498.15603657154799</v>
      </c>
      <c r="J222" s="20">
        <v>3210</v>
      </c>
      <c r="K222" s="20">
        <v>7175</v>
      </c>
      <c r="L222" s="20">
        <v>110.616492793934</v>
      </c>
      <c r="M222" s="20">
        <v>4.6259816038044503</v>
      </c>
      <c r="N222" s="20">
        <v>4.5988825408800604</v>
      </c>
    </row>
    <row r="223" spans="1:14" x14ac:dyDescent="0.2">
      <c r="A223" s="19">
        <v>44835</v>
      </c>
      <c r="B223" s="20">
        <v>0.45299145299145299</v>
      </c>
      <c r="C223" s="20">
        <v>328.96864443530399</v>
      </c>
      <c r="D223" s="20">
        <v>-2.8528322022228698</v>
      </c>
      <c r="E223" s="20">
        <v>79.427409251193396</v>
      </c>
      <c r="F223" s="20">
        <v>6.9028266140029507E-2</v>
      </c>
      <c r="G223" s="20">
        <v>246.688402981888</v>
      </c>
      <c r="H223" s="20">
        <v>377.570806997239</v>
      </c>
      <c r="I223" s="20">
        <v>825.75931296682404</v>
      </c>
      <c r="J223" s="20">
        <v>3233</v>
      </c>
      <c r="K223" s="20">
        <v>7137</v>
      </c>
      <c r="L223" s="20">
        <v>82.280241453416195</v>
      </c>
      <c r="M223" s="20">
        <v>7.7163783334682599</v>
      </c>
      <c r="N223" s="20">
        <v>7.7809155285564398</v>
      </c>
    </row>
    <row r="224" spans="1:14" x14ac:dyDescent="0.2">
      <c r="A224" s="19">
        <v>44834</v>
      </c>
      <c r="B224" s="20">
        <v>0.44484780787489497</v>
      </c>
      <c r="C224" s="20">
        <v>493.14546999738798</v>
      </c>
      <c r="D224" s="20">
        <v>-4.86418598164635</v>
      </c>
      <c r="E224" s="20">
        <v>159.84010475069601</v>
      </c>
      <c r="F224" s="20">
        <v>0.180282743231854</v>
      </c>
      <c r="G224" s="20">
        <v>328.441179265046</v>
      </c>
      <c r="H224" s="20">
        <v>507.775098282003</v>
      </c>
      <c r="I224" s="20">
        <v>1527.0607237629899</v>
      </c>
      <c r="J224" s="20">
        <v>3186</v>
      </c>
      <c r="K224" s="20">
        <v>7162</v>
      </c>
      <c r="L224" s="20">
        <v>164.704290732342</v>
      </c>
      <c r="M224" s="20">
        <v>14.2164784940814</v>
      </c>
      <c r="N224" s="20">
        <v>14.189066590274299</v>
      </c>
    </row>
    <row r="225" spans="1:14" x14ac:dyDescent="0.2">
      <c r="A225" s="19">
        <v>44833</v>
      </c>
      <c r="B225" s="20">
        <v>0.42088342186189498</v>
      </c>
      <c r="C225" s="20">
        <v>503.74877466874199</v>
      </c>
      <c r="D225" s="20">
        <v>-4.0267422545100198</v>
      </c>
      <c r="E225" s="20">
        <v>181.77923187574001</v>
      </c>
      <c r="F225" s="20">
        <v>0.100135950445982</v>
      </c>
      <c r="G225" s="20">
        <v>317.94280053849099</v>
      </c>
      <c r="H225" s="20">
        <v>526.55034786713497</v>
      </c>
      <c r="I225" s="20">
        <v>1392.41952469593</v>
      </c>
      <c r="J225" s="20">
        <v>3011</v>
      </c>
      <c r="K225" s="20">
        <v>7154</v>
      </c>
      <c r="L225" s="20">
        <v>185.805974130251</v>
      </c>
      <c r="M225" s="20">
        <v>12.9740159790957</v>
      </c>
      <c r="N225" s="20">
        <v>12.9417712152979</v>
      </c>
    </row>
    <row r="226" spans="1:14" x14ac:dyDescent="0.2">
      <c r="A226" s="19">
        <v>44832</v>
      </c>
      <c r="B226" s="20">
        <v>0.42390393744763999</v>
      </c>
      <c r="C226" s="20">
        <v>649.10772661909596</v>
      </c>
      <c r="D226" s="20">
        <v>-7.5449614984675799</v>
      </c>
      <c r="E226" s="20">
        <v>246.57077443675999</v>
      </c>
      <c r="F226" s="20">
        <v>0.207984891627186</v>
      </c>
      <c r="G226" s="20">
        <v>394.99199068386798</v>
      </c>
      <c r="H226" s="20">
        <v>579.87769088998903</v>
      </c>
      <c r="I226" s="20">
        <v>1468.02868639289</v>
      </c>
      <c r="J226" s="20">
        <v>3036</v>
      </c>
      <c r="K226" s="20">
        <v>7162</v>
      </c>
      <c r="L226" s="20">
        <v>254.11573593522701</v>
      </c>
      <c r="M226" s="20">
        <v>13.6667757110497</v>
      </c>
      <c r="N226" s="20">
        <v>13.7677095009499</v>
      </c>
    </row>
    <row r="227" spans="1:14" x14ac:dyDescent="0.2">
      <c r="A227" s="19">
        <v>44831</v>
      </c>
      <c r="B227" s="20">
        <v>0.398403584932082</v>
      </c>
      <c r="C227" s="20">
        <v>504.136728264677</v>
      </c>
      <c r="D227" s="20">
        <v>-4.1902803881464399</v>
      </c>
      <c r="E227" s="20">
        <v>172.822995344351</v>
      </c>
      <c r="F227" s="20">
        <v>0.13698094436505101</v>
      </c>
      <c r="G227" s="20">
        <v>327.12345253217899</v>
      </c>
      <c r="H227" s="20">
        <v>522.55662893938404</v>
      </c>
      <c r="I227" s="20">
        <v>1784.1958726440901</v>
      </c>
      <c r="J227" s="20">
        <v>2845</v>
      </c>
      <c r="K227" s="20">
        <v>7141</v>
      </c>
      <c r="L227" s="20">
        <v>177.01327573249699</v>
      </c>
      <c r="M227" s="20">
        <v>16.654832118221499</v>
      </c>
      <c r="N227" s="20">
        <v>16.959940737088498</v>
      </c>
    </row>
    <row r="228" spans="1:14" x14ac:dyDescent="0.2">
      <c r="A228" s="19">
        <v>44830</v>
      </c>
      <c r="B228" s="20">
        <v>0.36583659764969201</v>
      </c>
      <c r="C228" s="20">
        <v>380.66777864923603</v>
      </c>
      <c r="D228" s="20">
        <v>-1.8505688596549801</v>
      </c>
      <c r="E228" s="20">
        <v>61.578912302076802</v>
      </c>
      <c r="F228" s="20">
        <v>0.36049707771316503</v>
      </c>
      <c r="G228" s="20">
        <v>317.23829748750398</v>
      </c>
      <c r="H228" s="20">
        <v>544.75237274830397</v>
      </c>
      <c r="I228" s="20">
        <v>1128.42348539656</v>
      </c>
      <c r="J228" s="20">
        <v>2615</v>
      </c>
      <c r="K228" s="20">
        <v>7148</v>
      </c>
      <c r="L228" s="20">
        <v>63.4294811617318</v>
      </c>
      <c r="M228" s="20">
        <v>10.521517666806499</v>
      </c>
      <c r="N228" s="20">
        <v>11.021518588083699</v>
      </c>
    </row>
    <row r="229" spans="1:14" x14ac:dyDescent="0.2">
      <c r="A229" s="19">
        <v>44829</v>
      </c>
      <c r="B229" s="20">
        <v>0.33998325892857101</v>
      </c>
      <c r="C229" s="20">
        <v>300.40973222782799</v>
      </c>
      <c r="D229" s="20">
        <v>0.59333857562529901</v>
      </c>
      <c r="E229" s="20">
        <v>52.163771514134297</v>
      </c>
      <c r="F229" s="20">
        <v>6.4048239971118401E-2</v>
      </c>
      <c r="G229" s="20">
        <v>248.83929928931801</v>
      </c>
      <c r="H229" s="20">
        <v>426.87568023580599</v>
      </c>
      <c r="I229" s="20">
        <v>682.03549020771197</v>
      </c>
      <c r="J229" s="20">
        <v>2437</v>
      </c>
      <c r="K229" s="20">
        <v>7168</v>
      </c>
      <c r="L229" s="20">
        <v>51.5704329385091</v>
      </c>
      <c r="M229" s="20">
        <v>6.3419142347441397</v>
      </c>
      <c r="N229" s="20">
        <v>6.3465085498666296</v>
      </c>
    </row>
    <row r="230" spans="1:14" x14ac:dyDescent="0.2">
      <c r="A230" s="19">
        <v>44828</v>
      </c>
      <c r="B230" s="20">
        <v>0.33231026785714202</v>
      </c>
      <c r="C230" s="20">
        <v>314.85509560041299</v>
      </c>
      <c r="D230" s="20">
        <v>0.320446446642765</v>
      </c>
      <c r="E230" s="20">
        <v>118.298699283045</v>
      </c>
      <c r="F230" s="20">
        <v>4.7028354844673298E-2</v>
      </c>
      <c r="G230" s="20">
        <v>196.876842764011</v>
      </c>
      <c r="H230" s="20">
        <v>386.49465017811201</v>
      </c>
      <c r="I230" s="20">
        <v>525.11800747003804</v>
      </c>
      <c r="J230" s="20">
        <v>2382</v>
      </c>
      <c r="K230" s="20">
        <v>7168</v>
      </c>
      <c r="L230" s="20">
        <v>117.97825283640201</v>
      </c>
      <c r="M230" s="20">
        <v>4.8848508348786197</v>
      </c>
      <c r="N230" s="20">
        <v>4.8681903034118301</v>
      </c>
    </row>
    <row r="231" spans="1:14" x14ac:dyDescent="0.2">
      <c r="A231" s="19">
        <v>44827</v>
      </c>
      <c r="B231" s="20">
        <v>0.33403097530347398</v>
      </c>
      <c r="C231" s="20">
        <v>351.42159106400999</v>
      </c>
      <c r="D231" s="20">
        <v>-0.286386682469434</v>
      </c>
      <c r="E231" s="20">
        <v>80.681183335984002</v>
      </c>
      <c r="F231" s="20">
        <v>6.90539143492407E-2</v>
      </c>
      <c r="G231" s="20">
        <v>270.454021045557</v>
      </c>
      <c r="H231" s="20">
        <v>511.05032446902197</v>
      </c>
      <c r="I231" s="20">
        <v>818.87067878176902</v>
      </c>
      <c r="J231" s="20">
        <v>2394</v>
      </c>
      <c r="K231" s="20">
        <v>7167</v>
      </c>
      <c r="L231" s="20">
        <v>80.967570018453401</v>
      </c>
      <c r="M231" s="20">
        <v>7.6175727475127601</v>
      </c>
      <c r="N231" s="20">
        <v>7.6830234063375098</v>
      </c>
    </row>
    <row r="232" spans="1:14" x14ac:dyDescent="0.2">
      <c r="A232" s="19">
        <v>44826</v>
      </c>
      <c r="B232" s="20">
        <v>0.28705257270693502</v>
      </c>
      <c r="C232" s="20">
        <v>341.18965427712999</v>
      </c>
      <c r="D232" s="20">
        <v>-2.6809240169431798</v>
      </c>
      <c r="E232" s="20">
        <v>103.70287616815401</v>
      </c>
      <c r="F232" s="20">
        <v>5.9086075199045601E-2</v>
      </c>
      <c r="G232" s="20">
        <v>234.80585409203201</v>
      </c>
      <c r="H232" s="20">
        <v>489.75496970670201</v>
      </c>
      <c r="I232" s="20">
        <v>950.74338770163001</v>
      </c>
      <c r="J232" s="20">
        <v>2053</v>
      </c>
      <c r="K232" s="20">
        <v>7152</v>
      </c>
      <c r="L232" s="20">
        <v>106.383800185097</v>
      </c>
      <c r="M232" s="20">
        <v>8.8661623206613491</v>
      </c>
      <c r="N232" s="20">
        <v>9.1163146795163108</v>
      </c>
    </row>
    <row r="233" spans="1:14" x14ac:dyDescent="0.2">
      <c r="A233" s="19">
        <v>44825</v>
      </c>
      <c r="B233" s="20">
        <v>0.28423589452792702</v>
      </c>
      <c r="C233" s="20">
        <v>452.336204189368</v>
      </c>
      <c r="D233" s="20">
        <v>-0.67760952065365399</v>
      </c>
      <c r="E233" s="20">
        <v>103.727517551169</v>
      </c>
      <c r="F233" s="20">
        <v>0.24589660717662901</v>
      </c>
      <c r="G233" s="20">
        <v>347.93107711754499</v>
      </c>
      <c r="H233" s="20">
        <v>741.13505020955995</v>
      </c>
      <c r="I233" s="20">
        <v>1133.82666174207</v>
      </c>
      <c r="J233" s="20">
        <v>2005</v>
      </c>
      <c r="K233" s="20">
        <v>7054</v>
      </c>
      <c r="L233" s="20">
        <v>104.405127071823</v>
      </c>
      <c r="M233" s="20">
        <v>10.712475194238101</v>
      </c>
      <c r="N233" s="20">
        <v>11.2419100362289</v>
      </c>
    </row>
    <row r="234" spans="1:14" x14ac:dyDescent="0.2">
      <c r="A234" s="19">
        <v>44824</v>
      </c>
      <c r="B234" s="20">
        <v>0.25091061922107</v>
      </c>
      <c r="C234" s="20">
        <v>309.04225164893802</v>
      </c>
      <c r="D234" s="20">
        <v>-3.3855254294867501</v>
      </c>
      <c r="E234" s="20">
        <v>83.117459661547301</v>
      </c>
      <c r="F234" s="20">
        <v>0.155005305603681</v>
      </c>
      <c r="G234" s="20">
        <v>222.539266557904</v>
      </c>
      <c r="H234" s="20">
        <v>522.47827877540203</v>
      </c>
      <c r="I234" s="20">
        <v>1107.0295809900001</v>
      </c>
      <c r="J234" s="20">
        <v>1791</v>
      </c>
      <c r="K234" s="20">
        <v>7138</v>
      </c>
      <c r="L234" s="20">
        <v>86.502985091034006</v>
      </c>
      <c r="M234" s="20">
        <v>10.339184174810301</v>
      </c>
      <c r="N234" s="20">
        <v>10.6116818995594</v>
      </c>
    </row>
    <row r="235" spans="1:14" x14ac:dyDescent="0.2">
      <c r="A235" s="19">
        <v>44823</v>
      </c>
      <c r="B235" s="20">
        <v>0.210947368421052</v>
      </c>
      <c r="C235" s="20">
        <v>256.18925121117201</v>
      </c>
      <c r="D235" s="20">
        <v>-4.0009700133180699</v>
      </c>
      <c r="E235" s="20">
        <v>69.580518189650405</v>
      </c>
      <c r="F235" s="20">
        <v>0.23906928743136299</v>
      </c>
      <c r="G235" s="20">
        <v>182.60776300820299</v>
      </c>
      <c r="H235" s="20">
        <v>527.14849862538802</v>
      </c>
      <c r="I235" s="20">
        <v>928.22754725013294</v>
      </c>
      <c r="J235" s="20">
        <v>1503</v>
      </c>
      <c r="K235" s="20">
        <v>7125</v>
      </c>
      <c r="L235" s="20">
        <v>73.581488202968501</v>
      </c>
      <c r="M235" s="20">
        <v>8.6832882584385906</v>
      </c>
      <c r="N235" s="20">
        <v>8.8527639724664002</v>
      </c>
    </row>
    <row r="236" spans="1:14" x14ac:dyDescent="0.2">
      <c r="A236" s="19">
        <v>44822</v>
      </c>
      <c r="B236" s="20">
        <v>0.214446002805049</v>
      </c>
      <c r="C236" s="20">
        <v>259.898728381512</v>
      </c>
      <c r="D236" s="20">
        <v>-8.9570412308049097</v>
      </c>
      <c r="E236" s="20">
        <v>74.794438150298404</v>
      </c>
      <c r="F236" s="20">
        <v>0.208342611475586</v>
      </c>
      <c r="G236" s="20">
        <v>176.14724900040801</v>
      </c>
      <c r="H236" s="20">
        <v>458.09202992734498</v>
      </c>
      <c r="I236" s="20">
        <v>723.32290093326503</v>
      </c>
      <c r="J236" s="20">
        <v>1529</v>
      </c>
      <c r="K236" s="20">
        <v>7130</v>
      </c>
      <c r="L236" s="20">
        <v>83.751479381103294</v>
      </c>
      <c r="M236" s="20">
        <v>6.7631446548279097</v>
      </c>
      <c r="N236" s="20">
        <v>6.5076048030058802</v>
      </c>
    </row>
    <row r="237" spans="1:14" x14ac:dyDescent="0.2">
      <c r="A237" s="19">
        <v>44821</v>
      </c>
      <c r="B237" s="20">
        <v>0.20154277699859699</v>
      </c>
      <c r="C237" s="20">
        <v>191.131253272739</v>
      </c>
      <c r="D237" s="20">
        <v>-10.3621456263698</v>
      </c>
      <c r="E237" s="20">
        <v>34.237686229667197</v>
      </c>
      <c r="F237" s="20">
        <v>0.27386386243327698</v>
      </c>
      <c r="G237" s="20">
        <v>146.53142141670199</v>
      </c>
      <c r="H237" s="20">
        <v>376.23388346138103</v>
      </c>
      <c r="I237" s="20">
        <v>580.63491371727605</v>
      </c>
      <c r="J237" s="20">
        <v>1437</v>
      </c>
      <c r="K237" s="20">
        <v>7130</v>
      </c>
      <c r="L237" s="20">
        <v>44.599831856037099</v>
      </c>
      <c r="M237" s="20">
        <v>5.4301575427047597</v>
      </c>
      <c r="N237" s="20">
        <v>5.1815481130946397</v>
      </c>
    </row>
    <row r="238" spans="1:14" x14ac:dyDescent="0.2">
      <c r="A238" s="19">
        <v>44820</v>
      </c>
      <c r="B238" s="20">
        <v>0.1831641285956</v>
      </c>
      <c r="C238" s="20">
        <v>206.82343121597799</v>
      </c>
      <c r="D238" s="20">
        <v>-7.5157827298245401</v>
      </c>
      <c r="E238" s="20">
        <v>42.4843113364647</v>
      </c>
      <c r="F238" s="20">
        <v>7.4951879759108497E-2</v>
      </c>
      <c r="G238" s="20">
        <v>156.823337149688</v>
      </c>
      <c r="H238" s="20">
        <v>530.96521764629699</v>
      </c>
      <c r="I238" s="20">
        <v>904.70885546063198</v>
      </c>
      <c r="J238" s="20">
        <v>1299</v>
      </c>
      <c r="K238" s="20">
        <v>7092</v>
      </c>
      <c r="L238" s="20">
        <v>50.0000940662893</v>
      </c>
      <c r="M238" s="20">
        <v>8.5116073783150004</v>
      </c>
      <c r="N238" s="20">
        <v>8.5300652979176199</v>
      </c>
    </row>
    <row r="239" spans="1:14" x14ac:dyDescent="0.2">
      <c r="A239" s="19">
        <v>44819</v>
      </c>
      <c r="B239" s="20">
        <v>9.7517466924334703E-2</v>
      </c>
      <c r="C239" s="20">
        <v>196.23194167567101</v>
      </c>
      <c r="D239" s="20">
        <v>-25.5375772489643</v>
      </c>
      <c r="E239" s="20">
        <v>70.883850230959794</v>
      </c>
      <c r="F239" s="20">
        <v>0.23604997142314499</v>
      </c>
      <c r="G239" s="20">
        <v>99.8105141957477</v>
      </c>
      <c r="H239" s="20">
        <v>746.531445707599</v>
      </c>
      <c r="I239" s="20">
        <v>1552.2860601341799</v>
      </c>
      <c r="J239" s="20">
        <v>656</v>
      </c>
      <c r="K239" s="20">
        <v>6727</v>
      </c>
      <c r="L239" s="20">
        <v>96.421427479924105</v>
      </c>
      <c r="M239" s="20">
        <v>15.3917342032408</v>
      </c>
      <c r="N239" s="20">
        <v>13.4953082232987</v>
      </c>
    </row>
    <row r="240" spans="1:14" x14ac:dyDescent="0.2">
      <c r="A240" s="25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</row>
    <row r="241" spans="1:12" x14ac:dyDescent="0.2">
      <c r="A241" s="25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</row>
    <row r="242" spans="1:12" x14ac:dyDescent="0.2">
      <c r="A242" s="25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</row>
    <row r="243" spans="1:12" x14ac:dyDescent="0.2">
      <c r="A243" s="25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</row>
    <row r="244" spans="1:12" x14ac:dyDescent="0.2">
      <c r="A244" s="25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</row>
    <row r="245" spans="1:12" x14ac:dyDescent="0.2">
      <c r="A245" s="25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</row>
    <row r="246" spans="1:12" x14ac:dyDescent="0.2">
      <c r="A246" s="25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</row>
    <row r="247" spans="1:12" x14ac:dyDescent="0.2">
      <c r="A247" s="25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</row>
    <row r="248" spans="1:12" x14ac:dyDescent="0.2">
      <c r="A248" s="25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</row>
    <row r="249" spans="1:12" x14ac:dyDescent="0.2">
      <c r="A249" s="25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</row>
    <row r="250" spans="1:12" x14ac:dyDescent="0.2">
      <c r="A250" s="25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</row>
    <row r="251" spans="1:12" x14ac:dyDescent="0.2">
      <c r="A251" s="25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</row>
    <row r="252" spans="1:12" x14ac:dyDescent="0.2">
      <c r="A252" s="25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</row>
    <row r="253" spans="1:12" x14ac:dyDescent="0.2">
      <c r="A253" s="25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</row>
    <row r="254" spans="1:12" x14ac:dyDescent="0.2">
      <c r="A254" s="25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</row>
    <row r="255" spans="1:12" x14ac:dyDescent="0.2">
      <c r="A255" s="25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</row>
    <row r="256" spans="1:12" x14ac:dyDescent="0.2">
      <c r="A256" s="25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</row>
    <row r="257" spans="1:12" x14ac:dyDescent="0.2">
      <c r="A257" s="25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</row>
    <row r="258" spans="1:12" x14ac:dyDescent="0.2">
      <c r="A258" s="25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</row>
    <row r="259" spans="1:12" x14ac:dyDescent="0.2">
      <c r="A259" s="25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</row>
    <row r="260" spans="1:12" x14ac:dyDescent="0.2">
      <c r="A260" s="25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</row>
    <row r="261" spans="1:12" x14ac:dyDescent="0.2">
      <c r="A261" s="25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</row>
    <row r="262" spans="1:12" x14ac:dyDescent="0.2">
      <c r="A262" s="25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</row>
    <row r="263" spans="1:12" x14ac:dyDescent="0.2">
      <c r="A263" s="25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</row>
    <row r="264" spans="1:12" x14ac:dyDescent="0.2">
      <c r="A264" s="25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</row>
    <row r="265" spans="1:12" x14ac:dyDescent="0.2">
      <c r="A265" s="25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</row>
    <row r="266" spans="1:12" x14ac:dyDescent="0.2">
      <c r="A266" s="25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</row>
    <row r="267" spans="1:12" x14ac:dyDescent="0.2">
      <c r="A267" s="25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</row>
    <row r="268" spans="1:12" x14ac:dyDescent="0.2">
      <c r="A268" s="25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</row>
    <row r="269" spans="1:12" x14ac:dyDescent="0.2">
      <c r="A269" s="25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</row>
    <row r="270" spans="1:12" x14ac:dyDescent="0.2">
      <c r="A270" s="25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</row>
    <row r="271" spans="1:12" x14ac:dyDescent="0.2">
      <c r="A271" s="25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</row>
    <row r="272" spans="1:12" x14ac:dyDescent="0.2">
      <c r="A272" s="25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</row>
    <row r="273" spans="1:12" x14ac:dyDescent="0.2">
      <c r="A273" s="25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</row>
    <row r="274" spans="1:12" x14ac:dyDescent="0.2">
      <c r="A274" s="25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</row>
    <row r="275" spans="1:12" x14ac:dyDescent="0.2">
      <c r="A275" s="25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</row>
    <row r="276" spans="1:12" x14ac:dyDescent="0.2">
      <c r="A276" s="25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</row>
    <row r="277" spans="1:12" x14ac:dyDescent="0.2">
      <c r="A277" s="25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</row>
    <row r="278" spans="1:12" x14ac:dyDescent="0.2">
      <c r="A278" s="25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</row>
    <row r="279" spans="1:12" x14ac:dyDescent="0.2">
      <c r="A279" s="25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</row>
    <row r="280" spans="1:12" x14ac:dyDescent="0.2">
      <c r="A280" s="25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</row>
    <row r="281" spans="1:12" x14ac:dyDescent="0.2">
      <c r="A281" s="25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</row>
    <row r="282" spans="1:12" x14ac:dyDescent="0.2">
      <c r="A282" s="25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</row>
    <row r="283" spans="1:12" x14ac:dyDescent="0.2">
      <c r="A283" s="25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</row>
    <row r="284" spans="1:12" x14ac:dyDescent="0.2">
      <c r="A284" s="25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</row>
    <row r="285" spans="1:12" x14ac:dyDescent="0.2">
      <c r="A285" s="25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</row>
    <row r="286" spans="1:12" x14ac:dyDescent="0.2">
      <c r="A286" s="25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</row>
    <row r="287" spans="1:12" x14ac:dyDescent="0.2">
      <c r="A287" s="25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</row>
    <row r="288" spans="1:12" x14ac:dyDescent="0.2">
      <c r="A288" s="25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</row>
    <row r="289" spans="1:12" x14ac:dyDescent="0.2">
      <c r="A289" s="25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</row>
    <row r="290" spans="1:12" x14ac:dyDescent="0.2">
      <c r="A290" s="25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</row>
    <row r="291" spans="1:12" x14ac:dyDescent="0.2">
      <c r="A291" s="25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</row>
    <row r="292" spans="1:12" x14ac:dyDescent="0.2">
      <c r="A292" s="25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</row>
    <row r="293" spans="1:12" x14ac:dyDescent="0.2">
      <c r="A293" s="25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</row>
    <row r="294" spans="1:12" x14ac:dyDescent="0.2">
      <c r="A294" s="25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</row>
    <row r="295" spans="1:12" x14ac:dyDescent="0.2">
      <c r="A295" s="25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</row>
    <row r="296" spans="1:12" x14ac:dyDescent="0.2">
      <c r="A296" s="25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</row>
    <row r="297" spans="1:12" x14ac:dyDescent="0.2">
      <c r="A297" s="25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</row>
    <row r="298" spans="1:12" x14ac:dyDescent="0.2">
      <c r="A298" s="25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</row>
    <row r="299" spans="1:12" x14ac:dyDescent="0.2">
      <c r="A299" s="25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</row>
    <row r="300" spans="1:12" x14ac:dyDescent="0.2">
      <c r="A300" s="25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</row>
    <row r="301" spans="1:12" x14ac:dyDescent="0.2">
      <c r="A301" s="25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</row>
    <row r="302" spans="1:12" x14ac:dyDescent="0.2">
      <c r="A302" s="25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</row>
    <row r="303" spans="1:12" x14ac:dyDescent="0.2">
      <c r="A303" s="25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</row>
    <row r="304" spans="1:12" x14ac:dyDescent="0.2">
      <c r="A304" s="25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</row>
    <row r="305" spans="1:12" x14ac:dyDescent="0.2">
      <c r="A305" s="25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</row>
    <row r="306" spans="1:12" x14ac:dyDescent="0.2">
      <c r="A306" s="25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</row>
    <row r="307" spans="1:12" x14ac:dyDescent="0.2">
      <c r="A307" s="25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</row>
    <row r="308" spans="1:12" x14ac:dyDescent="0.2">
      <c r="A308" s="25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</row>
    <row r="309" spans="1:12" x14ac:dyDescent="0.2">
      <c r="A309" s="25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</row>
    <row r="310" spans="1:12" x14ac:dyDescent="0.2">
      <c r="A310" s="25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</row>
    <row r="311" spans="1:12" x14ac:dyDescent="0.2">
      <c r="A311" s="25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</row>
    <row r="312" spans="1:12" x14ac:dyDescent="0.2">
      <c r="A312" s="25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</row>
    <row r="313" spans="1:12" x14ac:dyDescent="0.2">
      <c r="A313" s="25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</row>
    <row r="314" spans="1:12" x14ac:dyDescent="0.2">
      <c r="A314" s="25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</row>
    <row r="315" spans="1:12" x14ac:dyDescent="0.2">
      <c r="A315" s="25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</row>
    <row r="316" spans="1:12" x14ac:dyDescent="0.2">
      <c r="A316" s="25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</row>
    <row r="317" spans="1:12" x14ac:dyDescent="0.2">
      <c r="A317" s="25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</row>
    <row r="318" spans="1:12" x14ac:dyDescent="0.2">
      <c r="A318" s="25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</row>
    <row r="319" spans="1:12" x14ac:dyDescent="0.2">
      <c r="A319" s="25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</row>
    <row r="320" spans="1:12" x14ac:dyDescent="0.2">
      <c r="A320" s="25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</row>
    <row r="321" spans="1:12" x14ac:dyDescent="0.2">
      <c r="A321" s="25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</row>
    <row r="322" spans="1:12" x14ac:dyDescent="0.2">
      <c r="A322" s="25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</row>
    <row r="323" spans="1:12" x14ac:dyDescent="0.2">
      <c r="A323" s="25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</row>
    <row r="324" spans="1:12" x14ac:dyDescent="0.2">
      <c r="A324" s="25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</row>
    <row r="325" spans="1:12" x14ac:dyDescent="0.2">
      <c r="A325" s="25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</row>
    <row r="326" spans="1:12" x14ac:dyDescent="0.2">
      <c r="A326" s="25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</row>
    <row r="327" spans="1:12" x14ac:dyDescent="0.2">
      <c r="A327" s="25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</row>
    <row r="328" spans="1:12" x14ac:dyDescent="0.2">
      <c r="A328" s="25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</row>
    <row r="329" spans="1:12" x14ac:dyDescent="0.2">
      <c r="A329" s="25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</row>
    <row r="330" spans="1:12" x14ac:dyDescent="0.2">
      <c r="A330" s="25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</row>
    <row r="331" spans="1:12" x14ac:dyDescent="0.2">
      <c r="A331" s="25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</row>
    <row r="332" spans="1:12" x14ac:dyDescent="0.2">
      <c r="A332" s="25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</row>
    <row r="333" spans="1:12" x14ac:dyDescent="0.2">
      <c r="A333" s="25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</row>
    <row r="334" spans="1:12" x14ac:dyDescent="0.2">
      <c r="A334" s="25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</row>
    <row r="335" spans="1:12" x14ac:dyDescent="0.2">
      <c r="A335" s="25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</row>
    <row r="336" spans="1:12" x14ac:dyDescent="0.2">
      <c r="A336" s="25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</row>
    <row r="337" spans="1:12" x14ac:dyDescent="0.2">
      <c r="A337" s="25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</row>
    <row r="338" spans="1:12" x14ac:dyDescent="0.2">
      <c r="A338" s="25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</row>
    <row r="339" spans="1:12" x14ac:dyDescent="0.2">
      <c r="A339" s="25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</row>
    <row r="340" spans="1:12" x14ac:dyDescent="0.2">
      <c r="A340" s="25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</row>
    <row r="341" spans="1:12" x14ac:dyDescent="0.2">
      <c r="A341" s="25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</row>
    <row r="342" spans="1:12" x14ac:dyDescent="0.2">
      <c r="A342" s="25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</row>
    <row r="343" spans="1:12" x14ac:dyDescent="0.2">
      <c r="A343" s="25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</row>
    <row r="344" spans="1:12" x14ac:dyDescent="0.2">
      <c r="A344" s="25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</row>
    <row r="345" spans="1:12" x14ac:dyDescent="0.2">
      <c r="A345" s="25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</row>
    <row r="346" spans="1:12" x14ac:dyDescent="0.2">
      <c r="A346" s="25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</row>
    <row r="347" spans="1:12" x14ac:dyDescent="0.2">
      <c r="A347" s="25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</row>
    <row r="348" spans="1:12" x14ac:dyDescent="0.2">
      <c r="A348" s="25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</row>
    <row r="349" spans="1:12" x14ac:dyDescent="0.2">
      <c r="A349" s="25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</row>
    <row r="350" spans="1:12" x14ac:dyDescent="0.2">
      <c r="A350" s="25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</row>
    <row r="351" spans="1:12" x14ac:dyDescent="0.2">
      <c r="A351" s="25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MEV Distributed</vt:lpstr>
      <vt:lpstr>MEV revenue split</vt:lpstr>
      <vt:lpstr>raw - eigenphi</vt:lpstr>
      <vt:lpstr>raw - dune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2023-05-09T23:12:39Z</dcterms:created>
  <dcterms:modified xsi:type="dcterms:W3CDTF">2023-06-02T19:14:10Z</dcterms:modified>
</cp:coreProperties>
</file>