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lakshminarayanan\Desktop\MIDAS_data\Reckitt_midas_med_data\"/>
    </mc:Choice>
  </mc:AlternateContent>
  <xr:revisionPtr revIDLastSave="0" documentId="13_ncr:1_{9E65BA68-A6C9-475E-86EB-C33D6C153E5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J2" i="1"/>
  <c r="I2" i="1"/>
  <c r="I3" i="1"/>
  <c r="I4" i="1"/>
  <c r="H4" i="1"/>
  <c r="I6" i="1"/>
  <c r="H6" i="1"/>
  <c r="I5" i="1"/>
  <c r="J5" i="1"/>
  <c r="H5" i="1"/>
  <c r="J4" i="1"/>
  <c r="J3" i="1"/>
  <c r="H3" i="1"/>
  <c r="K5" i="1" l="1"/>
  <c r="K6" i="1"/>
  <c r="K3" i="1"/>
  <c r="K4" i="1"/>
  <c r="K2" i="1"/>
</calcChain>
</file>

<file path=xl/sharedStrings.xml><?xml version="1.0" encoding="utf-8"?>
<sst xmlns="http://schemas.openxmlformats.org/spreadsheetml/2006/main" count="19" uniqueCount="19">
  <si>
    <t>Category</t>
  </si>
  <si>
    <t>Common cold</t>
  </si>
  <si>
    <t>Headache or migraine</t>
  </si>
  <si>
    <t>Menstrual or gynecological pain</t>
  </si>
  <si>
    <t xml:space="preserve">Person1 </t>
  </si>
  <si>
    <t>Person2</t>
  </si>
  <si>
    <t>Person3</t>
  </si>
  <si>
    <t>Person1_epi</t>
  </si>
  <si>
    <t>Person2_epi</t>
  </si>
  <si>
    <t>Person3_epi</t>
  </si>
  <si>
    <t>Person1_dosage</t>
  </si>
  <si>
    <t>Person2_dosage</t>
  </si>
  <si>
    <t>Person3_dosage</t>
  </si>
  <si>
    <t>Factor_to_population</t>
  </si>
  <si>
    <t>Body or muscle pain</t>
  </si>
  <si>
    <t>Mouth or dental pain</t>
  </si>
  <si>
    <t>Share_of_population_taking_Rx</t>
  </si>
  <si>
    <t>Share_of_population_taking_alternatives</t>
  </si>
  <si>
    <t>Share_of_population_taking_nothing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</si>
</sst>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I1" workbookViewId="0">
      <selection activeCell="N3" sqref="N3"/>
    </sheetView>
  </sheetViews>
  <sheetFormatPr defaultRowHeight="14.5" x14ac:dyDescent="0.35"/>
  <cols>
    <col min="1" max="1" width="27.54296875" bestFit="1" customWidth="1"/>
    <col min="5" max="7" width="11.08984375" bestFit="1" customWidth="1"/>
    <col min="8" max="10" width="15.90625" customWidth="1"/>
    <col min="11" max="11" width="18.90625" bestFit="1" customWidth="1"/>
    <col min="12" max="12" width="27.7265625" bestFit="1" customWidth="1"/>
    <col min="13" max="13" width="35.6328125" bestFit="1" customWidth="1"/>
    <col min="14" max="14" width="32.1796875" bestFit="1" customWidth="1"/>
  </cols>
  <sheetData>
    <row r="1" spans="1:14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  <c r="M1" t="s">
        <v>17</v>
      </c>
      <c r="N1" t="s">
        <v>18</v>
      </c>
    </row>
    <row r="2" spans="1:14" x14ac:dyDescent="0.35">
      <c r="A2" t="s">
        <v>1</v>
      </c>
      <c r="B2" s="1">
        <v>0.9</v>
      </c>
      <c r="C2" s="2">
        <v>7.4999999999999997E-2</v>
      </c>
      <c r="D2" s="2">
        <v>2.5000000000000001E-2</v>
      </c>
      <c r="E2">
        <v>2</v>
      </c>
      <c r="F2">
        <v>1</v>
      </c>
      <c r="G2">
        <v>1</v>
      </c>
      <c r="H2">
        <f>400*6*7*E2</f>
        <v>33600</v>
      </c>
      <c r="I2">
        <f>400*6*7*F2</f>
        <v>16800</v>
      </c>
      <c r="J2">
        <f>400*6*7*G2</f>
        <v>16800</v>
      </c>
      <c r="K2">
        <f>1/((B2*H2)+(C2*I2)+(D2*J2))</f>
        <v>3.1328320802005012E-5</v>
      </c>
      <c r="L2" s="1">
        <v>0.25</v>
      </c>
      <c r="M2" s="1">
        <v>0.25</v>
      </c>
      <c r="N2" s="1">
        <v>0.5</v>
      </c>
    </row>
    <row r="3" spans="1:14" x14ac:dyDescent="0.35">
      <c r="A3" t="s">
        <v>2</v>
      </c>
      <c r="B3" s="1">
        <v>0.88</v>
      </c>
      <c r="C3" s="1">
        <v>0.12</v>
      </c>
      <c r="D3">
        <v>0</v>
      </c>
      <c r="E3">
        <v>20</v>
      </c>
      <c r="F3">
        <v>40</v>
      </c>
      <c r="G3">
        <v>0</v>
      </c>
      <c r="H3">
        <f>400*1*1*E3</f>
        <v>8000</v>
      </c>
      <c r="I3">
        <f>400*2*2*F3</f>
        <v>64000</v>
      </c>
      <c r="J3">
        <f t="shared" ref="J3" si="0">400*1*1*G3</f>
        <v>0</v>
      </c>
      <c r="K3">
        <f t="shared" ref="K3:K6" si="1">1/((B3*H3)+(C3*I3)+(D3*J3))</f>
        <v>6.7934782608695653E-5</v>
      </c>
      <c r="L3" s="1">
        <v>0.25</v>
      </c>
      <c r="M3" s="1">
        <v>0.25</v>
      </c>
      <c r="N3" s="1">
        <v>0.5</v>
      </c>
    </row>
    <row r="4" spans="1:14" x14ac:dyDescent="0.35">
      <c r="A4" t="s">
        <v>3</v>
      </c>
      <c r="B4" s="1">
        <v>0.9</v>
      </c>
      <c r="C4" s="1">
        <v>0.1</v>
      </c>
      <c r="D4">
        <v>0</v>
      </c>
      <c r="E4">
        <v>9</v>
      </c>
      <c r="F4">
        <v>8</v>
      </c>
      <c r="G4">
        <v>0</v>
      </c>
      <c r="H4">
        <f>400*2*3*E4</f>
        <v>21600</v>
      </c>
      <c r="I4">
        <f>400*2*5*F4</f>
        <v>32000</v>
      </c>
      <c r="J4">
        <f t="shared" ref="J4:J5" si="2">400*3*3*G4</f>
        <v>0</v>
      </c>
      <c r="K4">
        <f t="shared" si="1"/>
        <v>4.4169611307420493E-5</v>
      </c>
      <c r="L4" s="1">
        <v>0.25</v>
      </c>
      <c r="M4" s="1">
        <v>0.25</v>
      </c>
      <c r="N4" s="1">
        <v>0.5</v>
      </c>
    </row>
    <row r="5" spans="1:14" x14ac:dyDescent="0.35">
      <c r="A5" t="s">
        <v>14</v>
      </c>
      <c r="B5" s="1">
        <v>0.9</v>
      </c>
      <c r="C5" s="1">
        <v>0.1</v>
      </c>
      <c r="D5">
        <v>0</v>
      </c>
      <c r="E5">
        <v>5</v>
      </c>
      <c r="F5">
        <v>20</v>
      </c>
      <c r="G5">
        <v>0</v>
      </c>
      <c r="H5">
        <f>400*3*3*E5</f>
        <v>18000</v>
      </c>
      <c r="I5">
        <f>400*3*7*F5</f>
        <v>168000</v>
      </c>
      <c r="J5">
        <f t="shared" si="2"/>
        <v>0</v>
      </c>
      <c r="K5">
        <f t="shared" si="1"/>
        <v>3.0303030303030302E-5</v>
      </c>
      <c r="L5" s="1">
        <v>0.25</v>
      </c>
      <c r="M5" s="1">
        <v>0.25</v>
      </c>
      <c r="N5" s="1">
        <v>0.5</v>
      </c>
    </row>
    <row r="6" spans="1:14" x14ac:dyDescent="0.35">
      <c r="A6" t="s">
        <v>15</v>
      </c>
      <c r="B6" s="1">
        <v>1</v>
      </c>
      <c r="C6">
        <v>0</v>
      </c>
      <c r="D6">
        <v>0</v>
      </c>
      <c r="E6">
        <v>5</v>
      </c>
      <c r="F6">
        <v>0</v>
      </c>
      <c r="G6">
        <v>0</v>
      </c>
      <c r="H6">
        <f>400*3*3*E6</f>
        <v>18000</v>
      </c>
      <c r="I6">
        <f>400*3*7*F6</f>
        <v>0</v>
      </c>
      <c r="J6">
        <v>0</v>
      </c>
      <c r="K6">
        <f t="shared" si="1"/>
        <v>5.5555555555555558E-5</v>
      </c>
      <c r="L6" s="1">
        <v>0.25</v>
      </c>
      <c r="M6" s="1">
        <v>0.25</v>
      </c>
      <c r="N6" s="1">
        <v>0.5</v>
      </c>
    </row>
  </sheetData>
  <autoFilter ref="A1:K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narayanan, Sriram</dc:creator>
  <cp:lastModifiedBy>Lakshmi narayanan, Sriram</cp:lastModifiedBy>
  <dcterms:created xsi:type="dcterms:W3CDTF">2015-06-05T18:17:20Z</dcterms:created>
  <dcterms:modified xsi:type="dcterms:W3CDTF">2025-01-17T01:22:30Z</dcterms:modified>
</cp:coreProperties>
</file>