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ito\Escritorio\"/>
    </mc:Choice>
  </mc:AlternateContent>
  <xr:revisionPtr revIDLastSave="0" documentId="13_ncr:1_{8DBC0B81-BDA0-45FC-93FA-0FF564DC98C9}" xr6:coauthVersionLast="47" xr6:coauthVersionMax="47" xr10:uidLastSave="{00000000-0000-0000-0000-000000000000}"/>
  <bookViews>
    <workbookView xWindow="-120" yWindow="-120" windowWidth="29040" windowHeight="15720" xr2:uid="{2D4F9E16-9883-4C0F-8F7B-90AD2D520C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<sst xmlns="http://schemas.openxmlformats.org/spreadsheetml/2006/main" count="230" uniqueCount="57">
  <si>
    <t>Código del Bien</t>
  </si>
  <si>
    <t>En uso</t>
  </si>
  <si>
    <t>Tipo</t>
  </si>
  <si>
    <t>Marca</t>
  </si>
  <si>
    <t>Modelo</t>
  </si>
  <si>
    <t>Serial</t>
  </si>
  <si>
    <t>Ubicación</t>
  </si>
  <si>
    <t>Custodio Identificado</t>
  </si>
  <si>
    <t>Fecha de Ingreso</t>
  </si>
  <si>
    <t>Perido de Garantía</t>
  </si>
  <si>
    <t>Proveedor</t>
  </si>
  <si>
    <t>Estado</t>
  </si>
  <si>
    <t>Fecha Último Mantenimiento</t>
  </si>
  <si>
    <t>Recomendación 1</t>
  </si>
  <si>
    <t>Recomendación 2</t>
  </si>
  <si>
    <t>Cédula ESBYE</t>
  </si>
  <si>
    <t>CUSTODIO ESBYE</t>
  </si>
  <si>
    <t>SERIAL ESBYE</t>
  </si>
  <si>
    <t>MODELO ESBYE</t>
  </si>
  <si>
    <t>DESCRIPCION ESBYE</t>
  </si>
  <si>
    <t>BLD</t>
  </si>
  <si>
    <t>EQUIPOS; SISTEMAS Y PAQUETES INFORMATICOS/DATA CENTER</t>
  </si>
  <si>
    <t>N</t>
  </si>
  <si>
    <t>1,344.00</t>
  </si>
  <si>
    <t>GRIS</t>
  </si>
  <si>
    <t>METAL</t>
  </si>
  <si>
    <t>18CMS DE LARGO, 60CMS DE PROFUNDIDAD, ALTURA 5CMS</t>
  </si>
  <si>
    <t>BUENO</t>
  </si>
  <si>
    <t>APROBADO</t>
  </si>
  <si>
    <t>BODEGA ADMINISTRACION DE BIENES - QUITO</t>
  </si>
  <si>
    <t>SI</t>
  </si>
  <si>
    <t>EQUIPOS DE OFICINA Y ADMINISTRACION/TELEFONOS/TELEFONO FIJO</t>
  </si>
  <si>
    <t>78.40</t>
  </si>
  <si>
    <t>NEGRO</t>
  </si>
  <si>
    <t>PLASTICO</t>
  </si>
  <si>
    <t>20CMS LARGO X 25CMS ANCHO X 15CMS ALTURA</t>
  </si>
  <si>
    <t>VILEMA ESCUDERO MARIA DEL CARMEN</t>
  </si>
  <si>
    <t>VASCONEZ PEREZ CLAUDIA CAROLINA</t>
  </si>
  <si>
    <t>LANDETA SALAZAR CARLOS DAVID</t>
  </si>
  <si>
    <t>CHAVEZ PAZMIÑO MARIA BELEN</t>
  </si>
  <si>
    <t>YANEZ MEJIA JAIME STALIN</t>
  </si>
  <si>
    <t>Negro</t>
  </si>
  <si>
    <t>EQUIPO ELECTRONICO/COMPUTADOR DE ESCRITORIO INTEGRADO</t>
  </si>
  <si>
    <t>766.72</t>
  </si>
  <si>
    <t>SILICIO COBRE Y PLASTICO</t>
  </si>
  <si>
    <t>18,28 ANCHO x 40,2 PROFUNDIDAD x 357 ALTURA</t>
  </si>
  <si>
    <t>MOYANO ESPIN FARMONTE BOROSHILO</t>
  </si>
  <si>
    <t>ARROYO TELLO MARCELO ALFREDO</t>
  </si>
  <si>
    <t>GALLEGOS DIAZ CLAUDIA GABRIELA</t>
  </si>
  <si>
    <t>EQUIPO ELECTRONICO/MEMORIA RAM</t>
  </si>
  <si>
    <t>388.36</t>
  </si>
  <si>
    <t>VERDES CON DORADO</t>
  </si>
  <si>
    <t>CARBONO</t>
  </si>
  <si>
    <t>6.4 X 144 X 29 mm</t>
  </si>
  <si>
    <t>766.70</t>
  </si>
  <si>
    <t>HERNANDEZ SALGUERO JOSE ALBERTO</t>
  </si>
  <si>
    <t>CHAVEZ POMASQUI GUILLERMO CAMILO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</si>
</sst>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19FD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CB9C-79E6-4DCD-98C5-82F0614D4175}">
  <dimension ref="A1:T20"/>
  <sheetViews>
    <sheetView tabSelected="1" topLeftCell="A12" workbookViewId="0">
      <selection activeCell="P16" sqref="P16"/>
    </sheetView>
  </sheetViews>
  <sheetFormatPr baseColWidth="10" defaultRowHeight="15" x14ac:dyDescent="0.25"/>
  <sheetData>
    <row r="1" spans="1:2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05" x14ac:dyDescent="0.25">
      <c r="A2" s="2">
        <v>730854</v>
      </c>
      <c r="B2" s="2">
        <v>13</v>
      </c>
      <c r="C2" s="2" t="s">
        <v>20</v>
      </c>
      <c r="D2" s="2" t="s">
        <v>21</v>
      </c>
      <c r="E2" s="2" t="str">
        <f>"730854"</f>
        <v>730854</v>
      </c>
      <c r="F2" s="2" t="str">
        <f>"438249-001 SYSTEM BOARD FOR PROLIANT BL460C BLADE "</f>
        <v xml:space="preserve">438249-001 SYSTEM BOARD FOR PROLIANT BL460C BLADE </v>
      </c>
      <c r="G2" s="2" t="str">
        <f>"HP"</f>
        <v>HP</v>
      </c>
      <c r="H2" s="2" t="s">
        <v>22</v>
      </c>
      <c r="I2" s="2"/>
      <c r="J2" s="2" t="s">
        <v>23</v>
      </c>
      <c r="K2" s="2" t="s">
        <v>22</v>
      </c>
      <c r="L2" s="2" t="s">
        <v>24</v>
      </c>
      <c r="M2" s="2" t="s">
        <v>25</v>
      </c>
      <c r="N2" s="2" t="s">
        <v>26</v>
      </c>
      <c r="O2" s="2" t="s">
        <v>27</v>
      </c>
      <c r="P2" s="2">
        <v>1710592781</v>
      </c>
      <c r="Q2" s="2" t="s">
        <v>28</v>
      </c>
      <c r="R2" s="2">
        <v>2</v>
      </c>
      <c r="S2" s="2" t="s">
        <v>29</v>
      </c>
      <c r="T2" s="2">
        <v>8516</v>
      </c>
    </row>
    <row r="3" spans="1:20" ht="105" x14ac:dyDescent="0.25">
      <c r="A3" s="2">
        <v>3218614</v>
      </c>
      <c r="B3" s="2" t="s">
        <v>30</v>
      </c>
      <c r="C3" s="2" t="s">
        <v>20</v>
      </c>
      <c r="D3" s="2" t="s">
        <v>31</v>
      </c>
      <c r="E3" s="2" t="str">
        <f>"3218614"</f>
        <v>3218614</v>
      </c>
      <c r="F3" s="2" t="str">
        <f t="shared" ref="F3:F12" si="0">"BASICO"</f>
        <v>BASICO</v>
      </c>
      <c r="G3" s="2" t="str">
        <f t="shared" ref="G3:G12" si="1">"GRANDSTREAM"</f>
        <v>GRANDSTREAM</v>
      </c>
      <c r="H3" s="2" t="s">
        <v>22</v>
      </c>
      <c r="I3" s="2"/>
      <c r="J3" s="2" t="s">
        <v>32</v>
      </c>
      <c r="K3" s="2" t="s">
        <v>22</v>
      </c>
      <c r="L3" s="2" t="s">
        <v>33</v>
      </c>
      <c r="M3" s="2" t="s">
        <v>34</v>
      </c>
      <c r="N3" s="2" t="s">
        <v>35</v>
      </c>
      <c r="O3" s="2" t="s">
        <v>27</v>
      </c>
      <c r="P3" s="2">
        <v>1710592781</v>
      </c>
      <c r="Q3" s="2" t="s">
        <v>36</v>
      </c>
      <c r="R3" s="2">
        <v>2</v>
      </c>
      <c r="S3" s="2" t="s">
        <v>29</v>
      </c>
      <c r="T3" s="2">
        <v>62999</v>
      </c>
    </row>
    <row r="4" spans="1:20" ht="105" x14ac:dyDescent="0.25">
      <c r="A4" s="2">
        <v>3218612</v>
      </c>
      <c r="B4" s="2">
        <v>19</v>
      </c>
      <c r="C4" s="2" t="s">
        <v>20</v>
      </c>
      <c r="D4" s="2" t="s">
        <v>31</v>
      </c>
      <c r="E4" s="2" t="str">
        <f>"3218612"</f>
        <v>3218612</v>
      </c>
      <c r="F4" s="2" t="str">
        <f t="shared" si="0"/>
        <v>BASICO</v>
      </c>
      <c r="G4" s="2" t="str">
        <f t="shared" si="1"/>
        <v>GRANDSTREAM</v>
      </c>
      <c r="H4" s="2" t="s">
        <v>22</v>
      </c>
      <c r="I4" s="2"/>
      <c r="J4" s="2" t="s">
        <v>32</v>
      </c>
      <c r="K4" s="2" t="s">
        <v>22</v>
      </c>
      <c r="L4" s="2" t="s">
        <v>33</v>
      </c>
      <c r="M4" s="2" t="s">
        <v>34</v>
      </c>
      <c r="N4" s="2" t="s">
        <v>35</v>
      </c>
      <c r="O4" s="2" t="s">
        <v>27</v>
      </c>
      <c r="P4" s="2">
        <v>1710592781</v>
      </c>
      <c r="Q4" s="2" t="s">
        <v>37</v>
      </c>
      <c r="R4" s="2">
        <v>2</v>
      </c>
      <c r="S4" s="2" t="s">
        <v>29</v>
      </c>
      <c r="T4" s="2">
        <v>62999</v>
      </c>
    </row>
    <row r="5" spans="1:20" ht="105" x14ac:dyDescent="0.25">
      <c r="A5" s="2">
        <v>3218616</v>
      </c>
      <c r="B5" s="2">
        <v>19</v>
      </c>
      <c r="C5" s="2" t="s">
        <v>20</v>
      </c>
      <c r="D5" s="2" t="s">
        <v>31</v>
      </c>
      <c r="E5" s="2" t="str">
        <f>"3218616"</f>
        <v>3218616</v>
      </c>
      <c r="F5" s="2" t="str">
        <f t="shared" si="0"/>
        <v>BASICO</v>
      </c>
      <c r="G5" s="2" t="str">
        <f t="shared" si="1"/>
        <v>GRANDSTREAM</v>
      </c>
      <c r="H5" s="2" t="s">
        <v>22</v>
      </c>
      <c r="I5" s="2"/>
      <c r="J5" s="2" t="s">
        <v>32</v>
      </c>
      <c r="K5" s="2" t="s">
        <v>22</v>
      </c>
      <c r="L5" s="2" t="s">
        <v>33</v>
      </c>
      <c r="M5" s="2" t="s">
        <v>34</v>
      </c>
      <c r="N5" s="2" t="s">
        <v>35</v>
      </c>
      <c r="O5" s="2" t="s">
        <v>27</v>
      </c>
      <c r="P5" s="2">
        <v>1713080081</v>
      </c>
      <c r="Q5" s="2" t="s">
        <v>38</v>
      </c>
      <c r="R5" s="2">
        <v>2</v>
      </c>
      <c r="S5" s="2" t="s">
        <v>29</v>
      </c>
      <c r="T5" s="2">
        <v>8516</v>
      </c>
    </row>
    <row r="6" spans="1:20" ht="105" x14ac:dyDescent="0.25">
      <c r="A6" s="2">
        <v>3218622</v>
      </c>
      <c r="B6" s="2">
        <v>19</v>
      </c>
      <c r="C6" s="2" t="s">
        <v>20</v>
      </c>
      <c r="D6" s="2" t="s">
        <v>31</v>
      </c>
      <c r="E6" s="2" t="str">
        <f>"3218622"</f>
        <v>3218622</v>
      </c>
      <c r="F6" s="2" t="str">
        <f t="shared" si="0"/>
        <v>BASICO</v>
      </c>
      <c r="G6" s="2" t="str">
        <f t="shared" si="1"/>
        <v>GRANDSTREAM</v>
      </c>
      <c r="H6" s="2" t="s">
        <v>22</v>
      </c>
      <c r="I6" s="2"/>
      <c r="J6" s="2" t="s">
        <v>32</v>
      </c>
      <c r="K6" s="2" t="s">
        <v>22</v>
      </c>
      <c r="L6" s="2" t="s">
        <v>33</v>
      </c>
      <c r="M6" s="2" t="s">
        <v>34</v>
      </c>
      <c r="N6" s="2" t="s">
        <v>35</v>
      </c>
      <c r="O6" s="2" t="s">
        <v>27</v>
      </c>
      <c r="P6" s="2">
        <v>1713080081</v>
      </c>
      <c r="Q6" s="2" t="s">
        <v>38</v>
      </c>
      <c r="R6" s="2">
        <v>2</v>
      </c>
      <c r="S6" s="2" t="s">
        <v>29</v>
      </c>
      <c r="T6" s="2">
        <v>8516</v>
      </c>
    </row>
    <row r="7" spans="1:20" ht="105" x14ac:dyDescent="0.25">
      <c r="A7" s="2">
        <v>3218624</v>
      </c>
      <c r="B7" s="2">
        <v>19</v>
      </c>
      <c r="C7" s="2" t="s">
        <v>20</v>
      </c>
      <c r="D7" s="2" t="s">
        <v>31</v>
      </c>
      <c r="E7" s="2" t="str">
        <f>"3218624"</f>
        <v>3218624</v>
      </c>
      <c r="F7" s="2" t="str">
        <f t="shared" si="0"/>
        <v>BASICO</v>
      </c>
      <c r="G7" s="2" t="str">
        <f t="shared" si="1"/>
        <v>GRANDSTREAM</v>
      </c>
      <c r="H7" s="2" t="s">
        <v>22</v>
      </c>
      <c r="I7" s="2"/>
      <c r="J7" s="2" t="s">
        <v>32</v>
      </c>
      <c r="K7" s="2" t="s">
        <v>22</v>
      </c>
      <c r="L7" s="2" t="s">
        <v>33</v>
      </c>
      <c r="M7" s="2" t="s">
        <v>34</v>
      </c>
      <c r="N7" s="2" t="s">
        <v>35</v>
      </c>
      <c r="O7" s="2" t="s">
        <v>27</v>
      </c>
      <c r="P7" s="2">
        <v>2222222222</v>
      </c>
      <c r="Q7" s="2" t="s">
        <v>38</v>
      </c>
      <c r="R7" s="2">
        <v>2</v>
      </c>
      <c r="S7" s="2" t="s">
        <v>29</v>
      </c>
      <c r="T7" s="2">
        <v>8516</v>
      </c>
    </row>
    <row r="8" spans="1:20" ht="105" x14ac:dyDescent="0.25">
      <c r="A8" s="2">
        <v>3218623</v>
      </c>
      <c r="B8" s="2">
        <v>19</v>
      </c>
      <c r="C8" s="2" t="s">
        <v>20</v>
      </c>
      <c r="D8" s="2" t="s">
        <v>31</v>
      </c>
      <c r="E8" s="2" t="str">
        <f>"3218623"</f>
        <v>3218623</v>
      </c>
      <c r="F8" s="2" t="str">
        <f t="shared" si="0"/>
        <v>BASICO</v>
      </c>
      <c r="G8" s="2" t="str">
        <f t="shared" si="1"/>
        <v>GRANDSTREAM</v>
      </c>
      <c r="H8" s="2" t="s">
        <v>22</v>
      </c>
      <c r="I8" s="2"/>
      <c r="J8" s="2" t="s">
        <v>32</v>
      </c>
      <c r="K8" s="2" t="s">
        <v>22</v>
      </c>
      <c r="L8" s="2" t="s">
        <v>33</v>
      </c>
      <c r="M8" s="2" t="s">
        <v>34</v>
      </c>
      <c r="N8" s="2" t="s">
        <v>35</v>
      </c>
      <c r="O8" s="2" t="s">
        <v>27</v>
      </c>
      <c r="P8" s="2">
        <v>2222222222</v>
      </c>
      <c r="Q8" s="2" t="s">
        <v>39</v>
      </c>
      <c r="R8" s="2">
        <v>2</v>
      </c>
      <c r="S8" s="2" t="s">
        <v>29</v>
      </c>
      <c r="T8" s="2">
        <v>62999</v>
      </c>
    </row>
    <row r="9" spans="1:20" ht="105" x14ac:dyDescent="0.25">
      <c r="A9" s="2">
        <v>3218621</v>
      </c>
      <c r="B9" s="2">
        <v>19</v>
      </c>
      <c r="C9" s="2" t="s">
        <v>20</v>
      </c>
      <c r="D9" s="2" t="s">
        <v>31</v>
      </c>
      <c r="E9" s="2" t="str">
        <f>"3218621"</f>
        <v>3218621</v>
      </c>
      <c r="F9" s="2" t="str">
        <f t="shared" si="0"/>
        <v>BASICO</v>
      </c>
      <c r="G9" s="2" t="str">
        <f t="shared" si="1"/>
        <v>GRANDSTREAM</v>
      </c>
      <c r="H9" s="2" t="s">
        <v>22</v>
      </c>
      <c r="I9" s="2"/>
      <c r="J9" s="2" t="s">
        <v>32</v>
      </c>
      <c r="K9" s="2" t="s">
        <v>22</v>
      </c>
      <c r="L9" s="2" t="s">
        <v>33</v>
      </c>
      <c r="M9" s="2" t="s">
        <v>34</v>
      </c>
      <c r="N9" s="2" t="s">
        <v>35</v>
      </c>
      <c r="O9" s="2" t="s">
        <v>27</v>
      </c>
      <c r="P9" s="2">
        <v>2222222222</v>
      </c>
      <c r="Q9" s="2" t="s">
        <v>40</v>
      </c>
      <c r="R9" s="2">
        <v>2</v>
      </c>
      <c r="S9" s="2" t="s">
        <v>29</v>
      </c>
      <c r="T9" s="2">
        <v>62999</v>
      </c>
    </row>
    <row r="10" spans="1:20" ht="105" x14ac:dyDescent="0.25">
      <c r="A10" s="2">
        <v>3218620</v>
      </c>
      <c r="B10" s="2">
        <v>19</v>
      </c>
      <c r="C10" s="2" t="s">
        <v>20</v>
      </c>
      <c r="D10" s="2" t="s">
        <v>31</v>
      </c>
      <c r="E10" s="2" t="str">
        <f>"3218620"</f>
        <v>3218620</v>
      </c>
      <c r="F10" s="2" t="str">
        <f t="shared" si="0"/>
        <v>BASICO</v>
      </c>
      <c r="G10" s="2" t="str">
        <f t="shared" si="1"/>
        <v>GRANDSTREAM</v>
      </c>
      <c r="H10" s="2" t="s">
        <v>22</v>
      </c>
      <c r="I10" s="2"/>
      <c r="J10" s="2" t="s">
        <v>32</v>
      </c>
      <c r="K10" s="2" t="s">
        <v>22</v>
      </c>
      <c r="L10" s="2" t="s">
        <v>33</v>
      </c>
      <c r="M10" s="2" t="s">
        <v>34</v>
      </c>
      <c r="N10" s="2" t="s">
        <v>35</v>
      </c>
      <c r="O10" s="2" t="s">
        <v>27</v>
      </c>
      <c r="P10" s="2">
        <v>2222222222</v>
      </c>
      <c r="Q10" s="2" t="s">
        <v>38</v>
      </c>
      <c r="R10" s="2">
        <v>2</v>
      </c>
      <c r="S10" s="2" t="s">
        <v>29</v>
      </c>
      <c r="T10" s="2">
        <v>8516</v>
      </c>
    </row>
    <row r="11" spans="1:20" ht="105" x14ac:dyDescent="0.25">
      <c r="A11" s="2">
        <v>3218626</v>
      </c>
      <c r="B11" s="2">
        <v>19</v>
      </c>
      <c r="C11" s="2" t="s">
        <v>20</v>
      </c>
      <c r="D11" s="2" t="s">
        <v>31</v>
      </c>
      <c r="E11" s="2" t="str">
        <f>"3218626"</f>
        <v>3218626</v>
      </c>
      <c r="F11" s="2" t="str">
        <f t="shared" si="0"/>
        <v>BASICO</v>
      </c>
      <c r="G11" s="2" t="str">
        <f t="shared" si="1"/>
        <v>GRANDSTREAM</v>
      </c>
      <c r="H11" s="2" t="s">
        <v>22</v>
      </c>
      <c r="I11" s="2"/>
      <c r="J11" s="2" t="s">
        <v>32</v>
      </c>
      <c r="K11" s="2" t="s">
        <v>22</v>
      </c>
      <c r="L11" s="2" t="s">
        <v>33</v>
      </c>
      <c r="M11" s="2" t="s">
        <v>34</v>
      </c>
      <c r="N11" s="2" t="s">
        <v>35</v>
      </c>
      <c r="O11" s="2" t="s">
        <v>27</v>
      </c>
      <c r="P11" s="2">
        <v>2222222222</v>
      </c>
      <c r="Q11" s="2" t="s">
        <v>38</v>
      </c>
      <c r="R11" s="2">
        <v>2</v>
      </c>
      <c r="S11" s="2" t="s">
        <v>29</v>
      </c>
      <c r="T11" s="2">
        <v>8516</v>
      </c>
    </row>
    <row r="12" spans="1:20" ht="105" x14ac:dyDescent="0.25">
      <c r="A12" s="2">
        <v>3218615</v>
      </c>
      <c r="B12" s="2">
        <v>19</v>
      </c>
      <c r="C12" s="2" t="s">
        <v>20</v>
      </c>
      <c r="D12" s="2" t="s">
        <v>31</v>
      </c>
      <c r="E12" s="2" t="str">
        <f>"3218615"</f>
        <v>3218615</v>
      </c>
      <c r="F12" s="2" t="str">
        <f t="shared" si="0"/>
        <v>BASICO</v>
      </c>
      <c r="G12" s="2" t="str">
        <f t="shared" si="1"/>
        <v>GRANDSTREAM</v>
      </c>
      <c r="H12" s="2" t="s">
        <v>22</v>
      </c>
      <c r="I12" s="2"/>
      <c r="J12" s="2" t="s">
        <v>32</v>
      </c>
      <c r="K12" s="2" t="s">
        <v>22</v>
      </c>
      <c r="L12" s="2" t="s">
        <v>41</v>
      </c>
      <c r="M12" s="2" t="s">
        <v>34</v>
      </c>
      <c r="N12" s="2" t="s">
        <v>35</v>
      </c>
      <c r="O12" s="2" t="s">
        <v>27</v>
      </c>
      <c r="P12" s="2">
        <v>2222222222</v>
      </c>
      <c r="Q12" s="2" t="s">
        <v>38</v>
      </c>
      <c r="R12" s="2">
        <v>2</v>
      </c>
      <c r="S12" s="2" t="s">
        <v>29</v>
      </c>
      <c r="T12" s="2">
        <v>8516</v>
      </c>
    </row>
    <row r="13" spans="1:20" ht="90" x14ac:dyDescent="0.25">
      <c r="A13" s="2">
        <v>3349753</v>
      </c>
      <c r="B13" s="2">
        <v>21</v>
      </c>
      <c r="C13" s="2" t="s">
        <v>20</v>
      </c>
      <c r="D13" s="2" t="s">
        <v>42</v>
      </c>
      <c r="E13" s="2" t="str">
        <f>"3349753"</f>
        <v>3349753</v>
      </c>
      <c r="F13" s="2" t="str">
        <f>"DESKTOP 400G1 MONITOR LV1911"</f>
        <v>DESKTOP 400G1 MONITOR LV1911</v>
      </c>
      <c r="G13" s="2" t="str">
        <f>"DESKTOP HP MONITOR HP"</f>
        <v>DESKTOP HP MONITOR HP</v>
      </c>
      <c r="H13" s="2" t="s">
        <v>22</v>
      </c>
      <c r="I13" s="2"/>
      <c r="J13" s="2" t="s">
        <v>43</v>
      </c>
      <c r="K13" s="2" t="s">
        <v>22</v>
      </c>
      <c r="L13" s="2" t="s">
        <v>33</v>
      </c>
      <c r="M13" s="2" t="s">
        <v>44</v>
      </c>
      <c r="N13" s="2" t="s">
        <v>45</v>
      </c>
      <c r="O13" s="2" t="s">
        <v>27</v>
      </c>
      <c r="P13" s="2">
        <v>2222222222</v>
      </c>
      <c r="Q13" s="2" t="s">
        <v>38</v>
      </c>
      <c r="R13" s="2">
        <v>2</v>
      </c>
      <c r="S13" s="2" t="s">
        <v>29</v>
      </c>
      <c r="T13" s="2">
        <v>8516</v>
      </c>
    </row>
    <row r="14" spans="1:20" ht="90" x14ac:dyDescent="0.25">
      <c r="A14" s="2">
        <v>3349754</v>
      </c>
      <c r="B14" s="2">
        <v>21</v>
      </c>
      <c r="C14" s="2" t="s">
        <v>20</v>
      </c>
      <c r="D14" s="2" t="s">
        <v>42</v>
      </c>
      <c r="E14" s="2" t="str">
        <f>"3349754"</f>
        <v>3349754</v>
      </c>
      <c r="F14" s="2" t="str">
        <f>"DESKTOP 400G1 MONITOR LV1911"</f>
        <v>DESKTOP 400G1 MONITOR LV1911</v>
      </c>
      <c r="G14" s="2" t="str">
        <f>"DESKTOP HP MONITOR HP"</f>
        <v>DESKTOP HP MONITOR HP</v>
      </c>
      <c r="H14" s="2" t="s">
        <v>22</v>
      </c>
      <c r="I14" s="2"/>
      <c r="J14" s="2" t="s">
        <v>43</v>
      </c>
      <c r="K14" s="2" t="s">
        <v>22</v>
      </c>
      <c r="L14" s="2" t="s">
        <v>33</v>
      </c>
      <c r="M14" s="2" t="s">
        <v>44</v>
      </c>
      <c r="N14" s="2" t="s">
        <v>45</v>
      </c>
      <c r="O14" s="2" t="s">
        <v>27</v>
      </c>
      <c r="P14" s="2">
        <v>1713080081</v>
      </c>
      <c r="Q14" s="2" t="s">
        <v>46</v>
      </c>
      <c r="R14" s="2">
        <v>2</v>
      </c>
      <c r="S14" s="2" t="s">
        <v>29</v>
      </c>
      <c r="T14" s="2">
        <v>62999</v>
      </c>
    </row>
    <row r="15" spans="1:20" ht="90" x14ac:dyDescent="0.25">
      <c r="A15" s="2">
        <v>3349760</v>
      </c>
      <c r="B15" s="2">
        <v>21</v>
      </c>
      <c r="C15" s="2" t="s">
        <v>20</v>
      </c>
      <c r="D15" s="2" t="s">
        <v>42</v>
      </c>
      <c r="E15" s="2" t="str">
        <f>"3349760"</f>
        <v>3349760</v>
      </c>
      <c r="F15" s="2" t="str">
        <f>"DESKTOP 400G1 MONITOR LV1911"</f>
        <v>DESKTOP 400G1 MONITOR LV1911</v>
      </c>
      <c r="G15" s="2" t="str">
        <f>"DESKTOP HP MONITOR HP"</f>
        <v>DESKTOP HP MONITOR HP</v>
      </c>
      <c r="H15" s="2" t="s">
        <v>22</v>
      </c>
      <c r="I15" s="2"/>
      <c r="J15" s="2" t="s">
        <v>43</v>
      </c>
      <c r="K15" s="2" t="s">
        <v>22</v>
      </c>
      <c r="L15" s="2" t="s">
        <v>33</v>
      </c>
      <c r="M15" s="2" t="s">
        <v>44</v>
      </c>
      <c r="N15" s="2" t="s">
        <v>45</v>
      </c>
      <c r="O15" s="2" t="s">
        <v>27</v>
      </c>
      <c r="P15" s="3">
        <v>1713080081</v>
      </c>
      <c r="Q15" s="2" t="s">
        <v>47</v>
      </c>
      <c r="R15" s="2">
        <v>2</v>
      </c>
      <c r="S15" s="2" t="s">
        <v>29</v>
      </c>
      <c r="T15" s="2">
        <v>62999</v>
      </c>
    </row>
    <row r="16" spans="1:20" ht="90" x14ac:dyDescent="0.25">
      <c r="A16" s="2">
        <v>3349755</v>
      </c>
      <c r="B16" s="2">
        <v>21</v>
      </c>
      <c r="C16" s="2" t="s">
        <v>20</v>
      </c>
      <c r="D16" s="2" t="s">
        <v>42</v>
      </c>
      <c r="E16" s="2" t="str">
        <f>"3349755"</f>
        <v>3349755</v>
      </c>
      <c r="F16" s="2" t="str">
        <f>"DESKTOP 400G1 MONITOR LV1911"</f>
        <v>DESKTOP 400G1 MONITOR LV1911</v>
      </c>
      <c r="G16" s="2" t="str">
        <f>"DESKTOP HP MONITOR HP"</f>
        <v>DESKTOP HP MONITOR HP</v>
      </c>
      <c r="H16" s="2" t="s">
        <v>22</v>
      </c>
      <c r="I16" s="2"/>
      <c r="J16" s="2" t="s">
        <v>43</v>
      </c>
      <c r="K16" s="2" t="s">
        <v>22</v>
      </c>
      <c r="L16" s="2" t="s">
        <v>33</v>
      </c>
      <c r="M16" s="2" t="s">
        <v>44</v>
      </c>
      <c r="N16" s="2" t="s">
        <v>45</v>
      </c>
      <c r="O16" s="2" t="s">
        <v>27</v>
      </c>
      <c r="P16" s="2">
        <v>1713080081</v>
      </c>
      <c r="Q16" s="2" t="s">
        <v>48</v>
      </c>
      <c r="R16" s="2">
        <v>2</v>
      </c>
      <c r="S16" s="2" t="s">
        <v>29</v>
      </c>
      <c r="T16" s="2">
        <v>62999</v>
      </c>
    </row>
    <row r="17" spans="1:20" ht="75" x14ac:dyDescent="0.25">
      <c r="A17" s="2">
        <v>3358260</v>
      </c>
      <c r="B17" s="2">
        <v>23</v>
      </c>
      <c r="C17" s="2" t="s">
        <v>20</v>
      </c>
      <c r="D17" s="2" t="s">
        <v>49</v>
      </c>
      <c r="E17" s="2" t="str">
        <f>"3358260"</f>
        <v>3358260</v>
      </c>
      <c r="F17" s="2" t="str">
        <f>"DDR3"</f>
        <v>DDR3</v>
      </c>
      <c r="G17" s="2" t="str">
        <f>"HP"</f>
        <v>HP</v>
      </c>
      <c r="H17" s="2" t="s">
        <v>22</v>
      </c>
      <c r="I17" s="2"/>
      <c r="J17" s="2" t="s">
        <v>50</v>
      </c>
      <c r="K17" s="2" t="s">
        <v>22</v>
      </c>
      <c r="L17" s="2" t="s">
        <v>51</v>
      </c>
      <c r="M17" s="2" t="s">
        <v>52</v>
      </c>
      <c r="N17" s="2" t="s">
        <v>53</v>
      </c>
      <c r="O17" s="2" t="s">
        <v>27</v>
      </c>
      <c r="P17" s="2">
        <v>1111111111</v>
      </c>
      <c r="Q17" s="2" t="s">
        <v>38</v>
      </c>
      <c r="R17" s="2">
        <v>2</v>
      </c>
      <c r="S17" s="2" t="s">
        <v>29</v>
      </c>
      <c r="T17" s="2">
        <v>8516</v>
      </c>
    </row>
    <row r="18" spans="1:20" ht="75" x14ac:dyDescent="0.25">
      <c r="A18" s="2">
        <v>3358259</v>
      </c>
      <c r="B18" s="2">
        <v>23</v>
      </c>
      <c r="C18" s="2" t="s">
        <v>20</v>
      </c>
      <c r="D18" s="2" t="s">
        <v>49</v>
      </c>
      <c r="E18" s="2" t="str">
        <f>"3358259"</f>
        <v>3358259</v>
      </c>
      <c r="F18" s="2" t="str">
        <f>"DDR3"</f>
        <v>DDR3</v>
      </c>
      <c r="G18" s="2" t="str">
        <f>"HP"</f>
        <v>HP</v>
      </c>
      <c r="H18" s="2" t="s">
        <v>22</v>
      </c>
      <c r="I18" s="2"/>
      <c r="J18" s="2" t="s">
        <v>50</v>
      </c>
      <c r="K18" s="2" t="s">
        <v>22</v>
      </c>
      <c r="L18" s="2" t="s">
        <v>51</v>
      </c>
      <c r="M18" s="2" t="s">
        <v>52</v>
      </c>
      <c r="N18" s="2" t="s">
        <v>53</v>
      </c>
      <c r="O18" s="2" t="s">
        <v>27</v>
      </c>
      <c r="P18" s="2">
        <v>1111111111</v>
      </c>
      <c r="Q18" s="2" t="s">
        <v>38</v>
      </c>
      <c r="R18" s="2">
        <v>2</v>
      </c>
      <c r="S18" s="2" t="s">
        <v>29</v>
      </c>
      <c r="T18" s="2">
        <v>8516</v>
      </c>
    </row>
    <row r="19" spans="1:20" ht="90" x14ac:dyDescent="0.25">
      <c r="A19" s="2">
        <v>3349762</v>
      </c>
      <c r="B19" s="2">
        <v>21</v>
      </c>
      <c r="C19" s="2" t="s">
        <v>20</v>
      </c>
      <c r="D19" s="2" t="s">
        <v>42</v>
      </c>
      <c r="E19" s="2" t="str">
        <f>"3349762"</f>
        <v>3349762</v>
      </c>
      <c r="F19" s="2" t="str">
        <f>"DESKTOP 400G1 MONITOR LV1911"</f>
        <v>DESKTOP 400G1 MONITOR LV1911</v>
      </c>
      <c r="G19" s="2" t="str">
        <f>"DESKTOP HP MONITOR HP"</f>
        <v>DESKTOP HP MONITOR HP</v>
      </c>
      <c r="H19" s="2" t="s">
        <v>22</v>
      </c>
      <c r="I19" s="2"/>
      <c r="J19" s="2" t="s">
        <v>54</v>
      </c>
      <c r="K19" s="2" t="s">
        <v>22</v>
      </c>
      <c r="L19" s="2" t="s">
        <v>33</v>
      </c>
      <c r="M19" s="2" t="s">
        <v>44</v>
      </c>
      <c r="N19" s="2" t="s">
        <v>45</v>
      </c>
      <c r="O19" s="2" t="s">
        <v>27</v>
      </c>
      <c r="P19" s="2">
        <v>1111111111</v>
      </c>
      <c r="Q19" s="2" t="s">
        <v>55</v>
      </c>
      <c r="R19" s="2">
        <v>2</v>
      </c>
      <c r="S19" s="2" t="s">
        <v>29</v>
      </c>
      <c r="T19" s="2">
        <v>62999</v>
      </c>
    </row>
    <row r="20" spans="1:20" ht="90" x14ac:dyDescent="0.25">
      <c r="A20" s="2">
        <v>3349761</v>
      </c>
      <c r="B20" s="2">
        <v>21</v>
      </c>
      <c r="C20" s="2" t="s">
        <v>20</v>
      </c>
      <c r="D20" s="2" t="s">
        <v>42</v>
      </c>
      <c r="E20" s="2" t="str">
        <f>"3349761"</f>
        <v>3349761</v>
      </c>
      <c r="F20" s="2" t="str">
        <f>"DESKTOP 400G1 MONITOR LV1911"</f>
        <v>DESKTOP 400G1 MONITOR LV1911</v>
      </c>
      <c r="G20" s="2" t="str">
        <f>"DESKTOP HP MONITOR HP"</f>
        <v>DESKTOP HP MONITOR HP</v>
      </c>
      <c r="H20" s="2" t="s">
        <v>22</v>
      </c>
      <c r="I20" s="2"/>
      <c r="J20" s="2" t="s">
        <v>43</v>
      </c>
      <c r="K20" s="2" t="s">
        <v>22</v>
      </c>
      <c r="L20" s="2" t="s">
        <v>33</v>
      </c>
      <c r="M20" s="2" t="s">
        <v>44</v>
      </c>
      <c r="N20" s="2" t="s">
        <v>45</v>
      </c>
      <c r="O20" s="2" t="s">
        <v>27</v>
      </c>
      <c r="P20" s="2">
        <v>1111111111</v>
      </c>
      <c r="Q20" s="2" t="s">
        <v>56</v>
      </c>
      <c r="R20" s="2">
        <v>2</v>
      </c>
      <c r="S20" s="2" t="s">
        <v>29</v>
      </c>
      <c r="T20" s="2">
        <v>62999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2024-07-21T15:08:35Z</dcterms:created>
  <dcterms:modified xsi:type="dcterms:W3CDTF">2024-07-21T16:41:20Z</dcterms:modified>
</cp:coreProperties>
</file>