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 Vacuum cables" sheetId="1" state="visible" r:id="rId2"/>
    <sheet name="COM MPM Cables" sheetId="2" state="visible" r:id="rId3"/>
    <sheet name="Internal connections" sheetId="3" state="visible" r:id="rId4"/>
    <sheet name="MPM Cables" sheetId="4" state="visible" r:id="rId5"/>
    <sheet name="Vaccum cables" sheetId="5" state="visible" r:id="rId6"/>
    <sheet name="FES Cables" sheetId="6" state="visible" r:id="rId7"/>
    <sheet name="ColdCryo Cables" sheetId="7" state="visible" r:id="rId8"/>
    <sheet name="Connectors Pinou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<sst xmlns="http://schemas.openxmlformats.org/spreadsheetml/2006/main" count="2948" uniqueCount="589">
  <si>
    <t xml:space="preserve">Vacuum PLC Cable</t>
  </si>
  <si>
    <t xml:space="preserve">Vaccum Camera Cable</t>
  </si>
  <si>
    <t xml:space="preserve">Cable Number</t>
  </si>
  <si>
    <t xml:space="preserve">Length </t>
  </si>
  <si>
    <t xml:space="preserve">7 feet</t>
  </si>
  <si>
    <t xml:space="preserve">TestBox connector</t>
  </si>
  <si>
    <t xml:space="preserve"> Pin</t>
  </si>
  <si>
    <t xml:space="preserve">Part Number</t>
  </si>
  <si>
    <t xml:space="preserve">Connector</t>
  </si>
  <si>
    <t xml:space="preserve">Pin</t>
  </si>
  <si>
    <t xml:space="preserve">Plc Port</t>
  </si>
  <si>
    <t xml:space="preserve">Device</t>
  </si>
  <si>
    <t xml:space="preserve">Type</t>
  </si>
  <si>
    <t xml:space="preserve">PlcDefaultValue</t>
  </si>
  <si>
    <t xml:space="preserve">PlcBootValue</t>
  </si>
  <si>
    <t xml:space="preserve">J11</t>
  </si>
  <si>
    <t xml:space="preserve">FO104_A</t>
  </si>
  <si>
    <t xml:space="preserve">DB 104 Female 206065-4</t>
  </si>
  <si>
    <t xml:space="preserve">TB-P57</t>
  </si>
  <si>
    <t xml:space="preserve">IA0</t>
  </si>
  <si>
    <t xml:space="preserve">Molex Micro-Fit 3.0 (43025-1000)</t>
  </si>
  <si>
    <t xml:space="preserve">P21</t>
  </si>
  <si>
    <t xml:space="preserve">DI207</t>
  </si>
  <si>
    <t xml:space="preserve">DB 104 Male 206066-4</t>
  </si>
  <si>
    <t xml:space="preserve">TB-J57</t>
  </si>
  <si>
    <t xml:space="preserve">Device previously connected toVCR-UTT-PLC-00/IA0</t>
  </si>
  <si>
    <t xml:space="preserve">Molex Micro-Fit 3.0 (43020-1000)</t>
  </si>
  <si>
    <t xml:space="preserve">Digital</t>
  </si>
  <si>
    <t xml:space="preserve">Device previously connected toVCR-UTT-PLC-00/IA1</t>
  </si>
  <si>
    <t xml:space="preserve">Device previously connected toVCR-UTT-PLC-00/IA2</t>
  </si>
  <si>
    <t xml:space="preserve">FO103_A</t>
  </si>
  <si>
    <t xml:space="preserve">IA3</t>
  </si>
  <si>
    <t xml:space="preserve">DI208</t>
  </si>
  <si>
    <t xml:space="preserve">Device previously connected toVCR-UTT-PLC-00/IA3</t>
  </si>
  <si>
    <t xml:space="preserve">Device previously connected toVCR-UTT-PLC-00/IA4</t>
  </si>
  <si>
    <t xml:space="preserve">SHIELD</t>
  </si>
  <si>
    <t xml:space="preserve">FO100_C</t>
  </si>
  <si>
    <t xml:space="preserve">I35</t>
  </si>
  <si>
    <t xml:space="preserve">DO200</t>
  </si>
  <si>
    <t xml:space="preserve">VCR-UTT-GCC-0/7 Relay 1 NO I35</t>
  </si>
  <si>
    <t xml:space="preserve">FO100_D</t>
  </si>
  <si>
    <t xml:space="preserve">I36</t>
  </si>
  <si>
    <t xml:space="preserve">DO201</t>
  </si>
  <si>
    <t xml:space="preserve">VCR-UTT-GCC-00/12 Relay 2 NO I36</t>
  </si>
  <si>
    <t xml:space="preserve">FO101_C</t>
  </si>
  <si>
    <t xml:space="preserve">I37</t>
  </si>
  <si>
    <t xml:space="preserve">DO202</t>
  </si>
  <si>
    <t xml:space="preserve">VHX-UTT-GCC-00/7 Relay 1 NO I37</t>
  </si>
  <si>
    <t xml:space="preserve">FO101_D</t>
  </si>
  <si>
    <t xml:space="preserve">I40</t>
  </si>
  <si>
    <t xml:space="preserve">DO203</t>
  </si>
  <si>
    <t xml:space="preserve">VHX-UTT-GCC-00/12 Relay 2 NO I40</t>
  </si>
  <si>
    <t xml:space="preserve">DO107</t>
  </si>
  <si>
    <t xml:space="preserve">TB-P45</t>
  </si>
  <si>
    <t xml:space="preserve">IA6</t>
  </si>
  <si>
    <t xml:space="preserve">Molex Micro Fit 3.0 (43025-2400)</t>
  </si>
  <si>
    <t xml:space="preserve">DI205</t>
  </si>
  <si>
    <t xml:space="preserve">TB-J45</t>
  </si>
  <si>
    <t xml:space="preserve">HEX T/P Controller Setpoint +</t>
  </si>
  <si>
    <t xml:space="preserve">Molex Micro Fit 3.0 (43020-2400)</t>
  </si>
  <si>
    <t xml:space="preserve">DO108</t>
  </si>
  <si>
    <t xml:space="preserve">IA7</t>
  </si>
  <si>
    <t xml:space="preserve">DI206</t>
  </si>
  <si>
    <t xml:space="preserve">Cryo T/P Controller Setpoint +</t>
  </si>
  <si>
    <t xml:space="preserve">FI100</t>
  </si>
  <si>
    <t xml:space="preserve">IQ10</t>
  </si>
  <si>
    <t xml:space="preserve">DO204</t>
  </si>
  <si>
    <t xml:space="preserve">HEX Valve P/I and Gauge Relay -24V</t>
  </si>
  <si>
    <t xml:space="preserve">FI101</t>
  </si>
  <si>
    <t xml:space="preserve">IQ11</t>
  </si>
  <si>
    <t xml:space="preserve">DO205</t>
  </si>
  <si>
    <t xml:space="preserve">Cryo Valve P/I and Gauge Relay -24V</t>
  </si>
  <si>
    <t xml:space="preserve">FI102</t>
  </si>
  <si>
    <t xml:space="preserve">IQ12</t>
  </si>
  <si>
    <t xml:space="preserve">DO206</t>
  </si>
  <si>
    <t xml:space="preserve">Pump-cart Interlock</t>
  </si>
  <si>
    <t xml:space="preserve">DI100</t>
  </si>
  <si>
    <t xml:space="preserve">IQ20</t>
  </si>
  <si>
    <t xml:space="preserve">DO207</t>
  </si>
  <si>
    <t xml:space="preserve">2-way Valve input voltage</t>
  </si>
  <si>
    <t xml:space="preserve">DI101</t>
  </si>
  <si>
    <t xml:space="preserve">IQ21</t>
  </si>
  <si>
    <t xml:space="preserve">DO208</t>
  </si>
  <si>
    <t xml:space="preserve">DI102</t>
  </si>
  <si>
    <t xml:space="preserve">IQ22</t>
  </si>
  <si>
    <t xml:space="preserve">DO209</t>
  </si>
  <si>
    <t xml:space="preserve">DI103</t>
  </si>
  <si>
    <t xml:space="preserve">IQ23</t>
  </si>
  <si>
    <t xml:space="preserve">DO210</t>
  </si>
  <si>
    <t xml:space="preserve">FO100_A</t>
  </si>
  <si>
    <t xml:space="preserve">I30</t>
  </si>
  <si>
    <t xml:space="preserve">DI200</t>
  </si>
  <si>
    <t xml:space="preserve">Position Indicator output</t>
  </si>
  <si>
    <t xml:space="preserve">FO100_B</t>
  </si>
  <si>
    <t xml:space="preserve">I31</t>
  </si>
  <si>
    <t xml:space="preserve">DI201</t>
  </si>
  <si>
    <t xml:space="preserve">FO101_A</t>
  </si>
  <si>
    <t xml:space="preserve">I32</t>
  </si>
  <si>
    <t xml:space="preserve">DI202</t>
  </si>
  <si>
    <t xml:space="preserve">FO101_B</t>
  </si>
  <si>
    <t xml:space="preserve">I33</t>
  </si>
  <si>
    <t xml:space="preserve">DI203</t>
  </si>
  <si>
    <t xml:space="preserve">FO102_A</t>
  </si>
  <si>
    <t xml:space="preserve">I34</t>
  </si>
  <si>
    <t xml:space="preserve">DI204</t>
  </si>
  <si>
    <t xml:space="preserve">RI100_A</t>
  </si>
  <si>
    <t xml:space="preserve">Q0</t>
  </si>
  <si>
    <t xml:space="preserve">RO200_A</t>
  </si>
  <si>
    <t xml:space="preserve">Cryo vacuum status</t>
  </si>
  <si>
    <t xml:space="preserve">RI100_B</t>
  </si>
  <si>
    <t xml:space="preserve">0L</t>
  </si>
  <si>
    <t xml:space="preserve">RO200_B</t>
  </si>
  <si>
    <t xml:space="preserve">RI101_A</t>
  </si>
  <si>
    <t xml:space="preserve">Q1</t>
  </si>
  <si>
    <t xml:space="preserve">RO201_A</t>
  </si>
  <si>
    <t xml:space="preserve">HEX vacuum status</t>
  </si>
  <si>
    <t xml:space="preserve">RI101_B</t>
  </si>
  <si>
    <t xml:space="preserve">1L</t>
  </si>
  <si>
    <t xml:space="preserve">RO201_B</t>
  </si>
  <si>
    <t xml:space="preserve">-DI100</t>
  </si>
  <si>
    <t xml:space="preserve">Q2</t>
  </si>
  <si>
    <t xml:space="preserve">-DO200</t>
  </si>
  <si>
    <t xml:space="preserve">Vac Solenoid input voltage</t>
  </si>
  <si>
    <t xml:space="preserve">-DI101</t>
  </si>
  <si>
    <t xml:space="preserve">Q3</t>
  </si>
  <si>
    <t xml:space="preserve">-DO201</t>
  </si>
  <si>
    <t xml:space="preserve">DI104</t>
  </si>
  <si>
    <t xml:space="preserve">Q4</t>
  </si>
  <si>
    <t xml:space="preserve">DO211</t>
  </si>
  <si>
    <t xml:space="preserve">HEX T/P Controller  Interlock +</t>
  </si>
  <si>
    <t xml:space="preserve">DI105</t>
  </si>
  <si>
    <t xml:space="preserve">Q5</t>
  </si>
  <si>
    <t xml:space="preserve">DO212</t>
  </si>
  <si>
    <t xml:space="preserve">Cryo T/P Controller  Interlock +</t>
  </si>
  <si>
    <t xml:space="preserve">GND100</t>
  </si>
  <si>
    <t xml:space="preserve">0V</t>
  </si>
  <si>
    <t xml:space="preserve">GND200</t>
  </si>
  <si>
    <t xml:space="preserve">Jumper</t>
  </si>
  <si>
    <t xml:space="preserve">FI103</t>
  </si>
  <si>
    <t xml:space="preserve">FI104</t>
  </si>
  <si>
    <t xml:space="preserve">MPM PLC Cable</t>
  </si>
  <si>
    <t xml:space="preserve">MPM Camera Cable</t>
  </si>
  <si>
    <t xml:space="preserve">socket</t>
  </si>
  <si>
    <t xml:space="preserve">plug</t>
  </si>
  <si>
    <t xml:space="preserve">J10</t>
  </si>
  <si>
    <t xml:space="preserve">TB-P46</t>
  </si>
  <si>
    <t xml:space="preserve">P1_IA0</t>
  </si>
  <si>
    <t xml:space="preserve">Molex Micro-Fit 3.0 (43025-2400)</t>
  </si>
  <si>
    <t xml:space="preserve">P20</t>
  </si>
  <si>
    <t xml:space="preserve">TB-J46</t>
  </si>
  <si>
    <t xml:space="preserve">Device previously connected to PRT-UTT-PLC-01/IA0</t>
  </si>
  <si>
    <t xml:space="preserve">Molex Micro-Fit 3.0 (43020-2400)</t>
  </si>
  <si>
    <t xml:space="preserve">P1_IA1</t>
  </si>
  <si>
    <t xml:space="preserve">Device previously connected to PRT-UTT-PLC-01/IA1</t>
  </si>
  <si>
    <t xml:space="preserve">P1_IA2</t>
  </si>
  <si>
    <t xml:space="preserve">Device previously connected to PRT-UTT-PLC-01/IA2</t>
  </si>
  <si>
    <t xml:space="preserve">P1_IA3</t>
  </si>
  <si>
    <t xml:space="preserve">Device previously connected to PRT-UTT-PLC-01/IA3</t>
  </si>
  <si>
    <t xml:space="preserve">P1_I4</t>
  </si>
  <si>
    <t xml:space="preserve">Device previously connected to PRT-UTT-PLC-01/I4</t>
  </si>
  <si>
    <t xml:space="preserve">P1_I5</t>
  </si>
  <si>
    <t xml:space="preserve">Device previously connected to PRT-UTT-PLC-01/I5</t>
  </si>
  <si>
    <t xml:space="preserve">FO102_B</t>
  </si>
  <si>
    <t xml:space="preserve">P1_I6</t>
  </si>
  <si>
    <t xml:space="preserve">Device previously connected to PRT-UTT-PLC-01/I6</t>
  </si>
  <si>
    <t xml:space="preserve">P1_I7</t>
  </si>
  <si>
    <t xml:space="preserve">Device previously connected to PRT-UTT-PLC-01/I7</t>
  </si>
  <si>
    <t xml:space="preserve">P1_IQ10</t>
  </si>
  <si>
    <t xml:space="preserve">Device previously connected to PRT-UTT-PLC-01/IQ10</t>
  </si>
  <si>
    <t xml:space="preserve">P1_IQ11</t>
  </si>
  <si>
    <t xml:space="preserve">Device previously connected to PRT-UTT-PLC-01/IQ11</t>
  </si>
  <si>
    <t xml:space="preserve">P1_Q2</t>
  </si>
  <si>
    <t xml:space="preserve">Device previously connected to PRT-UTT-PLC-01/Q2</t>
  </si>
  <si>
    <t xml:space="preserve">P1_Q11</t>
  </si>
  <si>
    <t xml:space="preserve">P1_IQ12</t>
  </si>
  <si>
    <t xml:space="preserve">Device previously connected to PRT-UTT-PLC-01/IQ12</t>
  </si>
  <si>
    <t xml:space="preserve">P1_IQ13</t>
  </si>
  <si>
    <t xml:space="preserve">Device previously connected to PRT-UTT-PLC-01/IQ13</t>
  </si>
  <si>
    <t xml:space="preserve">P1_IQ14</t>
  </si>
  <si>
    <t xml:space="preserve">Device previously connected to PRT-UTT-PLC-01/IQ14</t>
  </si>
  <si>
    <t xml:space="preserve">P1_IQ15</t>
  </si>
  <si>
    <t xml:space="preserve">Device previously connected to PRT-UTT-PLC-01/IQ15</t>
  </si>
  <si>
    <t xml:space="preserve">P1_IQ16</t>
  </si>
  <si>
    <t xml:space="preserve">Device previously connected to PRT-UTT-PLC-01/IQ16</t>
  </si>
  <si>
    <t xml:space="preserve">P1_IQ17</t>
  </si>
  <si>
    <t xml:space="preserve">Device previously connected to PRT-UTT-PLC-01/IQ17</t>
  </si>
  <si>
    <t xml:space="preserve">P1_Q0</t>
  </si>
  <si>
    <t xml:space="preserve">DO227</t>
  </si>
  <si>
    <t xml:space="preserve">Device previously connected to PRT-UTT-PLC-01/Q0</t>
  </si>
  <si>
    <t xml:space="preserve">P1_Q1</t>
  </si>
  <si>
    <t xml:space="preserve">Device previously connected to PRT-UTT-PLC-01/Q1</t>
  </si>
  <si>
    <t xml:space="preserve">P1_1L</t>
  </si>
  <si>
    <t xml:space="preserve">Device previously connected to PRT-UTT-PLC-01/1L</t>
  </si>
  <si>
    <t xml:space="preserve">P1_0V</t>
  </si>
  <si>
    <t xml:space="preserve">IO100</t>
  </si>
  <si>
    <t xml:space="preserve">TB-P47</t>
  </si>
  <si>
    <t xml:space="preserve">P2_IA0</t>
  </si>
  <si>
    <t xml:space="preserve">Molex Micro-Fit 3.0 (43025-2000)</t>
  </si>
  <si>
    <t xml:space="preserve">II200</t>
  </si>
  <si>
    <t xml:space="preserve">TB-J47</t>
  </si>
  <si>
    <t xml:space="preserve">Device previously connected to PRT-UTT-PLC-02/IA0</t>
  </si>
  <si>
    <t xml:space="preserve">Molex Micro-Fit 3.0 (43020-2000)</t>
  </si>
  <si>
    <t xml:space="preserve">IO101</t>
  </si>
  <si>
    <t xml:space="preserve">P2_IA1</t>
  </si>
  <si>
    <t xml:space="preserve">II201</t>
  </si>
  <si>
    <t xml:space="preserve">Device previously connected to PRT-UTT-PLC-02/IA1</t>
  </si>
  <si>
    <t xml:space="preserve">IO102</t>
  </si>
  <si>
    <t xml:space="preserve">P2_IA2</t>
  </si>
  <si>
    <t xml:space="preserve">II202</t>
  </si>
  <si>
    <t xml:space="preserve">Device previously connected to PRT-UTT-PLC-02/IA2</t>
  </si>
  <si>
    <t xml:space="preserve">IO103</t>
  </si>
  <si>
    <t xml:space="preserve">P2_IA3</t>
  </si>
  <si>
    <t xml:space="preserve">II203</t>
  </si>
  <si>
    <t xml:space="preserve">Device previously connected to PRT-UTT-PLC-02/IA3</t>
  </si>
  <si>
    <t xml:space="preserve">FO103_C</t>
  </si>
  <si>
    <t xml:space="preserve">P2_I4</t>
  </si>
  <si>
    <t xml:space="preserve">Device previously connected to PRT-UTT-PLC-02/I4</t>
  </si>
  <si>
    <t xml:space="preserve">FO103_B</t>
  </si>
  <si>
    <t xml:space="preserve">P2_I5</t>
  </si>
  <si>
    <t xml:space="preserve">DI209</t>
  </si>
  <si>
    <t xml:space="preserve">Device previously connected to PRT-UTT-PLC-02/I5</t>
  </si>
  <si>
    <t xml:space="preserve">FO110_A</t>
  </si>
  <si>
    <t xml:space="preserve">P2_I7</t>
  </si>
  <si>
    <t xml:space="preserve">DI210</t>
  </si>
  <si>
    <t xml:space="preserve">Device previously connected to PRT-UTT-PLC-02/I7</t>
  </si>
  <si>
    <t xml:space="preserve">P2_IQ10</t>
  </si>
  <si>
    <t xml:space="preserve">Device previously connected to PRT-UTT-PLC-02/IQ10</t>
  </si>
  <si>
    <t xml:space="preserve">DI106</t>
  </si>
  <si>
    <t xml:space="preserve">P2_IQ13</t>
  </si>
  <si>
    <t xml:space="preserve">Device previously connected to PRT-UTT-PLC-02/IQ13</t>
  </si>
  <si>
    <t xml:space="preserve">DI107</t>
  </si>
  <si>
    <t xml:space="preserve">P2_IQ14</t>
  </si>
  <si>
    <t xml:space="preserve">Device previously connected to PRT-UTT-PLC-02/IQ14</t>
  </si>
  <si>
    <t xml:space="preserve">DI108</t>
  </si>
  <si>
    <t xml:space="preserve">P2_IQ15</t>
  </si>
  <si>
    <t xml:space="preserve">Device previously connected to PRT-UTT-PLC-02/IQ15</t>
  </si>
  <si>
    <t xml:space="preserve">DI109</t>
  </si>
  <si>
    <t xml:space="preserve">P2_IQ16</t>
  </si>
  <si>
    <t xml:space="preserve">DO213</t>
  </si>
  <si>
    <t xml:space="preserve">Device previously connected to PRT-UTT-PLC-02/IQ16</t>
  </si>
  <si>
    <t xml:space="preserve">DI110</t>
  </si>
  <si>
    <t xml:space="preserve">P2_IQ17</t>
  </si>
  <si>
    <t xml:space="preserve">DO214</t>
  </si>
  <si>
    <t xml:space="preserve">Device previously connected to PRT-UTT-PLC-02/IQ17</t>
  </si>
  <si>
    <t xml:space="preserve">DI111</t>
  </si>
  <si>
    <t xml:space="preserve">P2_Q0</t>
  </si>
  <si>
    <t xml:space="preserve">DO215</t>
  </si>
  <si>
    <t xml:space="preserve">Device previously connected to PRT-UTT-PLC-02/Q0</t>
  </si>
  <si>
    <t xml:space="preserve">DI112</t>
  </si>
  <si>
    <t xml:space="preserve">P2_Q1</t>
  </si>
  <si>
    <t xml:space="preserve">DO216</t>
  </si>
  <si>
    <t xml:space="preserve">Device previously connected to PRT-UTT-PLC-02/Q1</t>
  </si>
  <si>
    <t xml:space="preserve">GND101</t>
  </si>
  <si>
    <t xml:space="preserve">P2_0V</t>
  </si>
  <si>
    <t xml:space="preserve">DO217</t>
  </si>
  <si>
    <t xml:space="preserve">FI110</t>
  </si>
  <si>
    <t xml:space="preserve">P2_IQ11</t>
  </si>
  <si>
    <t xml:space="preserve">GND201</t>
  </si>
  <si>
    <t xml:space="preserve">Device previously connected to PRT-UTT-PLC-02/IQ11</t>
  </si>
  <si>
    <t xml:space="preserve">IO104</t>
  </si>
  <si>
    <t xml:space="preserve">TB-P48</t>
  </si>
  <si>
    <t xml:space="preserve">P3_IA0</t>
  </si>
  <si>
    <t xml:space="preserve">Molex Micro-Fit 3.0 (43025-2200)</t>
  </si>
  <si>
    <t xml:space="preserve">II204</t>
  </si>
  <si>
    <t xml:space="preserve">TB-J48</t>
  </si>
  <si>
    <t xml:space="preserve">Device previously connected to PRT-UTT-PLC-03/IA0</t>
  </si>
  <si>
    <t xml:space="preserve">Molex Micro-Fit 3.0 (43020-2200)</t>
  </si>
  <si>
    <t xml:space="preserve">IO105</t>
  </si>
  <si>
    <t xml:space="preserve">P3_IA1</t>
  </si>
  <si>
    <t xml:space="preserve">II205</t>
  </si>
  <si>
    <t xml:space="preserve">Device previously connected to PRT-UTT-PLC-03/IA1</t>
  </si>
  <si>
    <t xml:space="preserve">IO106</t>
  </si>
  <si>
    <t xml:space="preserve">P3_IA2</t>
  </si>
  <si>
    <t xml:space="preserve">II206</t>
  </si>
  <si>
    <t xml:space="preserve">Device previously connected to PRT-UTT-PLC-03/IA2</t>
  </si>
  <si>
    <t xml:space="preserve">IO107</t>
  </si>
  <si>
    <t xml:space="preserve">P3_IA3</t>
  </si>
  <si>
    <t xml:space="preserve">II207</t>
  </si>
  <si>
    <t xml:space="preserve">Device previously connected to PRT-UTT-PLC-03/IA3</t>
  </si>
  <si>
    <t xml:space="preserve">FO105_A</t>
  </si>
  <si>
    <t xml:space="preserve">P3_I6</t>
  </si>
  <si>
    <t xml:space="preserve">DI211</t>
  </si>
  <si>
    <t xml:space="preserve">Device previously connected to PRT-UTT-PLC-03/I5</t>
  </si>
  <si>
    <t xml:space="preserve">FI105</t>
  </si>
  <si>
    <t xml:space="preserve">P3_IQ11</t>
  </si>
  <si>
    <t xml:space="preserve">DI212</t>
  </si>
  <si>
    <t xml:space="preserve">Device previously connected to PRT-UTT-PLC-03/I6</t>
  </si>
  <si>
    <t xml:space="preserve">P3_I5</t>
  </si>
  <si>
    <t xml:space="preserve">DO218</t>
  </si>
  <si>
    <t xml:space="preserve">Device previously connected to PRT-UTT-PLC-03/IQ10</t>
  </si>
  <si>
    <t xml:space="preserve">P3_IQ10</t>
  </si>
  <si>
    <t xml:space="preserve">DO219</t>
  </si>
  <si>
    <t xml:space="preserve">Device previously connected to PRT-UTT-PLC-03/IQ11</t>
  </si>
  <si>
    <t xml:space="preserve">DI113</t>
  </si>
  <si>
    <t xml:space="preserve">P3_IQ12</t>
  </si>
  <si>
    <t xml:space="preserve">DO220</t>
  </si>
  <si>
    <t xml:space="preserve">Device previously connected to PRT-UTT-PLC-03/IQ12</t>
  </si>
  <si>
    <t xml:space="preserve">DI114</t>
  </si>
  <si>
    <t xml:space="preserve">P3_IQ13</t>
  </si>
  <si>
    <t xml:space="preserve">DO221</t>
  </si>
  <si>
    <t xml:space="preserve">Device previously connected to PRT-UTT-PLC-03/IQ13</t>
  </si>
  <si>
    <t xml:space="preserve">DI115</t>
  </si>
  <si>
    <t xml:space="preserve">P3_IQ14</t>
  </si>
  <si>
    <t xml:space="preserve">DO222</t>
  </si>
  <si>
    <t xml:space="preserve">Device previously connected to PRT-UTT-PLC-03/IQ14</t>
  </si>
  <si>
    <t xml:space="preserve">DI116</t>
  </si>
  <si>
    <t xml:space="preserve">P3_IQ15</t>
  </si>
  <si>
    <t xml:space="preserve">DO223</t>
  </si>
  <si>
    <t xml:space="preserve">Device previously connected to PRT-UTT-PLC-03/IQ15</t>
  </si>
  <si>
    <t xml:space="preserve">DI117</t>
  </si>
  <si>
    <t xml:space="preserve">P3_IQ16</t>
  </si>
  <si>
    <t xml:space="preserve">DO224</t>
  </si>
  <si>
    <t xml:space="preserve">Device previously connected to PRT-UTT-PLC-03/IQ16</t>
  </si>
  <si>
    <t xml:space="preserve">DI118</t>
  </si>
  <si>
    <t xml:space="preserve">P3_IQ17</t>
  </si>
  <si>
    <t xml:space="preserve">DO225</t>
  </si>
  <si>
    <t xml:space="preserve">Device previously connected to PRT-UTT-PLC-03/IQ17</t>
  </si>
  <si>
    <t xml:space="preserve">DI119</t>
  </si>
  <si>
    <t xml:space="preserve">P3_Q0</t>
  </si>
  <si>
    <t xml:space="preserve">DO226</t>
  </si>
  <si>
    <t xml:space="preserve">Device previously connected to PRT-UTT-PLC-03/Q0</t>
  </si>
  <si>
    <t xml:space="preserve">DI120</t>
  </si>
  <si>
    <t xml:space="preserve">P3_Q1</t>
  </si>
  <si>
    <t xml:space="preserve">Device previously connected to PRT-UTT-PLC-03/Q1</t>
  </si>
  <si>
    <t xml:space="preserve">GND102</t>
  </si>
  <si>
    <t xml:space="preserve">P3_0V</t>
  </si>
  <si>
    <t xml:space="preserve">GND202</t>
  </si>
  <si>
    <t xml:space="preserve">-</t>
  </si>
  <si>
    <t xml:space="preserve">TestBox internal connections</t>
  </si>
  <si>
    <t xml:space="preserve">PLC Connector Pin</t>
  </si>
  <si>
    <t xml:space="preserve">CAM Connector Pin</t>
  </si>
  <si>
    <t xml:space="preserve">Internal connection</t>
  </si>
  <si>
    <t xml:space="preserve">MAQ20 Type</t>
  </si>
  <si>
    <t xml:space="preserve">MAQ20 Module SN</t>
  </si>
  <si>
    <t xml:space="preserve">MAQ20 Module Label</t>
  </si>
  <si>
    <t xml:space="preserve">MAQ20 Pin Name</t>
  </si>
  <si>
    <t xml:space="preserve">MAQ20 Pin Number</t>
  </si>
  <si>
    <t xml:space="preserve">Logical Name</t>
  </si>
  <si>
    <t xml:space="preserve">Address</t>
  </si>
  <si>
    <t xml:space="preserve">MAQ20-IO</t>
  </si>
  <si>
    <t xml:space="preserve">0103284-06</t>
  </si>
  <si>
    <t xml:space="preserve">MAQ20-IO-00</t>
  </si>
  <si>
    <t xml:space="preserve">0+</t>
  </si>
  <si>
    <t xml:space="preserve">GND</t>
  </si>
  <si>
    <t xml:space="preserve">0-</t>
  </si>
  <si>
    <t xml:space="preserve">1+</t>
  </si>
  <si>
    <t xml:space="preserve">1-</t>
  </si>
  <si>
    <t xml:space="preserve">SHLD</t>
  </si>
  <si>
    <t xml:space="preserve">2+</t>
  </si>
  <si>
    <t xml:space="preserve">2-</t>
  </si>
  <si>
    <t xml:space="preserve">3+</t>
  </si>
  <si>
    <t xml:space="preserve">3-</t>
  </si>
  <si>
    <t xml:space="preserve">4+</t>
  </si>
  <si>
    <t xml:space="preserve">4-</t>
  </si>
  <si>
    <t xml:space="preserve">5+</t>
  </si>
  <si>
    <t xml:space="preserve">5-</t>
  </si>
  <si>
    <t xml:space="preserve">6+</t>
  </si>
  <si>
    <t xml:space="preserve">6-</t>
  </si>
  <si>
    <t xml:space="preserve">7+</t>
  </si>
  <si>
    <t xml:space="preserve">7-</t>
  </si>
  <si>
    <t xml:space="preserve">MAQ20-VO</t>
  </si>
  <si>
    <t xml:space="preserve">0120611-14</t>
  </si>
  <si>
    <t xml:space="preserve">MAQ20-VO-00</t>
  </si>
  <si>
    <t xml:space="preserve">VO100</t>
  </si>
  <si>
    <t xml:space="preserve">VO101</t>
  </si>
  <si>
    <t xml:space="preserve">VO102</t>
  </si>
  <si>
    <t xml:space="preserve">VO103</t>
  </si>
  <si>
    <t xml:space="preserve">VO104</t>
  </si>
  <si>
    <t xml:space="preserve">VO105</t>
  </si>
  <si>
    <t xml:space="preserve">VO106</t>
  </si>
  <si>
    <t xml:space="preserve">VO107</t>
  </si>
  <si>
    <t xml:space="preserve">MAQ20-DIV20</t>
  </si>
  <si>
    <t xml:space="preserve">0116848-04</t>
  </si>
  <si>
    <t xml:space="preserve">MAQ20-DIV20-00</t>
  </si>
  <si>
    <t xml:space="preserve">8+</t>
  </si>
  <si>
    <t xml:space="preserve">8-</t>
  </si>
  <si>
    <t xml:space="preserve">9+</t>
  </si>
  <si>
    <t xml:space="preserve">9-</t>
  </si>
  <si>
    <t xml:space="preserve">10+</t>
  </si>
  <si>
    <t xml:space="preserve">10-</t>
  </si>
  <si>
    <t xml:space="preserve">11+</t>
  </si>
  <si>
    <t xml:space="preserve">11-</t>
  </si>
  <si>
    <t xml:space="preserve">12+</t>
  </si>
  <si>
    <t xml:space="preserve">12-</t>
  </si>
  <si>
    <t xml:space="preserve">13+</t>
  </si>
  <si>
    <t xml:space="preserve">13-</t>
  </si>
  <si>
    <t xml:space="preserve">14+</t>
  </si>
  <si>
    <t xml:space="preserve">14-</t>
  </si>
  <si>
    <t xml:space="preserve">15+</t>
  </si>
  <si>
    <t xml:space="preserve">15-</t>
  </si>
  <si>
    <t xml:space="preserve">16+</t>
  </si>
  <si>
    <t xml:space="preserve">16-</t>
  </si>
  <si>
    <t xml:space="preserve">17+</t>
  </si>
  <si>
    <t xml:space="preserve">17-</t>
  </si>
  <si>
    <t xml:space="preserve">18+</t>
  </si>
  <si>
    <t xml:space="preserve">18-</t>
  </si>
  <si>
    <t xml:space="preserve">19+</t>
  </si>
  <si>
    <t xml:space="preserve">19-</t>
  </si>
  <si>
    <t xml:space="preserve">24V</t>
  </si>
  <si>
    <t xml:space="preserve">MAQ20-DODC20SK</t>
  </si>
  <si>
    <t xml:space="preserve">0121786-05</t>
  </si>
  <si>
    <t xml:space="preserve">MAQ20-DODC20SK-00</t>
  </si>
  <si>
    <t xml:space="preserve">DO100</t>
  </si>
  <si>
    <t xml:space="preserve">DO101</t>
  </si>
  <si>
    <t xml:space="preserve">DO102</t>
  </si>
  <si>
    <t xml:space="preserve">DO103</t>
  </si>
  <si>
    <t xml:space="preserve">DO104</t>
  </si>
  <si>
    <t xml:space="preserve">DO105</t>
  </si>
  <si>
    <t xml:space="preserve">DO106</t>
  </si>
  <si>
    <t xml:space="preserve">DO109</t>
  </si>
  <si>
    <t xml:space="preserve">DO110</t>
  </si>
  <si>
    <t xml:space="preserve">DO111</t>
  </si>
  <si>
    <t xml:space="preserve">DO112</t>
  </si>
  <si>
    <t xml:space="preserve">DO113</t>
  </si>
  <si>
    <t xml:space="preserve">DO114</t>
  </si>
  <si>
    <t xml:space="preserve">DO115</t>
  </si>
  <si>
    <t xml:space="preserve">DO116</t>
  </si>
  <si>
    <t xml:space="preserve">DO117</t>
  </si>
  <si>
    <t xml:space="preserve">DO118</t>
  </si>
  <si>
    <t xml:space="preserve">DO119</t>
  </si>
  <si>
    <t xml:space="preserve">MAQ20-ISN</t>
  </si>
  <si>
    <t xml:space="preserve">0120610-02</t>
  </si>
  <si>
    <t xml:space="preserve">MAQ20-ISN-00</t>
  </si>
  <si>
    <t xml:space="preserve">II208</t>
  </si>
  <si>
    <t xml:space="preserve">II209</t>
  </si>
  <si>
    <t xml:space="preserve">II210</t>
  </si>
  <si>
    <t xml:space="preserve">II211</t>
  </si>
  <si>
    <t xml:space="preserve">II212</t>
  </si>
  <si>
    <t xml:space="preserve">II213</t>
  </si>
  <si>
    <t xml:space="preserve">II214</t>
  </si>
  <si>
    <t xml:space="preserve">II215</t>
  </si>
  <si>
    <t xml:space="preserve">MAQ20-VSN</t>
  </si>
  <si>
    <t xml:space="preserve">0115278-06</t>
  </si>
  <si>
    <t xml:space="preserve">MAQ20-VSN-00</t>
  </si>
  <si>
    <t xml:space="preserve">DI213</t>
  </si>
  <si>
    <t xml:space="preserve">DI214</t>
  </si>
  <si>
    <t xml:space="preserve">DI215</t>
  </si>
  <si>
    <t xml:space="preserve">0115278-05</t>
  </si>
  <si>
    <t xml:space="preserve">MAQ20-VSN-01</t>
  </si>
  <si>
    <t xml:space="preserve">10K resitor to GND</t>
  </si>
  <si>
    <t xml:space="preserve">VI200</t>
  </si>
  <si>
    <t xml:space="preserve">VI201</t>
  </si>
  <si>
    <t xml:space="preserve">VI202</t>
  </si>
  <si>
    <t xml:space="preserve">VI203</t>
  </si>
  <si>
    <t xml:space="preserve">VI204</t>
  </si>
  <si>
    <t xml:space="preserve">VI205</t>
  </si>
  <si>
    <t xml:space="preserve">VI206</t>
  </si>
  <si>
    <t xml:space="preserve">0121786-01</t>
  </si>
  <si>
    <t xml:space="preserve">MAQ20-DODC20SK-01</t>
  </si>
  <si>
    <t xml:space="preserve">MAQ20-DORLY20</t>
  </si>
  <si>
    <t xml:space="preserve">0124418-04</t>
  </si>
  <si>
    <t xml:space="preserve">MAQ20-DORLY20-00</t>
  </si>
  <si>
    <t xml:space="preserve">0P</t>
  </si>
  <si>
    <t xml:space="preserve">0T</t>
  </si>
  <si>
    <t xml:space="preserve">1P</t>
  </si>
  <si>
    <t xml:space="preserve">1T</t>
  </si>
  <si>
    <t xml:space="preserve">2P</t>
  </si>
  <si>
    <t xml:space="preserve">2T</t>
  </si>
  <si>
    <t xml:space="preserve">3P</t>
  </si>
  <si>
    <t xml:space="preserve">3T</t>
  </si>
  <si>
    <t xml:space="preserve">4P</t>
  </si>
  <si>
    <t xml:space="preserve">4T</t>
  </si>
  <si>
    <t xml:space="preserve">5P</t>
  </si>
  <si>
    <t xml:space="preserve">5T</t>
  </si>
  <si>
    <t xml:space="preserve">6P</t>
  </si>
  <si>
    <t xml:space="preserve">6T</t>
  </si>
  <si>
    <t xml:space="preserve">7P</t>
  </si>
  <si>
    <t xml:space="preserve">7T</t>
  </si>
  <si>
    <t xml:space="preserve">8P</t>
  </si>
  <si>
    <t xml:space="preserve">8T</t>
  </si>
  <si>
    <t xml:space="preserve">-24V</t>
  </si>
  <si>
    <t xml:space="preserve">9P</t>
  </si>
  <si>
    <t xml:space="preserve">9T</t>
  </si>
  <si>
    <t xml:space="preserve">10P</t>
  </si>
  <si>
    <t xml:space="preserve">10T</t>
  </si>
  <si>
    <t xml:space="preserve">11P</t>
  </si>
  <si>
    <t xml:space="preserve">11T</t>
  </si>
  <si>
    <t xml:space="preserve">-DO202</t>
  </si>
  <si>
    <t xml:space="preserve">12P</t>
  </si>
  <si>
    <t xml:space="preserve">12T</t>
  </si>
  <si>
    <t xml:space="preserve">-DO203</t>
  </si>
  <si>
    <t xml:space="preserve">13P</t>
  </si>
  <si>
    <t xml:space="preserve">13T</t>
  </si>
  <si>
    <t xml:space="preserve">DO120</t>
  </si>
  <si>
    <t xml:space="preserve">14P</t>
  </si>
  <si>
    <t xml:space="preserve">14T</t>
  </si>
  <si>
    <t xml:space="preserve">DO121</t>
  </si>
  <si>
    <t xml:space="preserve">15P</t>
  </si>
  <si>
    <t xml:space="preserve">15T</t>
  </si>
  <si>
    <t xml:space="preserve">16P</t>
  </si>
  <si>
    <t xml:space="preserve">16T</t>
  </si>
  <si>
    <t xml:space="preserve">FO110_B</t>
  </si>
  <si>
    <t xml:space="preserve">17P</t>
  </si>
  <si>
    <t xml:space="preserve">17T</t>
  </si>
  <si>
    <t xml:space="preserve">18P</t>
  </si>
  <si>
    <t xml:space="preserve">18T</t>
  </si>
  <si>
    <t xml:space="preserve">19P</t>
  </si>
  <si>
    <t xml:space="preserve">RO202_A</t>
  </si>
  <si>
    <t xml:space="preserve">19T</t>
  </si>
  <si>
    <t xml:space="preserve">RO202_B</t>
  </si>
  <si>
    <t xml:space="preserve">0124410-03</t>
  </si>
  <si>
    <t xml:space="preserve">MAQ20-DORLY20-01</t>
  </si>
  <si>
    <t xml:space="preserve">FO102_C</t>
  </si>
  <si>
    <t xml:space="preserve">FO104_B</t>
  </si>
  <si>
    <t xml:space="preserve">FO104_C</t>
  </si>
  <si>
    <t xml:space="preserve">FO105_B</t>
  </si>
  <si>
    <t xml:space="preserve">FO105_C</t>
  </si>
  <si>
    <t xml:space="preserve">GND203</t>
  </si>
  <si>
    <t xml:space="preserve">GND204</t>
  </si>
  <si>
    <t xml:space="preserve">GND205</t>
  </si>
  <si>
    <t xml:space="preserve">GND206</t>
  </si>
  <si>
    <t xml:space="preserve">GND207</t>
  </si>
  <si>
    <t xml:space="preserve">GND103</t>
  </si>
  <si>
    <t xml:space="preserve">GND104</t>
  </si>
  <si>
    <t xml:space="preserve">GND105</t>
  </si>
  <si>
    <t xml:space="preserve">GND106</t>
  </si>
  <si>
    <t xml:space="preserve">GND107</t>
  </si>
  <si>
    <t xml:space="preserve">GND108</t>
  </si>
  <si>
    <t xml:space="preserve">GND109</t>
  </si>
  <si>
    <t xml:space="preserve">24v</t>
  </si>
  <si>
    <t xml:space="preserve">DigitalBlink</t>
  </si>
  <si>
    <t xml:space="preserve">NONE</t>
  </si>
  <si>
    <t xml:space="preserve">Analog</t>
  </si>
  <si>
    <t xml:space="preserve">FES PLC Cable</t>
  </si>
  <si>
    <t xml:space="preserve">FES Camera Cable</t>
  </si>
  <si>
    <t xml:space="preserve">J12</t>
  </si>
  <si>
    <t xml:space="preserve">TB-P56</t>
  </si>
  <si>
    <t xml:space="preserve">P22</t>
  </si>
  <si>
    <t xml:space="preserve">TN-J56</t>
  </si>
  <si>
    <t xml:space="preserve">TB-P70</t>
  </si>
  <si>
    <t xml:space="preserve">TB-J70</t>
  </si>
  <si>
    <t xml:space="preserve">Cold/Cryo PLC Cable</t>
  </si>
  <si>
    <t xml:space="preserve">Cold/Cryo Camera Cable</t>
  </si>
  <si>
    <t xml:space="preserve">J13</t>
  </si>
  <si>
    <t xml:space="preserve">TB-P101</t>
  </si>
  <si>
    <t xml:space="preserve">cold_IA0</t>
  </si>
  <si>
    <t xml:space="preserve">P23</t>
  </si>
  <si>
    <t xml:space="preserve">TB-J101</t>
  </si>
  <si>
    <t xml:space="preserve">cold_IA1</t>
  </si>
  <si>
    <t xml:space="preserve">cold_IA2</t>
  </si>
  <si>
    <t xml:space="preserve">cold_IA3</t>
  </si>
  <si>
    <t xml:space="preserve">cold_IA4</t>
  </si>
  <si>
    <t xml:space="preserve">cold_IA6</t>
  </si>
  <si>
    <t xml:space="preserve">cold_IA7</t>
  </si>
  <si>
    <t xml:space="preserve">cold_IQ10</t>
  </si>
  <si>
    <t xml:space="preserve">cold_IQ11</t>
  </si>
  <si>
    <t xml:space="preserve">cold_IQ12</t>
  </si>
  <si>
    <t xml:space="preserve">cold_IQ13</t>
  </si>
  <si>
    <t xml:space="preserve">cold_IQ14</t>
  </si>
  <si>
    <t xml:space="preserve">cold_I31</t>
  </si>
  <si>
    <t xml:space="preserve">cold_I32</t>
  </si>
  <si>
    <t xml:space="preserve">cold_I33</t>
  </si>
  <si>
    <t xml:space="preserve">cold_I34</t>
  </si>
  <si>
    <t xml:space="preserve">cold_Q0</t>
  </si>
  <si>
    <t xml:space="preserve">cold_0V</t>
  </si>
  <si>
    <t xml:space="preserve">cold_I35</t>
  </si>
  <si>
    <t xml:space="preserve">TB-P102</t>
  </si>
  <si>
    <t xml:space="preserve">cryo_IA0</t>
  </si>
  <si>
    <t xml:space="preserve">TB-J102</t>
  </si>
  <si>
    <t xml:space="preserve">cryo_IA1</t>
  </si>
  <si>
    <t xml:space="preserve">cryo_IA3</t>
  </si>
  <si>
    <t xml:space="preserve">cryo_IA4</t>
  </si>
  <si>
    <t xml:space="preserve">cryo_IA5</t>
  </si>
  <si>
    <t xml:space="preserve">cryo_IA6</t>
  </si>
  <si>
    <t xml:space="preserve">cryo_IA7</t>
  </si>
  <si>
    <t xml:space="preserve">cryo_IQ10</t>
  </si>
  <si>
    <t xml:space="preserve">cryo_IQ11</t>
  </si>
  <si>
    <t xml:space="preserve">cryo_IQ12</t>
  </si>
  <si>
    <t xml:space="preserve">cryo_IQ13</t>
  </si>
  <si>
    <t xml:space="preserve">cryo_IQ14</t>
  </si>
  <si>
    <t xml:space="preserve">cryo_IQ15</t>
  </si>
  <si>
    <t xml:space="preserve">cryo_I30</t>
  </si>
  <si>
    <t xml:space="preserve">cryo_I31</t>
  </si>
  <si>
    <t xml:space="preserve">cryo_I32</t>
  </si>
  <si>
    <t xml:space="preserve">cryo_I33</t>
  </si>
  <si>
    <t xml:space="preserve">cryo_I34</t>
  </si>
  <si>
    <t xml:space="preserve">cryo_Q0</t>
  </si>
  <si>
    <t xml:space="preserve">cryo_Q1</t>
  </si>
  <si>
    <t xml:space="preserve">cryo_0V</t>
  </si>
  <si>
    <t xml:space="preserve">cryo_SHIELD</t>
  </si>
  <si>
    <t xml:space="preserve">cold_IA0v;cryo_IA0v</t>
  </si>
  <si>
    <t xml:space="preserve">JUMPERS</t>
  </si>
  <si>
    <t xml:space="preserve">cold_IA1v;cryo_IA1v</t>
  </si>
  <si>
    <t xml:space="preserve">cold_IA2v;cryo_IA5v</t>
  </si>
  <si>
    <t xml:space="preserve">cold_IA6v;cryo_IA6v</t>
  </si>
  <si>
    <t xml:space="preserve">cold_IA7v;cryo_IA7v</t>
  </si>
  <si>
    <t xml:space="preserve">Do not use as reference. For internal use only!</t>
  </si>
  <si>
    <t xml:space="preserve">PLCs connector</t>
  </si>
  <si>
    <t xml:space="preserve">CAM connector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</si>
</sst>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AFABAB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9"/>
      <color rgb="FF6A8759"/>
      <name val="Courier New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FFC000"/>
      <name val="Arial"/>
      <family val="2"/>
      <charset val="1"/>
    </font>
    <font>
      <sz val="11"/>
      <color rgb="FFAFABAB"/>
      <name val="Calibri"/>
      <family val="2"/>
      <charset val="1"/>
    </font>
    <font>
      <b val="true"/>
      <sz val="16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6A8759"/>
      <rgbColor rgb="FF9999FF"/>
      <rgbColor rgb="FF993366"/>
      <rgbColor rgb="FFFFF2CC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.75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1" width="7.44"/>
    <col collapsed="false" customWidth="true" hidden="false" outlineLevel="0" max="3" min="3" style="2" width="41.56"/>
    <col collapsed="false" customWidth="true" hidden="false" outlineLevel="0" max="4" min="4" style="1" width="22.44"/>
    <col collapsed="false" customWidth="true" hidden="false" outlineLevel="0" max="5" min="5" style="3" width="8.89"/>
    <col collapsed="false" customWidth="true" hidden="false" outlineLevel="0" max="6" min="6" style="4" width="11.45"/>
    <col collapsed="false" customWidth="true" hidden="false" outlineLevel="0" max="7" min="7" style="4" width="3.66"/>
    <col collapsed="false" customWidth="true" hidden="false" outlineLevel="0" max="8" min="8" style="4" width="7.56"/>
    <col collapsed="false" customWidth="true" hidden="false" outlineLevel="0" max="9" min="9" style="1" width="28.89"/>
    <col collapsed="false" customWidth="true" hidden="false" outlineLevel="0" max="10" min="10" style="0" width="14.44"/>
    <col collapsed="false" customWidth="true" hidden="false" outlineLevel="0" max="11" min="11" style="0" width="20.45"/>
    <col collapsed="false" customWidth="true" hidden="false" outlineLevel="0" max="12" min="12" style="5" width="7.56"/>
    <col collapsed="false" customWidth="true" hidden="false" outlineLevel="0" max="13" min="13" style="6" width="9"/>
    <col collapsed="false" customWidth="true" hidden="false" outlineLevel="0" max="14" min="14" style="6" width="20.11"/>
    <col collapsed="false" customWidth="true" hidden="false" outlineLevel="0" max="15" min="15" style="6" width="9"/>
    <col collapsed="false" customWidth="true" hidden="false" outlineLevel="0" max="16" min="16" style="7" width="11.45"/>
    <col collapsed="false" customWidth="true" hidden="false" outlineLevel="0" max="17" min="17" style="8" width="3.66"/>
    <col collapsed="false" customWidth="true" hidden="false" outlineLevel="0" max="18" min="18" style="6" width="46.56"/>
    <col collapsed="false" customWidth="true" hidden="false" outlineLevel="0" max="19" min="19" style="6" width="28.89"/>
    <col collapsed="false" customWidth="true" hidden="false" outlineLevel="0" max="20" min="20" style="9" width="38.1"/>
    <col collapsed="false" customWidth="true" hidden="false" outlineLevel="0" max="1025" min="21" style="0" width="14.44"/>
  </cols>
  <sheetData>
    <row r="1" customFormat="false" ht="15.75" hidden="false" customHeight="true" outlineLevel="0" collapsed="false">
      <c r="A1" s="10" t="s">
        <v>0</v>
      </c>
      <c r="B1" s="11"/>
      <c r="C1" s="12"/>
      <c r="D1" s="13"/>
      <c r="E1" s="4"/>
      <c r="H1" s="2"/>
      <c r="I1" s="5"/>
      <c r="K1" s="14" t="s">
        <v>1</v>
      </c>
      <c r="L1" s="15"/>
      <c r="M1" s="7"/>
      <c r="N1" s="7"/>
      <c r="O1" s="8"/>
      <c r="P1" s="6"/>
      <c r="Q1" s="6"/>
      <c r="R1" s="9"/>
    </row>
    <row r="2" customFormat="false" ht="15.75" hidden="false" customHeight="true" outlineLevel="0" collapsed="false">
      <c r="A2" s="16"/>
      <c r="B2" s="11"/>
      <c r="C2" s="12"/>
      <c r="D2" s="13"/>
      <c r="E2" s="4"/>
      <c r="H2" s="2"/>
      <c r="I2" s="5"/>
      <c r="K2" s="14"/>
      <c r="L2" s="15"/>
      <c r="M2" s="7"/>
      <c r="N2" s="7"/>
      <c r="O2" s="8"/>
      <c r="P2" s="6"/>
      <c r="Q2" s="6"/>
      <c r="R2" s="9"/>
    </row>
    <row r="3" customFormat="false" ht="15.75" hidden="false" customHeight="true" outlineLevel="0" collapsed="false">
      <c r="A3" s="17" t="s">
        <v>2</v>
      </c>
      <c r="B3" s="11"/>
      <c r="C3" s="12"/>
      <c r="D3" s="13"/>
      <c r="E3" s="4"/>
      <c r="H3" s="2"/>
      <c r="I3" s="5"/>
      <c r="K3" s="18" t="s">
        <v>2</v>
      </c>
      <c r="L3" s="15"/>
      <c r="M3" s="7"/>
      <c r="N3" s="7"/>
      <c r="O3" s="8"/>
      <c r="P3" s="6"/>
      <c r="Q3" s="6"/>
      <c r="R3" s="9"/>
    </row>
    <row r="4" customFormat="false" ht="15.75" hidden="false" customHeight="true" outlineLevel="0" collapsed="false">
      <c r="A4" s="17" t="s">
        <v>3</v>
      </c>
      <c r="B4" s="11"/>
      <c r="C4" s="14" t="s">
        <v>4</v>
      </c>
      <c r="D4" s="13"/>
      <c r="E4" s="4"/>
      <c r="H4" s="2"/>
      <c r="I4" s="5"/>
      <c r="K4" s="18" t="s">
        <v>3</v>
      </c>
      <c r="L4" s="14" t="s">
        <v>4</v>
      </c>
      <c r="M4" s="7"/>
      <c r="N4" s="7"/>
      <c r="O4" s="8"/>
      <c r="P4" s="6"/>
      <c r="Q4" s="6"/>
      <c r="R4" s="9"/>
    </row>
    <row r="5" customFormat="false" ht="15.75" hidden="false" customHeight="true" outlineLevel="0" collapsed="false">
      <c r="A5" s="16"/>
      <c r="B5" s="11"/>
      <c r="C5" s="12"/>
      <c r="D5" s="13"/>
      <c r="E5" s="4"/>
      <c r="H5" s="2"/>
      <c r="I5" s="5"/>
      <c r="K5" s="14"/>
      <c r="L5" s="15"/>
      <c r="M5" s="7"/>
      <c r="N5" s="7"/>
      <c r="O5" s="8"/>
      <c r="P5" s="6"/>
      <c r="Q5" s="6"/>
      <c r="R5" s="9"/>
    </row>
    <row r="6" customFormat="false" ht="15.75" hidden="false" customHeight="true" outlineLevel="0" collapsed="false">
      <c r="A6" s="4"/>
      <c r="C6" s="3"/>
      <c r="D6" s="13"/>
      <c r="E6" s="4"/>
      <c r="H6" s="2"/>
      <c r="I6" s="5"/>
      <c r="K6" s="6"/>
      <c r="L6" s="19"/>
      <c r="M6" s="7"/>
      <c r="N6" s="7"/>
      <c r="O6" s="8"/>
      <c r="P6" s="6"/>
      <c r="Q6" s="6"/>
      <c r="R6" s="9"/>
    </row>
    <row r="7" customFormat="false" ht="15.75" hidden="false" customHeight="true" outlineLevel="0" collapsed="false">
      <c r="A7" s="4"/>
      <c r="C7" s="3"/>
      <c r="D7" s="13"/>
      <c r="E7" s="4"/>
      <c r="H7" s="2"/>
      <c r="I7" s="5"/>
      <c r="K7" s="6"/>
      <c r="L7" s="19"/>
      <c r="M7" s="7"/>
      <c r="N7" s="7"/>
      <c r="O7" s="8"/>
      <c r="P7" s="6"/>
      <c r="Q7" s="6"/>
      <c r="R7" s="9"/>
    </row>
    <row r="8" customFormat="false" ht="15.75" hidden="false" customHeight="true" outlineLevel="0" collapsed="false">
      <c r="A8" s="20" t="s">
        <v>5</v>
      </c>
      <c r="B8" s="1" t="s">
        <v>6</v>
      </c>
      <c r="C8" s="21"/>
      <c r="D8" s="1" t="s">
        <v>7</v>
      </c>
      <c r="E8" s="4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M8" s="7"/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U8" s="0" t="s">
        <v>12</v>
      </c>
      <c r="V8" s="23" t="s">
        <v>13</v>
      </c>
      <c r="W8" s="23" t="s">
        <v>14</v>
      </c>
    </row>
    <row r="9" customFormat="false" ht="15.75" hidden="false" customHeight="true" outlineLevel="0" collapsed="false">
      <c r="A9" s="4"/>
      <c r="C9" s="3"/>
      <c r="D9" s="13"/>
      <c r="E9" s="4"/>
      <c r="H9" s="2"/>
      <c r="I9" s="5"/>
      <c r="K9" s="6"/>
      <c r="L9" s="19"/>
      <c r="M9" s="7"/>
      <c r="N9" s="7"/>
      <c r="O9" s="8"/>
      <c r="P9" s="6"/>
      <c r="Q9" s="6"/>
      <c r="R9" s="9"/>
    </row>
    <row r="10" customFormat="false" ht="15.75" hidden="false" customHeight="true" outlineLevel="0" collapsed="false">
      <c r="A10" s="24" t="s">
        <v>15</v>
      </c>
      <c r="B10" s="1" t="n">
        <f aca="false">VLOOKUP(C10,'Connectors Pinout'!B:C,2,0)</f>
        <v>68</v>
      </c>
      <c r="C10" s="3" t="s">
        <v>16</v>
      </c>
      <c r="D10" s="25" t="s">
        <v>17</v>
      </c>
      <c r="E10" s="26" t="n">
        <f aca="false">COUNTIF(C:C,C10)</f>
        <v>1</v>
      </c>
      <c r="F10" s="27" t="s">
        <v>18</v>
      </c>
      <c r="G10" s="1" t="n">
        <v>1</v>
      </c>
      <c r="H10" s="2" t="s">
        <v>19</v>
      </c>
      <c r="I10" s="27" t="s">
        <v>20</v>
      </c>
      <c r="K10" s="24" t="s">
        <v>21</v>
      </c>
      <c r="L10" s="19" t="n">
        <f aca="false">VLOOKUP(M10,'Connectors Pinout'!H:I,2,0)</f>
        <v>33</v>
      </c>
      <c r="M10" s="7" t="s">
        <v>22</v>
      </c>
      <c r="N10" s="24" t="s">
        <v>23</v>
      </c>
      <c r="O10" s="28" t="n">
        <f aca="false">COUNTIF(L:L,L10)</f>
        <v>1</v>
      </c>
      <c r="P10" s="24" t="s">
        <v>24</v>
      </c>
      <c r="Q10" s="6" t="n">
        <v>1</v>
      </c>
      <c r="R10" s="9" t="s">
        <v>25</v>
      </c>
      <c r="S10" s="29" t="s">
        <v>26</v>
      </c>
      <c r="U10" s="30" t="s">
        <v>27</v>
      </c>
      <c r="V10" s="0" t="n">
        <v>1</v>
      </c>
    </row>
    <row r="11" customFormat="false" ht="15.75" hidden="false" customHeight="true" outlineLevel="0" collapsed="false">
      <c r="A11" s="24"/>
      <c r="B11" s="1" t="e">
        <f aca="false">VLOOKUP(C11,'Connectors Pinout'!B:C,2,0)</f>
        <v>#N/A</v>
      </c>
      <c r="C11" s="3"/>
      <c r="D11" s="25"/>
      <c r="E11" s="26" t="n">
        <f aca="false">COUNTIF(C:C,C11)</f>
        <v>0</v>
      </c>
      <c r="F11" s="27"/>
      <c r="G11" s="1" t="n">
        <v>2</v>
      </c>
      <c r="H11" s="2"/>
      <c r="I11" s="27"/>
      <c r="K11" s="24"/>
      <c r="L11" s="19" t="e">
        <f aca="false">VLOOKUP(M11,'Connectors Pinout'!H:I,2,0)</f>
        <v>#N/A</v>
      </c>
      <c r="M11" s="7"/>
      <c r="N11" s="24"/>
      <c r="O11" s="28" t="e">
        <f aca="false">COUNTIF(L:L,L11)</f>
        <v>#N/A</v>
      </c>
      <c r="P11" s="24"/>
      <c r="Q11" s="6" t="n">
        <v>2</v>
      </c>
      <c r="R11" s="9" t="s">
        <v>28</v>
      </c>
      <c r="S11" s="29"/>
      <c r="U11" s="30" t="s">
        <v>27</v>
      </c>
    </row>
    <row r="12" customFormat="false" ht="15.75" hidden="false" customHeight="true" outlineLevel="0" collapsed="false">
      <c r="A12" s="24"/>
      <c r="B12" s="1" t="e">
        <f aca="false">VLOOKUP(C12,'Connectors Pinout'!B:C,2,0)</f>
        <v>#N/A</v>
      </c>
      <c r="C12" s="3"/>
      <c r="D12" s="25"/>
      <c r="E12" s="26" t="n">
        <f aca="false">COUNTIF(C:C,C12)</f>
        <v>0</v>
      </c>
      <c r="F12" s="27"/>
      <c r="G12" s="1" t="n">
        <v>3</v>
      </c>
      <c r="H12" s="2"/>
      <c r="I12" s="27"/>
      <c r="K12" s="24"/>
      <c r="L12" s="19" t="e">
        <f aca="false">VLOOKUP(M12,'Connectors Pinout'!H:I,2,0)</f>
        <v>#N/A</v>
      </c>
      <c r="M12" s="7"/>
      <c r="N12" s="24"/>
      <c r="O12" s="28" t="e">
        <f aca="false">COUNTIF(L:L,L12)</f>
        <v>#N/A</v>
      </c>
      <c r="P12" s="24"/>
      <c r="Q12" s="6" t="n">
        <v>3</v>
      </c>
      <c r="R12" s="9" t="s">
        <v>29</v>
      </c>
      <c r="S12" s="29"/>
      <c r="T12" s="31"/>
      <c r="U12" s="30" t="s">
        <v>27</v>
      </c>
    </row>
    <row r="13" customFormat="false" ht="15.75" hidden="false" customHeight="true" outlineLevel="0" collapsed="false">
      <c r="A13" s="24"/>
      <c r="B13" s="1" t="n">
        <f aca="false">VLOOKUP(C13,'Connectors Pinout'!B:C,2,0)</f>
        <v>64</v>
      </c>
      <c r="C13" s="3" t="s">
        <v>30</v>
      </c>
      <c r="D13" s="25"/>
      <c r="E13" s="26" t="n">
        <f aca="false">COUNTIF(C:C,#REF!)</f>
        <v>0</v>
      </c>
      <c r="F13" s="27"/>
      <c r="G13" s="1" t="n">
        <v>4</v>
      </c>
      <c r="H13" s="2" t="s">
        <v>31</v>
      </c>
      <c r="I13" s="27"/>
      <c r="K13" s="24"/>
      <c r="L13" s="19" t="n">
        <f aca="false">VLOOKUP(M13,'Connectors Pinout'!H:I,2,0)</f>
        <v>34</v>
      </c>
      <c r="M13" s="7" t="s">
        <v>32</v>
      </c>
      <c r="N13" s="24"/>
      <c r="O13" s="28" t="n">
        <f aca="false">COUNTIF(L:L,L13)</f>
        <v>1</v>
      </c>
      <c r="P13" s="24"/>
      <c r="Q13" s="6" t="n">
        <v>4</v>
      </c>
      <c r="R13" s="9" t="s">
        <v>33</v>
      </c>
      <c r="S13" s="29"/>
      <c r="U13" s="30" t="s">
        <v>27</v>
      </c>
      <c r="V13" s="0" t="n">
        <v>1</v>
      </c>
    </row>
    <row r="14" customFormat="false" ht="15.75" hidden="false" customHeight="true" outlineLevel="0" collapsed="false">
      <c r="A14" s="24"/>
      <c r="B14" s="1" t="e">
        <f aca="false">VLOOKUP(C14,'Connectors Pinout'!B:C,2,0)</f>
        <v>#N/A</v>
      </c>
      <c r="C14" s="3"/>
      <c r="D14" s="25"/>
      <c r="E14" s="26" t="n">
        <f aca="false">COUNTIF(C:C,C13)</f>
        <v>1</v>
      </c>
      <c r="F14" s="27"/>
      <c r="G14" s="1" t="n">
        <v>5</v>
      </c>
      <c r="H14" s="2"/>
      <c r="I14" s="27"/>
      <c r="K14" s="24"/>
      <c r="L14" s="19" t="e">
        <f aca="false">VLOOKUP(M14,'Connectors Pinout'!H:I,2,0)</f>
        <v>#N/A</v>
      </c>
      <c r="M14" s="7"/>
      <c r="N14" s="24"/>
      <c r="O14" s="28" t="e">
        <f aca="false">COUNTIF(L:L,L14)</f>
        <v>#N/A</v>
      </c>
      <c r="P14" s="24"/>
      <c r="Q14" s="6" t="n">
        <v>5</v>
      </c>
      <c r="R14" s="9" t="s">
        <v>34</v>
      </c>
      <c r="S14" s="29"/>
      <c r="U14" s="30" t="s">
        <v>27</v>
      </c>
    </row>
    <row r="15" customFormat="false" ht="15.75" hidden="false" customHeight="true" outlineLevel="0" collapsed="false">
      <c r="A15" s="24"/>
      <c r="B15" s="19" t="s">
        <v>35</v>
      </c>
      <c r="C15" s="3"/>
      <c r="D15" s="25"/>
      <c r="E15" s="26" t="n">
        <f aca="false">COUNTIF(C:C,C15)</f>
        <v>0</v>
      </c>
      <c r="F15" s="27"/>
      <c r="G15" s="1" t="n">
        <v>6</v>
      </c>
      <c r="H15" s="9" t="s">
        <v>35</v>
      </c>
      <c r="I15" s="27"/>
      <c r="K15" s="24"/>
      <c r="L15" s="19" t="s">
        <v>35</v>
      </c>
      <c r="M15" s="7"/>
      <c r="N15" s="24"/>
      <c r="O15" s="28" t="n">
        <f aca="false">COUNTIF(L:L,L15)</f>
        <v>2</v>
      </c>
      <c r="P15" s="24"/>
      <c r="Q15" s="6" t="n">
        <v>6</v>
      </c>
      <c r="R15" s="9" t="s">
        <v>35</v>
      </c>
      <c r="S15" s="29"/>
    </row>
    <row r="16" customFormat="false" ht="15.75" hidden="false" customHeight="true" outlineLevel="0" collapsed="false">
      <c r="A16" s="24"/>
      <c r="B16" s="1" t="n">
        <f aca="false">VLOOKUP(C16,'Connectors Pinout'!B:C,2,0)</f>
        <v>52</v>
      </c>
      <c r="C16" s="3" t="s">
        <v>36</v>
      </c>
      <c r="D16" s="25"/>
      <c r="E16" s="26" t="n">
        <f aca="false">COUNTIF(C:C,C16)</f>
        <v>1</v>
      </c>
      <c r="F16" s="27"/>
      <c r="G16" s="1" t="n">
        <v>7</v>
      </c>
      <c r="H16" s="2" t="s">
        <v>37</v>
      </c>
      <c r="I16" s="27"/>
      <c r="K16" s="24"/>
      <c r="L16" s="19" t="n">
        <f aca="false">VLOOKUP(M16,'Connectors Pinout'!H:I,2,0)</f>
        <v>48</v>
      </c>
      <c r="M16" s="7" t="s">
        <v>38</v>
      </c>
      <c r="N16" s="24"/>
      <c r="O16" s="28" t="n">
        <f aca="false">COUNTIF(L:L,L16)</f>
        <v>1</v>
      </c>
      <c r="P16" s="24"/>
      <c r="Q16" s="6" t="n">
        <v>7</v>
      </c>
      <c r="R16" s="9" t="s">
        <v>39</v>
      </c>
      <c r="S16" s="29"/>
      <c r="U16" s="30" t="s">
        <v>27</v>
      </c>
      <c r="V16" s="30" t="n">
        <v>1</v>
      </c>
      <c r="W16" s="30"/>
    </row>
    <row r="17" customFormat="false" ht="15.75" hidden="false" customHeight="true" outlineLevel="0" collapsed="false">
      <c r="A17" s="24"/>
      <c r="B17" s="1" t="n">
        <f aca="false">VLOOKUP(C17,'Connectors Pinout'!B:C,2,0)</f>
        <v>53</v>
      </c>
      <c r="C17" s="3" t="s">
        <v>40</v>
      </c>
      <c r="D17" s="25"/>
      <c r="E17" s="26" t="n">
        <f aca="false">COUNTIF(C:C,C17)</f>
        <v>1</v>
      </c>
      <c r="F17" s="27"/>
      <c r="G17" s="1" t="n">
        <v>8</v>
      </c>
      <c r="H17" s="2" t="s">
        <v>41</v>
      </c>
      <c r="I17" s="27"/>
      <c r="K17" s="24"/>
      <c r="L17" s="19" t="n">
        <f aca="false">VLOOKUP(M17,'Connectors Pinout'!H:I,2,0)</f>
        <v>49</v>
      </c>
      <c r="M17" s="7" t="s">
        <v>42</v>
      </c>
      <c r="N17" s="24"/>
      <c r="O17" s="28" t="n">
        <f aca="false">COUNTIF(L:L,L17)</f>
        <v>1</v>
      </c>
      <c r="P17" s="24"/>
      <c r="Q17" s="6" t="n">
        <v>8</v>
      </c>
      <c r="R17" s="9" t="s">
        <v>43</v>
      </c>
      <c r="S17" s="29"/>
      <c r="U17" s="30" t="s">
        <v>27</v>
      </c>
      <c r="V17" s="30" t="n">
        <v>1</v>
      </c>
      <c r="W17" s="30"/>
    </row>
    <row r="18" customFormat="false" ht="15.75" hidden="false" customHeight="true" outlineLevel="0" collapsed="false">
      <c r="A18" s="24"/>
      <c r="B18" s="1" t="n">
        <f aca="false">VLOOKUP(C18,'Connectors Pinout'!B:C,2,0)</f>
        <v>57</v>
      </c>
      <c r="C18" s="3" t="s">
        <v>44</v>
      </c>
      <c r="D18" s="25"/>
      <c r="E18" s="26" t="n">
        <f aca="false">COUNTIF(C:C,C18)</f>
        <v>1</v>
      </c>
      <c r="F18" s="27"/>
      <c r="G18" s="1" t="n">
        <v>9</v>
      </c>
      <c r="H18" s="2" t="s">
        <v>45</v>
      </c>
      <c r="I18" s="27"/>
      <c r="K18" s="24"/>
      <c r="L18" s="19" t="n">
        <f aca="false">VLOOKUP(M18,'Connectors Pinout'!H:I,2,0)</f>
        <v>50</v>
      </c>
      <c r="M18" s="7" t="s">
        <v>46</v>
      </c>
      <c r="N18" s="24"/>
      <c r="O18" s="28" t="n">
        <f aca="false">COUNTIF(L:L,L18)</f>
        <v>1</v>
      </c>
      <c r="P18" s="24"/>
      <c r="Q18" s="6" t="n">
        <v>9</v>
      </c>
      <c r="R18" s="9" t="s">
        <v>47</v>
      </c>
      <c r="S18" s="29"/>
      <c r="U18" s="30" t="s">
        <v>27</v>
      </c>
      <c r="V18" s="30" t="n">
        <v>1</v>
      </c>
      <c r="W18" s="30"/>
    </row>
    <row r="19" customFormat="false" ht="15.75" hidden="false" customHeight="true" outlineLevel="0" collapsed="false">
      <c r="A19" s="24"/>
      <c r="B19" s="1" t="n">
        <f aca="false">VLOOKUP(C19,'Connectors Pinout'!B:C,2,0)</f>
        <v>58</v>
      </c>
      <c r="C19" s="3" t="s">
        <v>48</v>
      </c>
      <c r="D19" s="25"/>
      <c r="E19" s="26" t="n">
        <f aca="false">COUNTIF(C:C,C19)</f>
        <v>1</v>
      </c>
      <c r="F19" s="27"/>
      <c r="G19" s="1" t="n">
        <v>10</v>
      </c>
      <c r="H19" s="2" t="s">
        <v>49</v>
      </c>
      <c r="I19" s="27"/>
      <c r="K19" s="24"/>
      <c r="L19" s="19" t="n">
        <f aca="false">VLOOKUP(M19,'Connectors Pinout'!H:I,2,0)</f>
        <v>51</v>
      </c>
      <c r="M19" s="7" t="s">
        <v>50</v>
      </c>
      <c r="N19" s="24"/>
      <c r="O19" s="28" t="n">
        <f aca="false">COUNTIF(L:L,L19)</f>
        <v>1</v>
      </c>
      <c r="P19" s="24"/>
      <c r="Q19" s="6" t="n">
        <v>10</v>
      </c>
      <c r="R19" s="9" t="s">
        <v>51</v>
      </c>
      <c r="S19" s="29"/>
      <c r="U19" s="30" t="s">
        <v>27</v>
      </c>
      <c r="V19" s="30" t="n">
        <v>1</v>
      </c>
      <c r="W19" s="30"/>
    </row>
    <row r="20" customFormat="false" ht="15.75" hidden="false" customHeight="true" outlineLevel="0" collapsed="false">
      <c r="A20" s="24"/>
      <c r="C20" s="3"/>
      <c r="D20" s="25"/>
      <c r="E20" s="26" t="n">
        <f aca="false">COUNTIF(C:C,C20)</f>
        <v>0</v>
      </c>
      <c r="F20" s="19"/>
      <c r="G20" s="1"/>
      <c r="H20" s="2"/>
      <c r="I20" s="5"/>
      <c r="K20" s="24"/>
      <c r="L20" s="19"/>
      <c r="M20" s="7"/>
      <c r="N20" s="24"/>
      <c r="O20" s="28" t="n">
        <f aca="false">COUNTIF(L:L,L20)</f>
        <v>0</v>
      </c>
      <c r="P20" s="6"/>
      <c r="Q20" s="6"/>
      <c r="R20" s="9"/>
    </row>
    <row r="21" customFormat="false" ht="15.75" hidden="false" customHeight="true" outlineLevel="0" collapsed="false">
      <c r="A21" s="24"/>
      <c r="B21" s="1" t="n">
        <f aca="false">VLOOKUP(C21,'Connectors Pinout'!B:C,2,0)</f>
        <v>83</v>
      </c>
      <c r="C21" s="3" t="s">
        <v>52</v>
      </c>
      <c r="D21" s="25"/>
      <c r="E21" s="26" t="n">
        <f aca="false">COUNTIF(C:C,C21)</f>
        <v>1</v>
      </c>
      <c r="F21" s="27" t="s">
        <v>53</v>
      </c>
      <c r="G21" s="1" t="n">
        <v>1</v>
      </c>
      <c r="H21" s="2" t="s">
        <v>54</v>
      </c>
      <c r="I21" s="27" t="s">
        <v>55</v>
      </c>
      <c r="K21" s="24"/>
      <c r="L21" s="19" t="n">
        <f aca="false">VLOOKUP(M21,'Connectors Pinout'!H:I,2,0)</f>
        <v>31</v>
      </c>
      <c r="M21" s="7" t="s">
        <v>56</v>
      </c>
      <c r="N21" s="24"/>
      <c r="O21" s="28" t="n">
        <f aca="false">COUNTIF(L:L,L21)</f>
        <v>1</v>
      </c>
      <c r="P21" s="24" t="s">
        <v>57</v>
      </c>
      <c r="Q21" s="6" t="n">
        <v>1</v>
      </c>
      <c r="R21" s="9" t="s">
        <v>58</v>
      </c>
      <c r="S21" s="24" t="s">
        <v>59</v>
      </c>
      <c r="U21" s="30" t="s">
        <v>27</v>
      </c>
      <c r="V21" s="0" t="n">
        <v>1</v>
      </c>
    </row>
    <row r="22" customFormat="false" ht="15.75" hidden="false" customHeight="true" outlineLevel="0" collapsed="false">
      <c r="A22" s="24"/>
      <c r="B22" s="1" t="n">
        <f aca="false">VLOOKUP(C22,'Connectors Pinout'!B:C,2,0)</f>
        <v>84</v>
      </c>
      <c r="C22" s="3" t="s">
        <v>60</v>
      </c>
      <c r="D22" s="25"/>
      <c r="E22" s="26" t="n">
        <f aca="false">COUNTIF(C:C,C22)</f>
        <v>1</v>
      </c>
      <c r="F22" s="27"/>
      <c r="G22" s="1" t="n">
        <v>2</v>
      </c>
      <c r="H22" s="2" t="s">
        <v>61</v>
      </c>
      <c r="I22" s="27"/>
      <c r="K22" s="24"/>
      <c r="L22" s="19" t="n">
        <f aca="false">VLOOKUP(M22,'Connectors Pinout'!H:I,2,0)</f>
        <v>32</v>
      </c>
      <c r="M22" s="7" t="s">
        <v>62</v>
      </c>
      <c r="N22" s="24"/>
      <c r="O22" s="28" t="n">
        <f aca="false">COUNTIF(L:L,L22)</f>
        <v>1</v>
      </c>
      <c r="P22" s="24"/>
      <c r="Q22" s="6" t="n">
        <v>2</v>
      </c>
      <c r="R22" s="9" t="s">
        <v>63</v>
      </c>
      <c r="S22" s="24"/>
      <c r="U22" s="30" t="s">
        <v>27</v>
      </c>
      <c r="V22" s="0" t="n">
        <v>1</v>
      </c>
    </row>
    <row r="23" customFormat="false" ht="15.75" hidden="false" customHeight="true" outlineLevel="0" collapsed="false">
      <c r="A23" s="24"/>
      <c r="B23" s="1" t="n">
        <f aca="false">VLOOKUP(C23,'Connectors Pinout'!B:C,2,0)</f>
        <v>49</v>
      </c>
      <c r="C23" s="3" t="s">
        <v>64</v>
      </c>
      <c r="D23" s="25"/>
      <c r="E23" s="26" t="n">
        <f aca="false">COUNTIF(C:C,C23)</f>
        <v>2</v>
      </c>
      <c r="F23" s="27"/>
      <c r="G23" s="1" t="n">
        <v>3</v>
      </c>
      <c r="H23" s="2" t="s">
        <v>65</v>
      </c>
      <c r="I23" s="27"/>
      <c r="K23" s="24"/>
      <c r="L23" s="19" t="n">
        <f aca="false">VLOOKUP(M23,'Connectors Pinout'!H:I,2,0)</f>
        <v>52</v>
      </c>
      <c r="M23" s="7" t="s">
        <v>66</v>
      </c>
      <c r="N23" s="24"/>
      <c r="O23" s="28" t="n">
        <f aca="false">COUNTIF(L:L,L23)</f>
        <v>1</v>
      </c>
      <c r="P23" s="24"/>
      <c r="Q23" s="6" t="n">
        <v>3</v>
      </c>
      <c r="R23" s="9" t="s">
        <v>67</v>
      </c>
      <c r="S23" s="24"/>
      <c r="U23" s="30" t="s">
        <v>27</v>
      </c>
      <c r="V23" s="30" t="n">
        <v>1</v>
      </c>
      <c r="W23" s="30"/>
    </row>
    <row r="24" customFormat="false" ht="15.75" hidden="false" customHeight="true" outlineLevel="0" collapsed="false">
      <c r="A24" s="24"/>
      <c r="B24" s="1" t="n">
        <f aca="false">VLOOKUP(C24,'Connectors Pinout'!B:C,2,0)</f>
        <v>54</v>
      </c>
      <c r="C24" s="3" t="s">
        <v>68</v>
      </c>
      <c r="D24" s="25"/>
      <c r="E24" s="26" t="n">
        <f aca="false">COUNTIF(C:C,C24)</f>
        <v>2</v>
      </c>
      <c r="F24" s="27"/>
      <c r="G24" s="1" t="n">
        <v>4</v>
      </c>
      <c r="H24" s="2" t="s">
        <v>69</v>
      </c>
      <c r="I24" s="27"/>
      <c r="K24" s="24"/>
      <c r="L24" s="19" t="n">
        <f aca="false">VLOOKUP(M24,'Connectors Pinout'!H:I,2,0)</f>
        <v>53</v>
      </c>
      <c r="M24" s="7" t="s">
        <v>70</v>
      </c>
      <c r="N24" s="24"/>
      <c r="O24" s="28" t="n">
        <f aca="false">COUNTIF(L:L,L24)</f>
        <v>1</v>
      </c>
      <c r="P24" s="24"/>
      <c r="Q24" s="6" t="n">
        <v>4</v>
      </c>
      <c r="R24" s="9" t="s">
        <v>71</v>
      </c>
      <c r="S24" s="24"/>
      <c r="U24" s="30" t="s">
        <v>27</v>
      </c>
      <c r="V24" s="30" t="n">
        <v>1</v>
      </c>
      <c r="W24" s="30"/>
    </row>
    <row r="25" customFormat="false" ht="15.75" hidden="false" customHeight="true" outlineLevel="0" collapsed="false">
      <c r="A25" s="24"/>
      <c r="B25" s="1" t="n">
        <f aca="false">VLOOKUP(C25,'Connectors Pinout'!B:C,2,0)</f>
        <v>59</v>
      </c>
      <c r="C25" s="3" t="s">
        <v>72</v>
      </c>
      <c r="D25" s="25"/>
      <c r="E25" s="26" t="n">
        <f aca="false">COUNTIF(C:C,C25)</f>
        <v>1</v>
      </c>
      <c r="F25" s="27"/>
      <c r="G25" s="1" t="n">
        <v>5</v>
      </c>
      <c r="H25" s="2" t="s">
        <v>73</v>
      </c>
      <c r="I25" s="27"/>
      <c r="K25" s="24"/>
      <c r="L25" s="19" t="n">
        <f aca="false">VLOOKUP(M25,'Connectors Pinout'!H:I,2,0)</f>
        <v>54</v>
      </c>
      <c r="M25" s="7" t="s">
        <v>74</v>
      </c>
      <c r="N25" s="24"/>
      <c r="O25" s="28" t="n">
        <f aca="false">COUNTIF(L:L,L25)</f>
        <v>1</v>
      </c>
      <c r="P25" s="24"/>
      <c r="Q25" s="6" t="n">
        <v>5</v>
      </c>
      <c r="R25" s="9" t="s">
        <v>75</v>
      </c>
      <c r="S25" s="24"/>
      <c r="U25" s="30" t="s">
        <v>27</v>
      </c>
      <c r="V25" s="30" t="n">
        <v>1</v>
      </c>
      <c r="W25" s="30"/>
    </row>
    <row r="26" customFormat="false" ht="15.75" hidden="false" customHeight="true" outlineLevel="0" collapsed="false">
      <c r="A26" s="24"/>
      <c r="B26" s="1" t="n">
        <f aca="false">VLOOKUP(C26,'Connectors Pinout'!B:C,2,0)</f>
        <v>19</v>
      </c>
      <c r="C26" s="3" t="s">
        <v>76</v>
      </c>
      <c r="D26" s="25"/>
      <c r="E26" s="26" t="n">
        <f aca="false">COUNTIF(C:C,C26)</f>
        <v>1</v>
      </c>
      <c r="F26" s="27"/>
      <c r="G26" s="1" t="n">
        <v>6</v>
      </c>
      <c r="H26" s="2" t="s">
        <v>77</v>
      </c>
      <c r="I26" s="27"/>
      <c r="K26" s="24"/>
      <c r="L26" s="19" t="n">
        <f aca="false">VLOOKUP(M26,'Connectors Pinout'!H:I,2,0)</f>
        <v>55</v>
      </c>
      <c r="M26" s="7" t="s">
        <v>78</v>
      </c>
      <c r="N26" s="24"/>
      <c r="O26" s="28" t="n">
        <f aca="false">COUNTIF(L:L,L26)</f>
        <v>1</v>
      </c>
      <c r="P26" s="24"/>
      <c r="Q26" s="6" t="n">
        <v>6</v>
      </c>
      <c r="R26" s="9" t="s">
        <v>79</v>
      </c>
      <c r="S26" s="24"/>
      <c r="U26" s="30" t="s">
        <v>27</v>
      </c>
      <c r="V26" s="30" t="n">
        <v>0</v>
      </c>
      <c r="W26" s="30"/>
    </row>
    <row r="27" customFormat="false" ht="15.75" hidden="false" customHeight="true" outlineLevel="0" collapsed="false">
      <c r="A27" s="24"/>
      <c r="B27" s="1" t="n">
        <f aca="false">VLOOKUP(C27,'Connectors Pinout'!B:C,2,0)</f>
        <v>20</v>
      </c>
      <c r="C27" s="3" t="s">
        <v>80</v>
      </c>
      <c r="D27" s="25"/>
      <c r="E27" s="26" t="n">
        <f aca="false">COUNTIF(C:C,C27)</f>
        <v>1</v>
      </c>
      <c r="F27" s="27"/>
      <c r="G27" s="1" t="n">
        <v>7</v>
      </c>
      <c r="H27" s="2" t="s">
        <v>81</v>
      </c>
      <c r="I27" s="27"/>
      <c r="K27" s="24"/>
      <c r="L27" s="19" t="n">
        <f aca="false">VLOOKUP(M27,'Connectors Pinout'!H:I,2,0)</f>
        <v>56</v>
      </c>
      <c r="M27" s="7" t="s">
        <v>82</v>
      </c>
      <c r="N27" s="24"/>
      <c r="O27" s="28" t="n">
        <f aca="false">COUNTIF(L:L,L27)</f>
        <v>1</v>
      </c>
      <c r="P27" s="24"/>
      <c r="Q27" s="6" t="n">
        <v>7</v>
      </c>
      <c r="R27" s="9" t="s">
        <v>79</v>
      </c>
      <c r="S27" s="24"/>
      <c r="U27" s="30" t="s">
        <v>27</v>
      </c>
      <c r="V27" s="30" t="n">
        <v>0</v>
      </c>
      <c r="W27" s="30"/>
    </row>
    <row r="28" customFormat="false" ht="15.75" hidden="false" customHeight="true" outlineLevel="0" collapsed="false">
      <c r="A28" s="24"/>
      <c r="B28" s="1" t="n">
        <f aca="false">VLOOKUP(C28,'Connectors Pinout'!B:C,2,0)</f>
        <v>21</v>
      </c>
      <c r="C28" s="3" t="s">
        <v>83</v>
      </c>
      <c r="D28" s="25"/>
      <c r="E28" s="26" t="n">
        <f aca="false">COUNTIF(C:C,C28)</f>
        <v>1</v>
      </c>
      <c r="F28" s="27"/>
      <c r="G28" s="1" t="n">
        <v>8</v>
      </c>
      <c r="H28" s="2" t="s">
        <v>84</v>
      </c>
      <c r="I28" s="27"/>
      <c r="K28" s="24"/>
      <c r="L28" s="19" t="n">
        <f aca="false">VLOOKUP(M28,'Connectors Pinout'!H:I,2,0)</f>
        <v>57</v>
      </c>
      <c r="M28" s="7" t="s">
        <v>85</v>
      </c>
      <c r="N28" s="24"/>
      <c r="O28" s="28" t="n">
        <f aca="false">COUNTIF(L:L,L28)</f>
        <v>1</v>
      </c>
      <c r="P28" s="24"/>
      <c r="Q28" s="6" t="n">
        <v>8</v>
      </c>
      <c r="R28" s="9" t="s">
        <v>79</v>
      </c>
      <c r="S28" s="24"/>
      <c r="U28" s="30" t="s">
        <v>27</v>
      </c>
      <c r="V28" s="30" t="n">
        <v>0</v>
      </c>
      <c r="W28" s="30"/>
    </row>
    <row r="29" customFormat="false" ht="15.75" hidden="false" customHeight="true" outlineLevel="0" collapsed="false">
      <c r="A29" s="24"/>
      <c r="B29" s="1" t="n">
        <f aca="false">VLOOKUP(C29,'Connectors Pinout'!B:C,2,0)</f>
        <v>22</v>
      </c>
      <c r="C29" s="3" t="s">
        <v>86</v>
      </c>
      <c r="D29" s="25"/>
      <c r="E29" s="26" t="n">
        <f aca="false">COUNTIF(C:C,C29)</f>
        <v>1</v>
      </c>
      <c r="F29" s="27"/>
      <c r="G29" s="1" t="n">
        <v>9</v>
      </c>
      <c r="H29" s="2" t="s">
        <v>87</v>
      </c>
      <c r="I29" s="27"/>
      <c r="K29" s="24"/>
      <c r="L29" s="19" t="n">
        <f aca="false">VLOOKUP(M29,'Connectors Pinout'!H:I,2,0)</f>
        <v>58</v>
      </c>
      <c r="M29" s="7" t="s">
        <v>88</v>
      </c>
      <c r="N29" s="24"/>
      <c r="O29" s="28" t="n">
        <f aca="false">COUNTIF(L:L,L29)</f>
        <v>1</v>
      </c>
      <c r="P29" s="24"/>
      <c r="Q29" s="6" t="n">
        <v>9</v>
      </c>
      <c r="R29" s="9" t="s">
        <v>79</v>
      </c>
      <c r="S29" s="24"/>
      <c r="U29" s="30" t="s">
        <v>27</v>
      </c>
      <c r="V29" s="30" t="n">
        <v>0</v>
      </c>
      <c r="W29" s="30"/>
    </row>
    <row r="30" customFormat="false" ht="15.75" hidden="false" customHeight="true" outlineLevel="0" collapsed="false">
      <c r="A30" s="24"/>
      <c r="B30" s="1" t="n">
        <f aca="false">VLOOKUP(C30,'Connectors Pinout'!B:C,2,0)</f>
        <v>50</v>
      </c>
      <c r="C30" s="3" t="s">
        <v>89</v>
      </c>
      <c r="D30" s="25"/>
      <c r="E30" s="26" t="n">
        <f aca="false">COUNTIF(C:C,C30)</f>
        <v>1</v>
      </c>
      <c r="F30" s="27"/>
      <c r="G30" s="1" t="n">
        <v>10</v>
      </c>
      <c r="H30" s="2" t="s">
        <v>90</v>
      </c>
      <c r="I30" s="27"/>
      <c r="K30" s="24"/>
      <c r="L30" s="19" t="n">
        <f aca="false">VLOOKUP(M30,'Connectors Pinout'!H:I,2,0)</f>
        <v>26</v>
      </c>
      <c r="M30" s="7" t="s">
        <v>91</v>
      </c>
      <c r="N30" s="24"/>
      <c r="O30" s="28" t="n">
        <f aca="false">COUNTIF(L:L,L30)</f>
        <v>1</v>
      </c>
      <c r="P30" s="24"/>
      <c r="Q30" s="6" t="n">
        <v>10</v>
      </c>
      <c r="R30" s="9" t="s">
        <v>92</v>
      </c>
      <c r="S30" s="24"/>
      <c r="U30" s="30" t="s">
        <v>27</v>
      </c>
      <c r="V30" s="30" t="n">
        <v>0</v>
      </c>
      <c r="W30" s="30"/>
    </row>
    <row r="31" customFormat="false" ht="15.75" hidden="false" customHeight="true" outlineLevel="0" collapsed="false">
      <c r="A31" s="24"/>
      <c r="B31" s="1" t="n">
        <f aca="false">VLOOKUP(C31,'Connectors Pinout'!B:C,2,0)</f>
        <v>51</v>
      </c>
      <c r="C31" s="3" t="s">
        <v>93</v>
      </c>
      <c r="D31" s="25"/>
      <c r="E31" s="26" t="n">
        <f aca="false">COUNTIF(C:C,C31)</f>
        <v>1</v>
      </c>
      <c r="F31" s="27"/>
      <c r="G31" s="1" t="n">
        <v>11</v>
      </c>
      <c r="H31" s="2" t="s">
        <v>94</v>
      </c>
      <c r="I31" s="27"/>
      <c r="K31" s="24"/>
      <c r="L31" s="19" t="n">
        <f aca="false">VLOOKUP(M31,'Connectors Pinout'!H:I,2,0)</f>
        <v>27</v>
      </c>
      <c r="M31" s="7" t="s">
        <v>95</v>
      </c>
      <c r="N31" s="24"/>
      <c r="O31" s="28" t="n">
        <f aca="false">COUNTIF(L:L,L31)</f>
        <v>1</v>
      </c>
      <c r="P31" s="24"/>
      <c r="Q31" s="6" t="n">
        <v>11</v>
      </c>
      <c r="R31" s="9" t="s">
        <v>92</v>
      </c>
      <c r="S31" s="24"/>
      <c r="U31" s="30" t="s">
        <v>27</v>
      </c>
      <c r="V31" s="30" t="n">
        <v>1</v>
      </c>
      <c r="W31" s="30"/>
    </row>
    <row r="32" customFormat="false" ht="15.75" hidden="false" customHeight="true" outlineLevel="0" collapsed="false">
      <c r="A32" s="24"/>
      <c r="B32" s="1" t="n">
        <f aca="false">VLOOKUP(C32,'Connectors Pinout'!B:C,2,0)</f>
        <v>55</v>
      </c>
      <c r="C32" s="3" t="s">
        <v>96</v>
      </c>
      <c r="D32" s="25"/>
      <c r="E32" s="26" t="n">
        <f aca="false">COUNTIF(C:C,C32)</f>
        <v>1</v>
      </c>
      <c r="F32" s="27"/>
      <c r="G32" s="1" t="n">
        <v>12</v>
      </c>
      <c r="H32" s="2" t="s">
        <v>97</v>
      </c>
      <c r="I32" s="27"/>
      <c r="K32" s="24"/>
      <c r="L32" s="19" t="n">
        <f aca="false">VLOOKUP(M32,'Connectors Pinout'!H:I,2,0)</f>
        <v>28</v>
      </c>
      <c r="M32" s="7" t="s">
        <v>98</v>
      </c>
      <c r="N32" s="24"/>
      <c r="O32" s="28" t="n">
        <f aca="false">COUNTIF(L:L,L32)</f>
        <v>1</v>
      </c>
      <c r="P32" s="24"/>
      <c r="Q32" s="6" t="n">
        <v>12</v>
      </c>
      <c r="R32" s="9" t="s">
        <v>92</v>
      </c>
      <c r="S32" s="24"/>
      <c r="U32" s="30" t="s">
        <v>27</v>
      </c>
      <c r="V32" s="30" t="n">
        <v>0</v>
      </c>
      <c r="W32" s="30"/>
    </row>
    <row r="33" customFormat="false" ht="15.75" hidden="false" customHeight="true" outlineLevel="0" collapsed="false">
      <c r="A33" s="24"/>
      <c r="B33" s="1" t="n">
        <f aca="false">VLOOKUP(C33,'Connectors Pinout'!B:C,2,0)</f>
        <v>56</v>
      </c>
      <c r="C33" s="3" t="s">
        <v>99</v>
      </c>
      <c r="D33" s="25"/>
      <c r="E33" s="26" t="n">
        <f aca="false">COUNTIF(C:C,C33)</f>
        <v>1</v>
      </c>
      <c r="F33" s="27"/>
      <c r="G33" s="1" t="n">
        <v>13</v>
      </c>
      <c r="H33" s="2" t="s">
        <v>100</v>
      </c>
      <c r="I33" s="27"/>
      <c r="K33" s="24"/>
      <c r="L33" s="19" t="n">
        <f aca="false">VLOOKUP(M33,'Connectors Pinout'!H:I,2,0)</f>
        <v>29</v>
      </c>
      <c r="M33" s="7" t="s">
        <v>101</v>
      </c>
      <c r="N33" s="24"/>
      <c r="O33" s="28" t="n">
        <f aca="false">COUNTIF(L:L,L33)</f>
        <v>1</v>
      </c>
      <c r="P33" s="24"/>
      <c r="Q33" s="6" t="n">
        <v>13</v>
      </c>
      <c r="R33" s="9" t="s">
        <v>92</v>
      </c>
      <c r="S33" s="24"/>
      <c r="U33" s="30" t="s">
        <v>27</v>
      </c>
      <c r="V33" s="30" t="n">
        <v>1</v>
      </c>
      <c r="W33" s="30"/>
    </row>
    <row r="34" customFormat="false" ht="15.75" hidden="false" customHeight="true" outlineLevel="0" collapsed="false">
      <c r="A34" s="24"/>
      <c r="B34" s="1" t="n">
        <f aca="false">VLOOKUP(C34,'Connectors Pinout'!B:C,2,0)</f>
        <v>60</v>
      </c>
      <c r="C34" s="3" t="s">
        <v>102</v>
      </c>
      <c r="D34" s="25"/>
      <c r="E34" s="26" t="n">
        <f aca="false">COUNTIF(C:C,C34)</f>
        <v>1</v>
      </c>
      <c r="F34" s="27"/>
      <c r="G34" s="1" t="n">
        <v>14</v>
      </c>
      <c r="H34" s="2" t="s">
        <v>103</v>
      </c>
      <c r="I34" s="27"/>
      <c r="K34" s="24"/>
      <c r="L34" s="19" t="n">
        <f aca="false">VLOOKUP(M34,'Connectors Pinout'!H:I,2,0)</f>
        <v>30</v>
      </c>
      <c r="M34" s="7" t="s">
        <v>104</v>
      </c>
      <c r="N34" s="24"/>
      <c r="O34" s="28" t="n">
        <f aca="false">COUNTIF(L:L,L34)</f>
        <v>1</v>
      </c>
      <c r="P34" s="24"/>
      <c r="Q34" s="6" t="n">
        <v>14</v>
      </c>
      <c r="R34" s="32" t="s">
        <v>75</v>
      </c>
      <c r="S34" s="24"/>
      <c r="U34" s="30" t="s">
        <v>27</v>
      </c>
      <c r="V34" s="30" t="n">
        <v>1</v>
      </c>
      <c r="W34" s="30"/>
    </row>
    <row r="35" customFormat="false" ht="15.75" hidden="false" customHeight="true" outlineLevel="0" collapsed="false">
      <c r="A35" s="24"/>
      <c r="B35" s="1" t="n">
        <f aca="false">VLOOKUP(C35,'Connectors Pinout'!B:C,2,0)</f>
        <v>44</v>
      </c>
      <c r="C35" s="3" t="s">
        <v>105</v>
      </c>
      <c r="D35" s="25"/>
      <c r="E35" s="26" t="n">
        <f aca="false">COUNTIF(C:C,C35)</f>
        <v>1</v>
      </c>
      <c r="F35" s="27"/>
      <c r="G35" s="1" t="n">
        <v>15</v>
      </c>
      <c r="H35" s="2" t="s">
        <v>106</v>
      </c>
      <c r="I35" s="27"/>
      <c r="K35" s="24"/>
      <c r="L35" s="19" t="n">
        <f aca="false">VLOOKUP(M35,'Connectors Pinout'!H:I,2,0)</f>
        <v>77</v>
      </c>
      <c r="M35" s="7" t="s">
        <v>107</v>
      </c>
      <c r="N35" s="24"/>
      <c r="O35" s="28" t="n">
        <f aca="false">COUNTIF(L:L,L35)</f>
        <v>1</v>
      </c>
      <c r="P35" s="24"/>
      <c r="Q35" s="6" t="n">
        <v>15</v>
      </c>
      <c r="R35" s="9" t="s">
        <v>108</v>
      </c>
      <c r="S35" s="24"/>
      <c r="U35" s="30" t="s">
        <v>27</v>
      </c>
      <c r="V35" s="30" t="n">
        <v>1</v>
      </c>
      <c r="W35" s="30" t="n">
        <v>0</v>
      </c>
    </row>
    <row r="36" customFormat="false" ht="15.75" hidden="false" customHeight="true" outlineLevel="0" collapsed="false">
      <c r="A36" s="24"/>
      <c r="B36" s="1" t="n">
        <f aca="false">VLOOKUP(C36,'Connectors Pinout'!B:C,2,0)</f>
        <v>45</v>
      </c>
      <c r="C36" s="3" t="s">
        <v>109</v>
      </c>
      <c r="D36" s="25"/>
      <c r="E36" s="26" t="n">
        <f aca="false">COUNTIF(C:C,C36)</f>
        <v>1</v>
      </c>
      <c r="F36" s="27"/>
      <c r="G36" s="1" t="n">
        <v>16</v>
      </c>
      <c r="H36" s="2" t="s">
        <v>110</v>
      </c>
      <c r="I36" s="27"/>
      <c r="K36" s="24"/>
      <c r="L36" s="19" t="n">
        <f aca="false">VLOOKUP(M36,'Connectors Pinout'!H:I,2,0)</f>
        <v>78</v>
      </c>
      <c r="M36" s="7" t="s">
        <v>111</v>
      </c>
      <c r="N36" s="24"/>
      <c r="O36" s="28" t="n">
        <f aca="false">COUNTIF(L:L,L36)</f>
        <v>1</v>
      </c>
      <c r="P36" s="24"/>
      <c r="Q36" s="6" t="n">
        <v>16</v>
      </c>
      <c r="R36" s="9" t="s">
        <v>108</v>
      </c>
      <c r="S36" s="24"/>
      <c r="U36" s="30" t="s">
        <v>27</v>
      </c>
    </row>
    <row r="37" customFormat="false" ht="15.75" hidden="false" customHeight="true" outlineLevel="0" collapsed="false">
      <c r="A37" s="24"/>
      <c r="B37" s="1" t="n">
        <f aca="false">VLOOKUP(C37,'Connectors Pinout'!B:C,2,0)</f>
        <v>46</v>
      </c>
      <c r="C37" s="3" t="s">
        <v>112</v>
      </c>
      <c r="D37" s="25"/>
      <c r="E37" s="26" t="n">
        <f aca="false">COUNTIF(C:C,C37)</f>
        <v>1</v>
      </c>
      <c r="F37" s="27"/>
      <c r="G37" s="1" t="n">
        <v>17</v>
      </c>
      <c r="H37" s="2" t="s">
        <v>113</v>
      </c>
      <c r="I37" s="27"/>
      <c r="K37" s="24"/>
      <c r="L37" s="19" t="n">
        <f aca="false">VLOOKUP(M37,'Connectors Pinout'!H:I,2,0)</f>
        <v>79</v>
      </c>
      <c r="M37" s="7" t="s">
        <v>114</v>
      </c>
      <c r="N37" s="24"/>
      <c r="O37" s="28" t="n">
        <f aca="false">COUNTIF(L:L,L37)</f>
        <v>1</v>
      </c>
      <c r="P37" s="24"/>
      <c r="Q37" s="6" t="n">
        <v>17</v>
      </c>
      <c r="R37" s="9" t="s">
        <v>115</v>
      </c>
      <c r="S37" s="24"/>
      <c r="U37" s="30" t="s">
        <v>27</v>
      </c>
      <c r="V37" s="30" t="n">
        <v>1</v>
      </c>
      <c r="W37" s="30" t="n">
        <v>0</v>
      </c>
    </row>
    <row r="38" customFormat="false" ht="15.75" hidden="false" customHeight="true" outlineLevel="0" collapsed="false">
      <c r="A38" s="24"/>
      <c r="B38" s="1" t="n">
        <f aca="false">VLOOKUP(C38,'Connectors Pinout'!B:C,2,0)</f>
        <v>47</v>
      </c>
      <c r="C38" s="3" t="s">
        <v>116</v>
      </c>
      <c r="D38" s="25"/>
      <c r="E38" s="26" t="n">
        <f aca="false">COUNTIF(C:C,C38)</f>
        <v>1</v>
      </c>
      <c r="F38" s="27"/>
      <c r="G38" s="1" t="n">
        <v>18</v>
      </c>
      <c r="H38" s="2" t="s">
        <v>117</v>
      </c>
      <c r="I38" s="27"/>
      <c r="K38" s="24"/>
      <c r="L38" s="19" t="n">
        <f aca="false">VLOOKUP(M38,'Connectors Pinout'!H:I,2,0)</f>
        <v>80</v>
      </c>
      <c r="M38" s="7" t="s">
        <v>118</v>
      </c>
      <c r="N38" s="24"/>
      <c r="O38" s="28" t="n">
        <f aca="false">COUNTIF(L:L,L38)</f>
        <v>1</v>
      </c>
      <c r="P38" s="24"/>
      <c r="Q38" s="6" t="n">
        <v>18</v>
      </c>
      <c r="R38" s="9" t="s">
        <v>115</v>
      </c>
      <c r="S38" s="24"/>
      <c r="U38" s="30" t="s">
        <v>27</v>
      </c>
      <c r="V38" s="30"/>
      <c r="W38" s="30"/>
    </row>
    <row r="39" customFormat="false" ht="15.75" hidden="false" customHeight="true" outlineLevel="0" collapsed="false">
      <c r="A39" s="24"/>
      <c r="B39" s="1" t="n">
        <f aca="false">VLOOKUP(C39,'Connectors Pinout'!B:C,2,0)</f>
        <v>41</v>
      </c>
      <c r="C39" s="3" t="s">
        <v>119</v>
      </c>
      <c r="D39" s="25"/>
      <c r="E39" s="26" t="n">
        <f aca="false">COUNTIF(C:C,C39)</f>
        <v>1</v>
      </c>
      <c r="F39" s="27"/>
      <c r="G39" s="1" t="n">
        <v>19</v>
      </c>
      <c r="H39" s="2" t="s">
        <v>120</v>
      </c>
      <c r="I39" s="27"/>
      <c r="K39" s="24"/>
      <c r="L39" s="19" t="n">
        <f aca="false">VLOOKUP(M39,'Connectors Pinout'!H:I,2,0)</f>
        <v>43</v>
      </c>
      <c r="M39" s="7" t="s">
        <v>121</v>
      </c>
      <c r="N39" s="24"/>
      <c r="O39" s="28" t="n">
        <f aca="false">COUNTIF(L:L,L39)</f>
        <v>1</v>
      </c>
      <c r="P39" s="24"/>
      <c r="Q39" s="6" t="n">
        <v>19</v>
      </c>
      <c r="R39" s="9" t="s">
        <v>122</v>
      </c>
      <c r="S39" s="24"/>
      <c r="U39" s="30" t="s">
        <v>27</v>
      </c>
      <c r="V39" s="30" t="n">
        <v>0</v>
      </c>
      <c r="W39" s="30" t="n">
        <v>0</v>
      </c>
    </row>
    <row r="40" customFormat="false" ht="15.75" hidden="false" customHeight="true" outlineLevel="0" collapsed="false">
      <c r="A40" s="24"/>
      <c r="B40" s="1" t="n">
        <f aca="false">VLOOKUP(C40,'Connectors Pinout'!B:C,2,0)</f>
        <v>42</v>
      </c>
      <c r="C40" s="3" t="s">
        <v>123</v>
      </c>
      <c r="D40" s="25"/>
      <c r="E40" s="26" t="n">
        <f aca="false">COUNTIF(C:C,C40)</f>
        <v>1</v>
      </c>
      <c r="F40" s="27"/>
      <c r="G40" s="1" t="n">
        <v>20</v>
      </c>
      <c r="H40" s="2" t="s">
        <v>124</v>
      </c>
      <c r="I40" s="27"/>
      <c r="K40" s="24"/>
      <c r="L40" s="19" t="n">
        <f aca="false">VLOOKUP(M40,'Connectors Pinout'!H:I,2,0)</f>
        <v>44</v>
      </c>
      <c r="M40" s="7" t="s">
        <v>125</v>
      </c>
      <c r="N40" s="24"/>
      <c r="O40" s="28" t="n">
        <f aca="false">COUNTIF(L:L,L40)</f>
        <v>1</v>
      </c>
      <c r="P40" s="24"/>
      <c r="Q40" s="6" t="n">
        <v>20</v>
      </c>
      <c r="R40" s="9" t="s">
        <v>122</v>
      </c>
      <c r="S40" s="24"/>
      <c r="U40" s="30" t="s">
        <v>27</v>
      </c>
      <c r="V40" s="30" t="n">
        <v>0</v>
      </c>
      <c r="W40" s="30" t="n">
        <v>0</v>
      </c>
    </row>
    <row r="41" customFormat="false" ht="15.75" hidden="false" customHeight="true" outlineLevel="0" collapsed="false">
      <c r="A41" s="24"/>
      <c r="B41" s="1" t="n">
        <f aca="false">VLOOKUP(C41,'Connectors Pinout'!B:C,2,0)</f>
        <v>23</v>
      </c>
      <c r="C41" s="3" t="s">
        <v>126</v>
      </c>
      <c r="D41" s="25"/>
      <c r="E41" s="26" t="n">
        <f aca="false">COUNTIF(C:C,C41)</f>
        <v>1</v>
      </c>
      <c r="F41" s="27"/>
      <c r="G41" s="1" t="n">
        <v>21</v>
      </c>
      <c r="H41" s="2" t="s">
        <v>127</v>
      </c>
      <c r="I41" s="27"/>
      <c r="K41" s="24"/>
      <c r="L41" s="19" t="n">
        <f aca="false">VLOOKUP(M41,'Connectors Pinout'!H:I,2,0)</f>
        <v>59</v>
      </c>
      <c r="M41" s="7" t="s">
        <v>128</v>
      </c>
      <c r="N41" s="24"/>
      <c r="O41" s="28" t="n">
        <f aca="false">COUNTIF(L:L,L41)</f>
        <v>1</v>
      </c>
      <c r="P41" s="24"/>
      <c r="Q41" s="6" t="n">
        <v>21</v>
      </c>
      <c r="R41" s="9" t="s">
        <v>129</v>
      </c>
      <c r="S41" s="24"/>
      <c r="U41" s="30" t="s">
        <v>27</v>
      </c>
      <c r="V41" s="30" t="n">
        <v>1</v>
      </c>
      <c r="W41" s="30" t="n">
        <v>0</v>
      </c>
    </row>
    <row r="42" customFormat="false" ht="15.75" hidden="false" customHeight="true" outlineLevel="0" collapsed="false">
      <c r="A42" s="24"/>
      <c r="B42" s="1" t="n">
        <f aca="false">VLOOKUP(C42,'Connectors Pinout'!B:C,2,0)</f>
        <v>24</v>
      </c>
      <c r="C42" s="3" t="s">
        <v>130</v>
      </c>
      <c r="D42" s="25"/>
      <c r="E42" s="26" t="n">
        <f aca="false">COUNTIF(C:C,C42)</f>
        <v>1</v>
      </c>
      <c r="F42" s="27"/>
      <c r="G42" s="1" t="n">
        <v>22</v>
      </c>
      <c r="H42" s="2" t="s">
        <v>131</v>
      </c>
      <c r="I42" s="27"/>
      <c r="K42" s="24"/>
      <c r="L42" s="19" t="n">
        <f aca="false">VLOOKUP(M42,'Connectors Pinout'!H:I,2,0)</f>
        <v>60</v>
      </c>
      <c r="M42" s="7" t="s">
        <v>132</v>
      </c>
      <c r="N42" s="24"/>
      <c r="O42" s="28" t="n">
        <f aca="false">COUNTIF(L:L,L42)</f>
        <v>1</v>
      </c>
      <c r="P42" s="24"/>
      <c r="Q42" s="6" t="n">
        <v>22</v>
      </c>
      <c r="R42" s="9" t="s">
        <v>133</v>
      </c>
      <c r="S42" s="24"/>
      <c r="U42" s="30" t="s">
        <v>27</v>
      </c>
      <c r="V42" s="30" t="n">
        <v>1</v>
      </c>
      <c r="W42" s="30" t="n">
        <v>0</v>
      </c>
    </row>
    <row r="43" customFormat="false" ht="15.75" hidden="false" customHeight="true" outlineLevel="0" collapsed="false">
      <c r="A43" s="24"/>
      <c r="B43" s="1" t="n">
        <f aca="false">VLOOKUP(C43,'Connectors Pinout'!B:C,2,0)</f>
        <v>9</v>
      </c>
      <c r="C43" s="3" t="s">
        <v>134</v>
      </c>
      <c r="D43" s="25"/>
      <c r="E43" s="26" t="n">
        <f aca="false">COUNTIF(C:C,C43)</f>
        <v>1</v>
      </c>
      <c r="F43" s="27"/>
      <c r="G43" s="1" t="n">
        <v>23</v>
      </c>
      <c r="H43" s="2" t="s">
        <v>135</v>
      </c>
      <c r="I43" s="27"/>
      <c r="K43" s="24"/>
      <c r="L43" s="19" t="n">
        <f aca="false">VLOOKUP(M43,'Connectors Pinout'!H:I,2,0)</f>
        <v>17</v>
      </c>
      <c r="M43" s="7" t="s">
        <v>136</v>
      </c>
      <c r="N43" s="24"/>
      <c r="O43" s="28" t="n">
        <f aca="false">COUNTIF(L:L,L43)</f>
        <v>1</v>
      </c>
      <c r="P43" s="24"/>
      <c r="Q43" s="6" t="n">
        <v>23</v>
      </c>
      <c r="R43" s="2" t="s">
        <v>135</v>
      </c>
      <c r="S43" s="24"/>
    </row>
    <row r="44" customFormat="false" ht="15.75" hidden="false" customHeight="true" outlineLevel="0" collapsed="false">
      <c r="A44" s="24"/>
      <c r="B44" s="19" t="s">
        <v>35</v>
      </c>
      <c r="C44" s="3"/>
      <c r="D44" s="25"/>
      <c r="E44" s="26" t="n">
        <f aca="false">COUNTIF(C:C,C44)</f>
        <v>0</v>
      </c>
      <c r="F44" s="27"/>
      <c r="G44" s="1" t="n">
        <v>24</v>
      </c>
      <c r="H44" s="2" t="s">
        <v>35</v>
      </c>
      <c r="I44" s="27"/>
      <c r="K44" s="24"/>
      <c r="L44" s="19" t="s">
        <v>35</v>
      </c>
      <c r="M44" s="7"/>
      <c r="N44" s="24"/>
      <c r="O44" s="28" t="n">
        <f aca="false">COUNTIF(L:L,L44)</f>
        <v>2</v>
      </c>
      <c r="P44" s="24"/>
      <c r="Q44" s="6" t="n">
        <v>24</v>
      </c>
      <c r="R44" s="9" t="s">
        <v>35</v>
      </c>
      <c r="S44" s="24"/>
    </row>
    <row r="45" customFormat="false" ht="15.75" hidden="false" customHeight="true" outlineLevel="0" collapsed="false">
      <c r="A45" s="24"/>
      <c r="C45" s="3"/>
      <c r="D45" s="25"/>
      <c r="E45" s="26"/>
      <c r="F45" s="6"/>
      <c r="H45" s="2"/>
      <c r="I45" s="5"/>
      <c r="L45" s="19"/>
      <c r="O45" s="26"/>
      <c r="P45" s="8"/>
      <c r="Q45" s="6"/>
    </row>
    <row r="46" customFormat="false" ht="15.75" hidden="false" customHeight="true" outlineLevel="0" collapsed="false">
      <c r="A46" s="24"/>
      <c r="D46" s="25"/>
      <c r="E46" s="26"/>
      <c r="F46" s="6"/>
      <c r="H46" s="2"/>
      <c r="M46" s="22"/>
      <c r="N46" s="22"/>
      <c r="O46" s="26"/>
      <c r="U46" s="30"/>
      <c r="V46" s="30"/>
      <c r="W46" s="30"/>
    </row>
    <row r="47" customFormat="false" ht="15.75" hidden="false" customHeight="true" outlineLevel="0" collapsed="false">
      <c r="E47" s="26"/>
    </row>
    <row r="48" customFormat="false" ht="15.75" hidden="false" customHeight="true" outlineLevel="0" collapsed="false">
      <c r="A48" s="33" t="s">
        <v>15</v>
      </c>
      <c r="B48" s="1" t="n">
        <f aca="false">VLOOKUP(C48,'Connectors Pinout'!B:C,2,0)</f>
        <v>49</v>
      </c>
      <c r="C48" s="13" t="s">
        <v>64</v>
      </c>
      <c r="E48" s="13"/>
      <c r="F48" s="33" t="s">
        <v>15</v>
      </c>
      <c r="G48" s="1" t="n">
        <f aca="false">VLOOKUP(J48,'Connectors Pinout'!B:C,2,0)</f>
        <v>63</v>
      </c>
      <c r="H48" s="1"/>
      <c r="I48" s="33" t="s">
        <v>137</v>
      </c>
      <c r="J48" s="13" t="s">
        <v>138</v>
      </c>
    </row>
    <row r="49" customFormat="false" ht="15.75" hidden="false" customHeight="true" outlineLevel="0" collapsed="false">
      <c r="A49" s="33"/>
      <c r="B49" s="1" t="n">
        <f aca="false">VLOOKUP(C49,'Connectors Pinout'!B:C,2,0)</f>
        <v>54</v>
      </c>
      <c r="C49" s="13" t="s">
        <v>68</v>
      </c>
      <c r="E49" s="13"/>
      <c r="F49" s="33"/>
      <c r="G49" s="1" t="n">
        <f aca="false">VLOOKUP(J49,'Connectors Pinout'!B:C,2,0)</f>
        <v>67</v>
      </c>
      <c r="H49" s="1"/>
      <c r="I49" s="33"/>
      <c r="J49" s="13" t="s">
        <v>139</v>
      </c>
    </row>
  </sheetData>
  <mergeCells count="15">
    <mergeCell ref="A10:A46"/>
    <mergeCell ref="D10:D46"/>
    <mergeCell ref="F10:F19"/>
    <mergeCell ref="I10:I19"/>
    <mergeCell ref="K10:K44"/>
    <mergeCell ref="N10:N44"/>
    <mergeCell ref="P10:P19"/>
    <mergeCell ref="S10:S19"/>
    <mergeCell ref="F21:F44"/>
    <mergeCell ref="I21:I44"/>
    <mergeCell ref="P21:P44"/>
    <mergeCell ref="S21:S44"/>
    <mergeCell ref="A48:A49"/>
    <mergeCell ref="F48:F49"/>
    <mergeCell ref="I48:I49"/>
  </mergeCells>
  <conditionalFormatting sqref="O10:O44">
    <cfRule type="cellIs" priority="2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9"/>
  <sheetViews>
    <sheetView showFormulas="false" showGridLines="true" showRowColHeaders="true" showZeros="true" rightToLeft="false" tabSelected="false" showOutlineSymbols="true" defaultGridColor="true" view="normal" topLeftCell="O7" colorId="64" zoomScale="100" zoomScaleNormal="100" zoomScalePageLayoutView="100" workbookViewId="0">
      <selection pane="topLeft" activeCell="V28" activeCellId="0" sqref="V28"/>
    </sheetView>
  </sheetViews>
  <sheetFormatPr defaultRowHeight="13.2" zeroHeight="false" outlineLevelRow="0" outlineLevelCol="0"/>
  <cols>
    <col collapsed="false" customWidth="true" hidden="false" outlineLevel="0" max="1" min="1" style="6" width="16.67"/>
    <col collapsed="false" customWidth="true" hidden="false" outlineLevel="0" max="2" min="2" style="6" width="10.56"/>
    <col collapsed="false" customWidth="true" hidden="false" outlineLevel="0" max="3" min="3" style="9" width="8.89"/>
    <col collapsed="false" customWidth="true" hidden="false" outlineLevel="0" max="4" min="4" style="19" width="22.44"/>
    <col collapsed="false" customWidth="true" hidden="false" outlineLevel="0" max="5" min="5" style="34" width="17.89"/>
    <col collapsed="false" customWidth="true" hidden="false" outlineLevel="0" max="6" min="6" style="6" width="11.45"/>
    <col collapsed="false" customWidth="true" hidden="false" outlineLevel="0" max="7" min="7" style="6" width="3.66"/>
    <col collapsed="false" customWidth="true" hidden="false" outlineLevel="0" max="8" min="8" style="9" width="7.67"/>
    <col collapsed="false" customWidth="true" hidden="false" outlineLevel="0" max="9" min="9" style="9" width="30.33"/>
    <col collapsed="false" customWidth="true" hidden="false" outlineLevel="0" max="10" min="10" style="6" width="26.89"/>
    <col collapsed="false" customWidth="true" hidden="false" outlineLevel="0" max="11" min="11" style="6" width="18"/>
    <col collapsed="false" customWidth="true" hidden="false" outlineLevel="0" max="12" min="12" style="6" width="7.56"/>
    <col collapsed="false" customWidth="true" hidden="false" outlineLevel="0" max="13" min="13" style="7" width="9"/>
    <col collapsed="false" customWidth="true" hidden="false" outlineLevel="0" max="14" min="14" style="7" width="20.11"/>
    <col collapsed="false" customWidth="true" hidden="false" outlineLevel="0" max="15" min="15" style="6" width="9.33"/>
    <col collapsed="false" customWidth="true" hidden="false" outlineLevel="0" max="16" min="16" style="6" width="11.45"/>
    <col collapsed="false" customWidth="true" hidden="false" outlineLevel="0" max="17" min="17" style="6" width="3.66"/>
    <col collapsed="false" customWidth="true" hidden="false" outlineLevel="0" max="18" min="18" style="9" width="50.33"/>
    <col collapsed="false" customWidth="true" hidden="false" outlineLevel="0" max="19" min="19" style="6" width="30.33"/>
    <col collapsed="false" customWidth="true" hidden="false" outlineLevel="0" max="21" min="20" style="6" width="9.33"/>
    <col collapsed="false" customWidth="true" hidden="false" outlineLevel="0" max="22" min="22" style="35" width="20.33"/>
    <col collapsed="false" customWidth="true" hidden="false" outlineLevel="0" max="23" min="23" style="35" width="17.67"/>
    <col collapsed="false" customWidth="true" hidden="false" outlineLevel="0" max="1025" min="24" style="35" width="9.11"/>
  </cols>
  <sheetData>
    <row r="1" customFormat="false" ht="13.2" hidden="false" customHeight="false" outlineLevel="0" collapsed="false">
      <c r="A1" s="15" t="s">
        <v>140</v>
      </c>
      <c r="B1" s="14"/>
      <c r="C1" s="7"/>
      <c r="D1" s="36"/>
      <c r="K1" s="18" t="s">
        <v>141</v>
      </c>
      <c r="L1" s="14"/>
      <c r="O1" s="8"/>
    </row>
    <row r="2" customFormat="false" ht="13.2" hidden="false" customHeight="false" outlineLevel="0" collapsed="false">
      <c r="A2" s="14"/>
      <c r="B2" s="14"/>
      <c r="C2" s="7"/>
      <c r="D2" s="36"/>
      <c r="K2" s="14"/>
      <c r="L2" s="14"/>
      <c r="O2" s="8"/>
    </row>
    <row r="3" customFormat="false" ht="13.2" hidden="false" customHeight="false" outlineLevel="0" collapsed="false">
      <c r="A3" s="18" t="s">
        <v>2</v>
      </c>
      <c r="B3" s="14"/>
      <c r="C3" s="7"/>
      <c r="D3" s="36"/>
      <c r="K3" s="18" t="s">
        <v>2</v>
      </c>
      <c r="L3" s="14"/>
      <c r="O3" s="8"/>
    </row>
    <row r="4" customFormat="false" ht="13.2" hidden="false" customHeight="false" outlineLevel="0" collapsed="false">
      <c r="A4" s="18" t="s">
        <v>3</v>
      </c>
      <c r="B4" s="14" t="s">
        <v>4</v>
      </c>
      <c r="C4" s="7"/>
      <c r="D4" s="36"/>
      <c r="F4" s="37"/>
      <c r="K4" s="18" t="s">
        <v>3</v>
      </c>
      <c r="L4" s="14" t="s">
        <v>4</v>
      </c>
      <c r="O4" s="8"/>
    </row>
    <row r="5" customFormat="false" ht="13.2" hidden="false" customHeight="false" outlineLevel="0" collapsed="false">
      <c r="A5" s="14"/>
      <c r="B5" s="14"/>
      <c r="C5" s="7"/>
      <c r="D5" s="36"/>
      <c r="K5" s="14"/>
      <c r="L5" s="14"/>
      <c r="O5" s="8"/>
    </row>
    <row r="6" customFormat="false" ht="13.2" hidden="false" customHeight="false" outlineLevel="0" collapsed="false">
      <c r="C6" s="7"/>
      <c r="D6" s="36"/>
      <c r="O6" s="8"/>
    </row>
    <row r="7" customFormat="false" ht="13.2" hidden="false" customHeight="false" outlineLevel="0" collapsed="false">
      <c r="C7" s="7"/>
      <c r="D7" s="36"/>
      <c r="O7" s="8"/>
    </row>
    <row r="8" customFormat="false" ht="15.75" hidden="false" customHeight="true" outlineLevel="0" collapsed="false">
      <c r="A8" s="20" t="s">
        <v>5</v>
      </c>
      <c r="B8" s="1" t="s">
        <v>6</v>
      </c>
      <c r="C8" s="3"/>
      <c r="D8" s="1" t="s">
        <v>7</v>
      </c>
      <c r="E8" s="38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T8" s="9"/>
      <c r="U8" s="6" t="s">
        <v>12</v>
      </c>
      <c r="V8" s="23" t="s">
        <v>13</v>
      </c>
      <c r="W8" s="23" t="s">
        <v>14</v>
      </c>
    </row>
    <row r="9" customFormat="false" ht="13.2" hidden="false" customHeight="false" outlineLevel="0" collapsed="false">
      <c r="I9" s="22" t="s">
        <v>142</v>
      </c>
      <c r="S9" s="22" t="s">
        <v>143</v>
      </c>
    </row>
    <row r="10" customFormat="false" ht="15" hidden="false" customHeight="true" outlineLevel="0" collapsed="false">
      <c r="A10" s="24" t="s">
        <v>144</v>
      </c>
      <c r="B10" s="6" t="n">
        <f aca="false">VLOOKUP(C10,'Connectors Pinout'!B:C,2,0)</f>
        <v>50</v>
      </c>
      <c r="C10" s="7" t="s">
        <v>89</v>
      </c>
      <c r="D10" s="25" t="s">
        <v>17</v>
      </c>
      <c r="E10" s="26"/>
      <c r="F10" s="24" t="s">
        <v>145</v>
      </c>
      <c r="G10" s="6" t="n">
        <v>1</v>
      </c>
      <c r="H10" s="9" t="s">
        <v>146</v>
      </c>
      <c r="I10" s="39" t="s">
        <v>147</v>
      </c>
      <c r="K10" s="24" t="s">
        <v>148</v>
      </c>
      <c r="L10" s="6" t="n">
        <f aca="false">VLOOKUP(M10,'Connectors Pinout'!H:I,2,0)</f>
        <v>26</v>
      </c>
      <c r="M10" s="7" t="s">
        <v>91</v>
      </c>
      <c r="N10" s="24" t="s">
        <v>23</v>
      </c>
      <c r="O10" s="26" t="n">
        <f aca="false">COUNTIF(M:M,M10)</f>
        <v>1</v>
      </c>
      <c r="P10" s="24" t="s">
        <v>149</v>
      </c>
      <c r="Q10" s="6" t="n">
        <v>1</v>
      </c>
      <c r="R10" s="9" t="s">
        <v>150</v>
      </c>
      <c r="S10" s="40" t="s">
        <v>151</v>
      </c>
      <c r="U10" s="30" t="s">
        <v>27</v>
      </c>
      <c r="V10" s="35" t="n">
        <v>1</v>
      </c>
    </row>
    <row r="11" customFormat="false" ht="13.2" hidden="false" customHeight="false" outlineLevel="0" collapsed="false">
      <c r="A11" s="24"/>
      <c r="B11" s="6" t="n">
        <f aca="false">VLOOKUP(C11,'Connectors Pinout'!B:C,2,0)</f>
        <v>55</v>
      </c>
      <c r="C11" s="7" t="s">
        <v>96</v>
      </c>
      <c r="D11" s="25"/>
      <c r="E11" s="26"/>
      <c r="F11" s="24"/>
      <c r="G11" s="6" t="n">
        <v>2</v>
      </c>
      <c r="H11" s="9" t="s">
        <v>152</v>
      </c>
      <c r="I11" s="39"/>
      <c r="K11" s="24"/>
      <c r="L11" s="6" t="n">
        <f aca="false">VLOOKUP(M11,'Connectors Pinout'!H:I,2,0)</f>
        <v>27</v>
      </c>
      <c r="M11" s="7" t="s">
        <v>95</v>
      </c>
      <c r="N11" s="24"/>
      <c r="O11" s="26" t="n">
        <f aca="false">COUNTIF(M:M,M11)</f>
        <v>1</v>
      </c>
      <c r="P11" s="24"/>
      <c r="Q11" s="6" t="n">
        <v>2</v>
      </c>
      <c r="R11" s="9" t="s">
        <v>153</v>
      </c>
      <c r="S11" s="40"/>
      <c r="U11" s="30" t="s">
        <v>27</v>
      </c>
      <c r="V11" s="35" t="n">
        <v>1</v>
      </c>
    </row>
    <row r="12" customFormat="false" ht="13.2" hidden="false" customHeight="false" outlineLevel="0" collapsed="false">
      <c r="A12" s="24"/>
      <c r="B12" s="6" t="n">
        <f aca="false">VLOOKUP(C12,'Connectors Pinout'!B:C,2,0)</f>
        <v>60</v>
      </c>
      <c r="C12" s="7" t="s">
        <v>102</v>
      </c>
      <c r="D12" s="25"/>
      <c r="E12" s="26"/>
      <c r="F12" s="24"/>
      <c r="G12" s="6" t="n">
        <v>3</v>
      </c>
      <c r="H12" s="9" t="s">
        <v>154</v>
      </c>
      <c r="I12" s="39"/>
      <c r="K12" s="24"/>
      <c r="L12" s="6" t="n">
        <f aca="false">VLOOKUP(M12,'Connectors Pinout'!H:I,2,0)</f>
        <v>28</v>
      </c>
      <c r="M12" s="7" t="s">
        <v>98</v>
      </c>
      <c r="N12" s="24"/>
      <c r="O12" s="26" t="n">
        <f aca="false">COUNTIF(M:M,M12)</f>
        <v>1</v>
      </c>
      <c r="P12" s="24"/>
      <c r="Q12" s="6" t="n">
        <v>3</v>
      </c>
      <c r="R12" s="9" t="s">
        <v>155</v>
      </c>
      <c r="S12" s="40"/>
      <c r="U12" s="30" t="s">
        <v>27</v>
      </c>
      <c r="V12" s="35" t="n">
        <v>1</v>
      </c>
    </row>
    <row r="13" customFormat="false" ht="13.2" hidden="false" customHeight="false" outlineLevel="0" collapsed="false">
      <c r="A13" s="24"/>
      <c r="B13" s="6" t="n">
        <f aca="false">VLOOKUP(C13,'Connectors Pinout'!B:C,2,0)</f>
        <v>51</v>
      </c>
      <c r="C13" s="7" t="s">
        <v>93</v>
      </c>
      <c r="D13" s="25"/>
      <c r="E13" s="26"/>
      <c r="F13" s="24"/>
      <c r="G13" s="6" t="n">
        <v>4</v>
      </c>
      <c r="H13" s="9" t="s">
        <v>156</v>
      </c>
      <c r="I13" s="39"/>
      <c r="K13" s="24"/>
      <c r="L13" s="6" t="n">
        <f aca="false">VLOOKUP(M13,'Connectors Pinout'!H:I,2,0)</f>
        <v>29</v>
      </c>
      <c r="M13" s="7" t="s">
        <v>101</v>
      </c>
      <c r="N13" s="24"/>
      <c r="O13" s="26" t="n">
        <f aca="false">COUNTIF(M:M,M13)</f>
        <v>1</v>
      </c>
      <c r="P13" s="24"/>
      <c r="Q13" s="6" t="n">
        <v>4</v>
      </c>
      <c r="R13" s="9" t="s">
        <v>157</v>
      </c>
      <c r="S13" s="40"/>
      <c r="U13" s="30" t="s">
        <v>27</v>
      </c>
      <c r="V13" s="35" t="n">
        <v>1</v>
      </c>
    </row>
    <row r="14" customFormat="false" ht="13.2" hidden="false" customHeight="false" outlineLevel="0" collapsed="false">
      <c r="A14" s="24"/>
      <c r="B14" s="6" t="n">
        <f aca="false">VLOOKUP(C14,'Connectors Pinout'!B:C,2,0)</f>
        <v>56</v>
      </c>
      <c r="C14" s="7" t="s">
        <v>99</v>
      </c>
      <c r="D14" s="25"/>
      <c r="E14" s="26"/>
      <c r="F14" s="24"/>
      <c r="G14" s="6" t="n">
        <v>5</v>
      </c>
      <c r="H14" s="9" t="s">
        <v>158</v>
      </c>
      <c r="I14" s="39"/>
      <c r="K14" s="24"/>
      <c r="L14" s="6" t="n">
        <f aca="false">VLOOKUP(M14,'Connectors Pinout'!H:I,2,0)</f>
        <v>30</v>
      </c>
      <c r="M14" s="7" t="s">
        <v>104</v>
      </c>
      <c r="N14" s="24"/>
      <c r="O14" s="26" t="n">
        <f aca="false">COUNTIF(M:M,M14)</f>
        <v>1</v>
      </c>
      <c r="P14" s="24"/>
      <c r="Q14" s="6" t="n">
        <v>5</v>
      </c>
      <c r="R14" s="9" t="s">
        <v>159</v>
      </c>
      <c r="S14" s="40"/>
      <c r="U14" s="30" t="s">
        <v>27</v>
      </c>
      <c r="V14" s="35" t="n">
        <v>1</v>
      </c>
    </row>
    <row r="15" customFormat="false" ht="13.2" hidden="false" customHeight="false" outlineLevel="0" collapsed="false">
      <c r="A15" s="24"/>
      <c r="B15" s="37" t="n">
        <f aca="false">VLOOKUP(C15,'Connectors Pinout'!B:C,2,0)</f>
        <v>58</v>
      </c>
      <c r="C15" s="41" t="s">
        <v>48</v>
      </c>
      <c r="D15" s="25"/>
      <c r="E15" s="26"/>
      <c r="F15" s="24"/>
      <c r="G15" s="6" t="n">
        <v>6</v>
      </c>
      <c r="H15" s="9" t="s">
        <v>160</v>
      </c>
      <c r="I15" s="39"/>
      <c r="K15" s="24"/>
      <c r="L15" s="6" t="n">
        <f aca="false">VLOOKUP(M15,'Connectors Pinout'!H:I,2,0)</f>
        <v>31</v>
      </c>
      <c r="M15" s="7" t="s">
        <v>56</v>
      </c>
      <c r="N15" s="24"/>
      <c r="O15" s="26" t="n">
        <f aca="false">COUNTIF(M:M,M15)</f>
        <v>1</v>
      </c>
      <c r="P15" s="24"/>
      <c r="Q15" s="6" t="n">
        <v>6</v>
      </c>
      <c r="R15" s="9" t="s">
        <v>161</v>
      </c>
      <c r="S15" s="40"/>
      <c r="U15" s="30" t="s">
        <v>27</v>
      </c>
      <c r="V15" s="42" t="n">
        <v>0</v>
      </c>
    </row>
    <row r="16" customFormat="false" ht="13.2" hidden="false" customHeight="false" outlineLevel="0" collapsed="false">
      <c r="A16" s="24"/>
      <c r="B16" s="6" t="n">
        <f aca="false">VLOOKUP(C16,'Connectors Pinout'!B:C,2,0)</f>
        <v>61</v>
      </c>
      <c r="C16" s="7" t="s">
        <v>162</v>
      </c>
      <c r="D16" s="25"/>
      <c r="E16" s="26"/>
      <c r="F16" s="24"/>
      <c r="G16" s="6" t="n">
        <v>7</v>
      </c>
      <c r="H16" s="9" t="s">
        <v>163</v>
      </c>
      <c r="I16" s="39"/>
      <c r="K16" s="24"/>
      <c r="L16" s="6" t="n">
        <f aca="false">VLOOKUP(M16,'Connectors Pinout'!H:I,2,0)</f>
        <v>32</v>
      </c>
      <c r="M16" s="7" t="s">
        <v>62</v>
      </c>
      <c r="N16" s="24"/>
      <c r="O16" s="26" t="n">
        <f aca="false">COUNTIF(M:M,M16)</f>
        <v>1</v>
      </c>
      <c r="P16" s="24"/>
      <c r="Q16" s="6" t="n">
        <v>7</v>
      </c>
      <c r="R16" s="9" t="s">
        <v>164</v>
      </c>
      <c r="S16" s="40"/>
      <c r="U16" s="30" t="s">
        <v>27</v>
      </c>
      <c r="V16" s="35" t="n">
        <v>1</v>
      </c>
    </row>
    <row r="17" customFormat="false" ht="13.2" hidden="false" customHeight="false" outlineLevel="0" collapsed="false">
      <c r="A17" s="24"/>
      <c r="B17" s="6" t="n">
        <f aca="false">VLOOKUP(C17,'Connectors Pinout'!B:C,2,0)</f>
        <v>57</v>
      </c>
      <c r="C17" s="7" t="s">
        <v>44</v>
      </c>
      <c r="D17" s="25"/>
      <c r="E17" s="26"/>
      <c r="F17" s="24"/>
      <c r="G17" s="6" t="n">
        <v>8</v>
      </c>
      <c r="H17" s="9" t="s">
        <v>165</v>
      </c>
      <c r="I17" s="39"/>
      <c r="K17" s="24"/>
      <c r="L17" s="6" t="n">
        <f aca="false">VLOOKUP(M17,'Connectors Pinout'!H:I,2,0)</f>
        <v>33</v>
      </c>
      <c r="M17" s="7" t="s">
        <v>22</v>
      </c>
      <c r="N17" s="24"/>
      <c r="O17" s="26" t="n">
        <f aca="false">COUNTIF(M:M,M17)</f>
        <v>1</v>
      </c>
      <c r="P17" s="24"/>
      <c r="Q17" s="6" t="n">
        <v>8</v>
      </c>
      <c r="R17" s="9" t="s">
        <v>166</v>
      </c>
      <c r="S17" s="40"/>
      <c r="U17" s="30" t="s">
        <v>27</v>
      </c>
      <c r="V17" s="35" t="n">
        <v>1</v>
      </c>
    </row>
    <row r="18" customFormat="false" ht="13.2" hidden="false" customHeight="false" outlineLevel="0" collapsed="false">
      <c r="A18" s="24"/>
      <c r="B18" s="6" t="n">
        <f aca="false">VLOOKUP(C18,'Connectors Pinout'!B:C,2,0)</f>
        <v>49</v>
      </c>
      <c r="C18" s="7" t="s">
        <v>64</v>
      </c>
      <c r="D18" s="25"/>
      <c r="E18" s="26"/>
      <c r="F18" s="24"/>
      <c r="G18" s="6" t="n">
        <v>9</v>
      </c>
      <c r="H18" s="9" t="s">
        <v>167</v>
      </c>
      <c r="I18" s="39"/>
      <c r="K18" s="24"/>
      <c r="L18" s="6" t="n">
        <f aca="false">VLOOKUP(M18,'Connectors Pinout'!H:I,2,0)</f>
        <v>48</v>
      </c>
      <c r="M18" s="7" t="s">
        <v>38</v>
      </c>
      <c r="N18" s="24"/>
      <c r="O18" s="26" t="n">
        <f aca="false">COUNTIF(M:M,M18)</f>
        <v>1</v>
      </c>
      <c r="P18" s="24"/>
      <c r="Q18" s="6" t="n">
        <v>9</v>
      </c>
      <c r="R18" s="9" t="s">
        <v>168</v>
      </c>
      <c r="S18" s="40"/>
      <c r="U18" s="30" t="s">
        <v>27</v>
      </c>
      <c r="W18" s="35" t="n">
        <v>1</v>
      </c>
    </row>
    <row r="19" customFormat="false" ht="13.2" hidden="false" customHeight="false" outlineLevel="0" collapsed="false">
      <c r="A19" s="24"/>
      <c r="B19" s="6" t="n">
        <f aca="false">VLOOKUP(C19,'Connectors Pinout'!B:C,2,0)</f>
        <v>54</v>
      </c>
      <c r="C19" s="7" t="s">
        <v>68</v>
      </c>
      <c r="D19" s="25"/>
      <c r="E19" s="26"/>
      <c r="F19" s="24"/>
      <c r="G19" s="6" t="n">
        <v>10</v>
      </c>
      <c r="H19" s="9" t="s">
        <v>169</v>
      </c>
      <c r="I19" s="39"/>
      <c r="K19" s="24"/>
      <c r="L19" s="6" t="n">
        <f aca="false">VLOOKUP(M19,'Connectors Pinout'!H:I,2,0)</f>
        <v>49</v>
      </c>
      <c r="M19" s="7" t="s">
        <v>42</v>
      </c>
      <c r="N19" s="24"/>
      <c r="O19" s="26" t="n">
        <f aca="false">COUNTIF(M:M,M19)</f>
        <v>2</v>
      </c>
      <c r="P19" s="24"/>
      <c r="Q19" s="6" t="n">
        <v>10</v>
      </c>
      <c r="R19" s="9" t="s">
        <v>170</v>
      </c>
      <c r="S19" s="40"/>
      <c r="U19" s="30" t="s">
        <v>27</v>
      </c>
      <c r="W19" s="35" t="n">
        <v>1</v>
      </c>
    </row>
    <row r="20" customFormat="false" ht="13.2" hidden="false" customHeight="false" outlineLevel="0" collapsed="false">
      <c r="A20" s="24"/>
      <c r="B20" s="6" t="n">
        <f aca="false">VLOOKUP(C20,'Connectors Pinout'!B:C,2,0)</f>
        <v>41</v>
      </c>
      <c r="C20" s="7" t="s">
        <v>119</v>
      </c>
      <c r="D20" s="25"/>
      <c r="E20" s="26"/>
      <c r="F20" s="24"/>
      <c r="G20" s="6" t="n">
        <v>11</v>
      </c>
      <c r="H20" s="9" t="s">
        <v>171</v>
      </c>
      <c r="I20" s="39"/>
      <c r="K20" s="24"/>
      <c r="L20" s="6" t="n">
        <f aca="false">VLOOKUP(M20,'Connectors Pinout'!H:I,2,0)</f>
        <v>43</v>
      </c>
      <c r="M20" s="7" t="s">
        <v>121</v>
      </c>
      <c r="N20" s="24"/>
      <c r="O20" s="26" t="n">
        <f aca="false">COUNTIF(M:M,M20)</f>
        <v>1</v>
      </c>
      <c r="P20" s="24"/>
      <c r="Q20" s="6" t="n">
        <v>11</v>
      </c>
      <c r="R20" s="9" t="s">
        <v>172</v>
      </c>
      <c r="S20" s="40"/>
      <c r="U20" s="30" t="s">
        <v>27</v>
      </c>
      <c r="W20" s="35" t="n">
        <v>0</v>
      </c>
    </row>
    <row r="21" customFormat="false" ht="13.2" hidden="false" customHeight="false" outlineLevel="0" collapsed="false">
      <c r="A21" s="24"/>
      <c r="B21" s="6" t="n">
        <f aca="false">VLOOKUP(C21,'Connectors Pinout'!B:C,2,0)</f>
        <v>54</v>
      </c>
      <c r="C21" s="7" t="s">
        <v>68</v>
      </c>
      <c r="D21" s="25"/>
      <c r="E21" s="26"/>
      <c r="F21" s="24"/>
      <c r="G21" s="6" t="n">
        <v>12</v>
      </c>
      <c r="H21" s="9" t="s">
        <v>173</v>
      </c>
      <c r="I21" s="39"/>
      <c r="K21" s="24"/>
      <c r="L21" s="37" t="n">
        <f aca="false">VLOOKUP(M21,'Connectors Pinout'!H:I,2,0)</f>
        <v>49</v>
      </c>
      <c r="M21" s="7" t="s">
        <v>42</v>
      </c>
      <c r="N21" s="24"/>
      <c r="O21" s="26" t="n">
        <f aca="false">COUNTIF(M:M,M21)</f>
        <v>2</v>
      </c>
      <c r="P21" s="24"/>
      <c r="Q21" s="6" t="n">
        <v>12</v>
      </c>
      <c r="R21" s="9" t="s">
        <v>170</v>
      </c>
      <c r="S21" s="40"/>
      <c r="U21" s="30" t="s">
        <v>27</v>
      </c>
      <c r="W21" s="35" t="n">
        <v>1</v>
      </c>
    </row>
    <row r="22" customFormat="false" ht="13.2" hidden="false" customHeight="false" outlineLevel="0" collapsed="false">
      <c r="A22" s="24"/>
      <c r="B22" s="6" t="n">
        <f aca="false">VLOOKUP(C22,'Connectors Pinout'!B:C,2,0)</f>
        <v>59</v>
      </c>
      <c r="C22" s="7" t="s">
        <v>72</v>
      </c>
      <c r="D22" s="25"/>
      <c r="E22" s="26"/>
      <c r="F22" s="24"/>
      <c r="G22" s="6" t="n">
        <v>13</v>
      </c>
      <c r="H22" s="9" t="s">
        <v>174</v>
      </c>
      <c r="I22" s="39"/>
      <c r="K22" s="24"/>
      <c r="L22" s="6" t="n">
        <f aca="false">VLOOKUP(M22,'Connectors Pinout'!H:I,2,0)</f>
        <v>50</v>
      </c>
      <c r="M22" s="7" t="s">
        <v>46</v>
      </c>
      <c r="N22" s="24"/>
      <c r="O22" s="26" t="n">
        <f aca="false">COUNTIF(M:M,M22)</f>
        <v>1</v>
      </c>
      <c r="P22" s="24"/>
      <c r="Q22" s="6" t="n">
        <v>13</v>
      </c>
      <c r="R22" s="9" t="s">
        <v>175</v>
      </c>
      <c r="S22" s="40"/>
      <c r="U22" s="30" t="s">
        <v>27</v>
      </c>
      <c r="W22" s="35" t="n">
        <v>1</v>
      </c>
    </row>
    <row r="23" customFormat="false" ht="13.2" hidden="false" customHeight="false" outlineLevel="0" collapsed="false">
      <c r="A23" s="24"/>
      <c r="B23" s="6" t="n">
        <f aca="false">VLOOKUP(C23,'Connectors Pinout'!B:C,2,0)</f>
        <v>19</v>
      </c>
      <c r="C23" s="7" t="s">
        <v>76</v>
      </c>
      <c r="D23" s="25"/>
      <c r="E23" s="26"/>
      <c r="F23" s="24"/>
      <c r="G23" s="6" t="n">
        <v>14</v>
      </c>
      <c r="H23" s="9" t="s">
        <v>176</v>
      </c>
      <c r="I23" s="39"/>
      <c r="K23" s="24"/>
      <c r="L23" s="6" t="n">
        <f aca="false">VLOOKUP(M23,'Connectors Pinout'!H:I,2,0)</f>
        <v>51</v>
      </c>
      <c r="M23" s="7" t="s">
        <v>50</v>
      </c>
      <c r="N23" s="24"/>
      <c r="O23" s="26" t="n">
        <f aca="false">COUNTIF(M:M,M23)</f>
        <v>1</v>
      </c>
      <c r="P23" s="24"/>
      <c r="Q23" s="6" t="n">
        <v>14</v>
      </c>
      <c r="R23" s="9" t="s">
        <v>177</v>
      </c>
      <c r="S23" s="40"/>
      <c r="U23" s="30"/>
    </row>
    <row r="24" customFormat="false" ht="13.2" hidden="false" customHeight="false" outlineLevel="0" collapsed="false">
      <c r="A24" s="24"/>
      <c r="B24" s="6" t="n">
        <f aca="false">VLOOKUP(C24,'Connectors Pinout'!B:C,2,0)</f>
        <v>20</v>
      </c>
      <c r="C24" s="7" t="s">
        <v>80</v>
      </c>
      <c r="D24" s="25"/>
      <c r="E24" s="26"/>
      <c r="F24" s="24"/>
      <c r="G24" s="6" t="n">
        <v>15</v>
      </c>
      <c r="H24" s="9" t="s">
        <v>178</v>
      </c>
      <c r="I24" s="39"/>
      <c r="K24" s="24"/>
      <c r="L24" s="6" t="n">
        <f aca="false">VLOOKUP(M24,'Connectors Pinout'!H:I,2,0)</f>
        <v>52</v>
      </c>
      <c r="M24" s="7" t="s">
        <v>66</v>
      </c>
      <c r="N24" s="24"/>
      <c r="O24" s="26" t="n">
        <f aca="false">COUNTIF(M:M,M24)</f>
        <v>1</v>
      </c>
      <c r="P24" s="24"/>
      <c r="Q24" s="6" t="n">
        <v>15</v>
      </c>
      <c r="R24" s="9" t="s">
        <v>179</v>
      </c>
      <c r="S24" s="40"/>
      <c r="U24" s="30"/>
    </row>
    <row r="25" customFormat="false" ht="13.2" hidden="false" customHeight="false" outlineLevel="0" collapsed="false">
      <c r="A25" s="24"/>
      <c r="B25" s="6" t="n">
        <f aca="false">VLOOKUP(C25,'Connectors Pinout'!B:C,2,0)</f>
        <v>21</v>
      </c>
      <c r="C25" s="7" t="s">
        <v>83</v>
      </c>
      <c r="D25" s="25"/>
      <c r="E25" s="26"/>
      <c r="F25" s="24"/>
      <c r="G25" s="6" t="n">
        <v>16</v>
      </c>
      <c r="H25" s="9" t="s">
        <v>180</v>
      </c>
      <c r="I25" s="39"/>
      <c r="K25" s="24"/>
      <c r="L25" s="6" t="n">
        <f aca="false">VLOOKUP(M25,'Connectors Pinout'!H:I,2,0)</f>
        <v>53</v>
      </c>
      <c r="M25" s="7" t="s">
        <v>70</v>
      </c>
      <c r="N25" s="24"/>
      <c r="O25" s="26" t="n">
        <f aca="false">COUNTIF(M:M,M25)</f>
        <v>1</v>
      </c>
      <c r="P25" s="24"/>
      <c r="Q25" s="6" t="n">
        <v>16</v>
      </c>
      <c r="R25" s="9" t="s">
        <v>181</v>
      </c>
      <c r="S25" s="40"/>
      <c r="U25" s="30"/>
    </row>
    <row r="26" customFormat="false" ht="13.2" hidden="false" customHeight="false" outlineLevel="0" collapsed="false">
      <c r="A26" s="24"/>
      <c r="B26" s="6" t="n">
        <f aca="false">VLOOKUP(C26,'Connectors Pinout'!B:C,2,0)</f>
        <v>22</v>
      </c>
      <c r="C26" s="7" t="s">
        <v>86</v>
      </c>
      <c r="D26" s="25"/>
      <c r="E26" s="26"/>
      <c r="F26" s="24"/>
      <c r="G26" s="6" t="n">
        <v>17</v>
      </c>
      <c r="H26" s="9" t="s">
        <v>182</v>
      </c>
      <c r="I26" s="39"/>
      <c r="K26" s="24"/>
      <c r="L26" s="6" t="n">
        <f aca="false">VLOOKUP(M26,'Connectors Pinout'!H:I,2,0)</f>
        <v>54</v>
      </c>
      <c r="M26" s="7" t="s">
        <v>74</v>
      </c>
      <c r="N26" s="24"/>
      <c r="O26" s="26" t="n">
        <f aca="false">COUNTIF(M:M,M26)</f>
        <v>1</v>
      </c>
      <c r="P26" s="24"/>
      <c r="Q26" s="6" t="n">
        <v>17</v>
      </c>
      <c r="R26" s="9" t="s">
        <v>183</v>
      </c>
      <c r="S26" s="40"/>
      <c r="U26" s="30"/>
    </row>
    <row r="27" customFormat="false" ht="13.2" hidden="false" customHeight="false" outlineLevel="0" collapsed="false">
      <c r="A27" s="24"/>
      <c r="B27" s="6" t="n">
        <f aca="false">VLOOKUP(C27,'Connectors Pinout'!B:C,2,0)</f>
        <v>23</v>
      </c>
      <c r="C27" s="7" t="s">
        <v>126</v>
      </c>
      <c r="D27" s="25"/>
      <c r="E27" s="26"/>
      <c r="F27" s="24"/>
      <c r="G27" s="6" t="n">
        <v>18</v>
      </c>
      <c r="H27" s="9" t="s">
        <v>184</v>
      </c>
      <c r="I27" s="39"/>
      <c r="K27" s="24"/>
      <c r="L27" s="6" t="n">
        <f aca="false">VLOOKUP(M27,'Connectors Pinout'!H:I,2,0)</f>
        <v>55</v>
      </c>
      <c r="M27" s="7" t="s">
        <v>78</v>
      </c>
      <c r="N27" s="24"/>
      <c r="O27" s="26" t="n">
        <f aca="false">COUNTIF(M:M,M27)</f>
        <v>1</v>
      </c>
      <c r="P27" s="24"/>
      <c r="Q27" s="6" t="n">
        <v>18</v>
      </c>
      <c r="R27" s="9" t="s">
        <v>185</v>
      </c>
      <c r="S27" s="40"/>
      <c r="U27" s="30"/>
      <c r="V27" s="22"/>
      <c r="W27" s="9"/>
    </row>
    <row r="28" customFormat="false" ht="13.2" hidden="false" customHeight="false" outlineLevel="0" collapsed="false">
      <c r="A28" s="24"/>
      <c r="B28" s="6" t="n">
        <f aca="false">VLOOKUP(C28,'Connectors Pinout'!B:C,2,0)</f>
        <v>24</v>
      </c>
      <c r="C28" s="7" t="s">
        <v>130</v>
      </c>
      <c r="D28" s="25"/>
      <c r="E28" s="26"/>
      <c r="F28" s="24"/>
      <c r="G28" s="6" t="n">
        <v>19</v>
      </c>
      <c r="H28" s="9" t="s">
        <v>186</v>
      </c>
      <c r="I28" s="39"/>
      <c r="K28" s="24"/>
      <c r="L28" s="43" t="n">
        <f aca="false">VLOOKUP(M28,'Connectors Pinout'!H:I,2,0)</f>
        <v>75</v>
      </c>
      <c r="M28" s="44" t="s">
        <v>187</v>
      </c>
      <c r="N28" s="24"/>
      <c r="O28" s="26" t="n">
        <f aca="false">COUNTIF(M:M,M28)</f>
        <v>1</v>
      </c>
      <c r="P28" s="24"/>
      <c r="Q28" s="6" t="n">
        <v>19</v>
      </c>
      <c r="R28" s="9" t="s">
        <v>188</v>
      </c>
      <c r="S28" s="40"/>
      <c r="U28" s="30" t="s">
        <v>27</v>
      </c>
      <c r="V28" s="22"/>
      <c r="W28" s="9" t="n">
        <v>0</v>
      </c>
    </row>
    <row r="29" customFormat="false" ht="13.2" hidden="false" customHeight="false" outlineLevel="0" collapsed="false">
      <c r="A29" s="24"/>
      <c r="B29" s="6" t="n">
        <f aca="false">VLOOKUP(C29,'Connectors Pinout'!B:C,2,0)</f>
        <v>44</v>
      </c>
      <c r="C29" s="7" t="s">
        <v>105</v>
      </c>
      <c r="D29" s="25"/>
      <c r="E29" s="26"/>
      <c r="F29" s="24"/>
      <c r="G29" s="6" t="n">
        <v>20</v>
      </c>
      <c r="H29" s="9" t="s">
        <v>189</v>
      </c>
      <c r="I29" s="39"/>
      <c r="K29" s="24"/>
      <c r="L29" s="6" t="n">
        <f aca="false">VLOOKUP(M29,'Connectors Pinout'!H:I,2,0)</f>
        <v>77</v>
      </c>
      <c r="M29" s="7" t="s">
        <v>107</v>
      </c>
      <c r="N29" s="24"/>
      <c r="O29" s="26" t="n">
        <f aca="false">COUNTIF(M:M,M29)</f>
        <v>1</v>
      </c>
      <c r="P29" s="24"/>
      <c r="Q29" s="6" t="n">
        <v>20</v>
      </c>
      <c r="R29" s="9" t="s">
        <v>190</v>
      </c>
      <c r="S29" s="40"/>
      <c r="U29" s="30" t="s">
        <v>27</v>
      </c>
      <c r="W29" s="35" t="n">
        <v>0</v>
      </c>
    </row>
    <row r="30" customFormat="false" ht="13.2" hidden="false" customHeight="false" outlineLevel="0" collapsed="false">
      <c r="A30" s="24"/>
      <c r="B30" s="6" t="n">
        <f aca="false">VLOOKUP(C30,'Connectors Pinout'!B:C,2,0)</f>
        <v>45</v>
      </c>
      <c r="C30" s="7" t="s">
        <v>109</v>
      </c>
      <c r="D30" s="25"/>
      <c r="E30" s="26"/>
      <c r="F30" s="24"/>
      <c r="G30" s="6" t="n">
        <v>21</v>
      </c>
      <c r="H30" s="9" t="s">
        <v>191</v>
      </c>
      <c r="I30" s="39"/>
      <c r="K30" s="24"/>
      <c r="L30" s="6" t="n">
        <f aca="false">VLOOKUP(M30,'Connectors Pinout'!H:I,2,0)</f>
        <v>78</v>
      </c>
      <c r="M30" s="7" t="s">
        <v>111</v>
      </c>
      <c r="N30" s="24"/>
      <c r="O30" s="26" t="n">
        <f aca="false">COUNTIF(M:M,M30)</f>
        <v>1</v>
      </c>
      <c r="P30" s="24"/>
      <c r="Q30" s="6" t="n">
        <v>21</v>
      </c>
      <c r="R30" s="9" t="s">
        <v>192</v>
      </c>
      <c r="S30" s="40"/>
    </row>
    <row r="31" customFormat="false" ht="13.2" hidden="false" customHeight="false" outlineLevel="0" collapsed="false">
      <c r="A31" s="24"/>
      <c r="B31" s="6" t="n">
        <f aca="false">VLOOKUP(C31,'Connectors Pinout'!B:C,2,0)</f>
        <v>9</v>
      </c>
      <c r="C31" s="7" t="s">
        <v>134</v>
      </c>
      <c r="D31" s="25"/>
      <c r="E31" s="26"/>
      <c r="F31" s="24"/>
      <c r="G31" s="6" t="n">
        <v>22</v>
      </c>
      <c r="H31" s="9" t="s">
        <v>193</v>
      </c>
      <c r="I31" s="39"/>
      <c r="K31" s="24"/>
      <c r="L31" s="6" t="n">
        <f aca="false">VLOOKUP(M31,'Connectors Pinout'!H:I,2,0)</f>
        <v>17</v>
      </c>
      <c r="M31" s="7" t="s">
        <v>136</v>
      </c>
      <c r="N31" s="24"/>
      <c r="O31" s="26" t="n">
        <f aca="false">COUNTIF(M:M,M31)</f>
        <v>1</v>
      </c>
      <c r="P31" s="24"/>
      <c r="Q31" s="6" t="n">
        <v>22</v>
      </c>
      <c r="R31" s="9" t="s">
        <v>135</v>
      </c>
      <c r="S31" s="40"/>
    </row>
    <row r="32" customFormat="false" ht="13.2" hidden="false" customHeight="false" outlineLevel="0" collapsed="false">
      <c r="A32" s="24"/>
      <c r="B32" s="22" t="s">
        <v>35</v>
      </c>
      <c r="C32" s="7"/>
      <c r="D32" s="25"/>
      <c r="E32" s="26"/>
      <c r="F32" s="24"/>
      <c r="G32" s="6" t="n">
        <v>23</v>
      </c>
      <c r="H32" s="9" t="s">
        <v>35</v>
      </c>
      <c r="I32" s="39"/>
      <c r="K32" s="24"/>
      <c r="L32" s="22" t="s">
        <v>35</v>
      </c>
      <c r="N32" s="24"/>
      <c r="O32" s="26" t="n">
        <f aca="false">COUNTIF(M:M,M32)</f>
        <v>0</v>
      </c>
      <c r="P32" s="24"/>
      <c r="Q32" s="6" t="n">
        <v>23</v>
      </c>
      <c r="R32" s="9" t="s">
        <v>35</v>
      </c>
      <c r="S32" s="40"/>
    </row>
    <row r="33" customFormat="false" ht="13.2" hidden="false" customHeight="false" outlineLevel="0" collapsed="false">
      <c r="A33" s="24"/>
      <c r="D33" s="25"/>
      <c r="E33" s="26"/>
      <c r="F33" s="24"/>
      <c r="G33" s="6" t="n">
        <v>24</v>
      </c>
      <c r="I33" s="39"/>
      <c r="K33" s="24"/>
      <c r="N33" s="24"/>
      <c r="O33" s="26" t="n">
        <f aca="false">COUNTIF(M:M,M33)</f>
        <v>0</v>
      </c>
      <c r="P33" s="24"/>
      <c r="Q33" s="6" t="n">
        <v>24</v>
      </c>
      <c r="S33" s="40"/>
    </row>
    <row r="34" customFormat="false" ht="13.2" hidden="false" customHeight="false" outlineLevel="0" collapsed="false">
      <c r="A34" s="24"/>
      <c r="C34" s="7"/>
      <c r="D34" s="25"/>
      <c r="E34" s="26"/>
      <c r="F34" s="22"/>
      <c r="K34" s="24"/>
      <c r="N34" s="24"/>
      <c r="O34" s="26" t="n">
        <f aca="false">COUNTIF(M:M,M34)</f>
        <v>0</v>
      </c>
      <c r="P34" s="22"/>
    </row>
    <row r="35" customFormat="false" ht="13.2" hidden="false" customHeight="false" outlineLevel="0" collapsed="false">
      <c r="A35" s="24"/>
      <c r="C35" s="7"/>
      <c r="D35" s="25"/>
      <c r="E35" s="26"/>
      <c r="F35" s="22"/>
      <c r="K35" s="24"/>
      <c r="N35" s="24"/>
      <c r="O35" s="26" t="n">
        <f aca="false">COUNTIF(M:M,M35)</f>
        <v>0</v>
      </c>
      <c r="P35" s="22"/>
    </row>
    <row r="36" customFormat="false" ht="15" hidden="false" customHeight="true" outlineLevel="0" collapsed="false">
      <c r="A36" s="24"/>
      <c r="B36" s="6" t="n">
        <f aca="false">VLOOKUP(C36,'Connectors Pinout'!B:C,2,0)</f>
        <v>1</v>
      </c>
      <c r="C36" s="7" t="s">
        <v>194</v>
      </c>
      <c r="D36" s="25"/>
      <c r="E36" s="26"/>
      <c r="F36" s="24" t="s">
        <v>195</v>
      </c>
      <c r="G36" s="6" t="n">
        <v>1</v>
      </c>
      <c r="H36" s="9" t="s">
        <v>196</v>
      </c>
      <c r="I36" s="39" t="s">
        <v>197</v>
      </c>
      <c r="K36" s="24"/>
      <c r="L36" s="6" t="n">
        <f aca="false">VLOOKUP(M36,'Connectors Pinout'!H:I,2,0)</f>
        <v>1</v>
      </c>
      <c r="M36" s="7" t="s">
        <v>198</v>
      </c>
      <c r="N36" s="24"/>
      <c r="O36" s="26" t="n">
        <f aca="false">COUNTIF(M:M,M36)</f>
        <v>1</v>
      </c>
      <c r="P36" s="24" t="s">
        <v>199</v>
      </c>
      <c r="Q36" s="6" t="n">
        <v>1</v>
      </c>
      <c r="R36" s="9" t="s">
        <v>200</v>
      </c>
      <c r="S36" s="40" t="s">
        <v>201</v>
      </c>
      <c r="U36" s="30"/>
    </row>
    <row r="37" customFormat="false" ht="13.2" hidden="false" customHeight="false" outlineLevel="0" collapsed="false">
      <c r="A37" s="24"/>
      <c r="B37" s="6" t="n">
        <f aca="false">VLOOKUP(C37,'Connectors Pinout'!B:C,2,0)</f>
        <v>2</v>
      </c>
      <c r="C37" s="7" t="s">
        <v>202</v>
      </c>
      <c r="D37" s="25"/>
      <c r="E37" s="26"/>
      <c r="F37" s="24"/>
      <c r="G37" s="6" t="n">
        <v>2</v>
      </c>
      <c r="H37" s="9" t="s">
        <v>203</v>
      </c>
      <c r="I37" s="39"/>
      <c r="K37" s="24"/>
      <c r="L37" s="6" t="n">
        <f aca="false">VLOOKUP(M37,'Connectors Pinout'!H:I,2,0)</f>
        <v>2</v>
      </c>
      <c r="M37" s="7" t="s">
        <v>204</v>
      </c>
      <c r="N37" s="24"/>
      <c r="O37" s="26" t="n">
        <f aca="false">COUNTIF(M:M,M37)</f>
        <v>1</v>
      </c>
      <c r="P37" s="24"/>
      <c r="Q37" s="6" t="n">
        <v>2</v>
      </c>
      <c r="R37" s="9" t="s">
        <v>205</v>
      </c>
      <c r="S37" s="40"/>
      <c r="U37" s="30"/>
    </row>
    <row r="38" customFormat="false" ht="13.2" hidden="false" customHeight="false" outlineLevel="0" collapsed="false">
      <c r="A38" s="24"/>
      <c r="B38" s="6" t="n">
        <f aca="false">VLOOKUP(C38,'Connectors Pinout'!B:C,2,0)</f>
        <v>3</v>
      </c>
      <c r="C38" s="7" t="s">
        <v>206</v>
      </c>
      <c r="D38" s="25"/>
      <c r="E38" s="26"/>
      <c r="F38" s="24"/>
      <c r="G38" s="6" t="n">
        <v>3</v>
      </c>
      <c r="H38" s="9" t="s">
        <v>207</v>
      </c>
      <c r="I38" s="39"/>
      <c r="K38" s="24"/>
      <c r="L38" s="6" t="n">
        <f aca="false">VLOOKUP(M38,'Connectors Pinout'!H:I,2,0)</f>
        <v>3</v>
      </c>
      <c r="M38" s="7" t="s">
        <v>208</v>
      </c>
      <c r="N38" s="24"/>
      <c r="O38" s="26" t="n">
        <f aca="false">COUNTIF(M:M,M38)</f>
        <v>1</v>
      </c>
      <c r="P38" s="24"/>
      <c r="Q38" s="6" t="n">
        <v>3</v>
      </c>
      <c r="R38" s="9" t="s">
        <v>209</v>
      </c>
      <c r="S38" s="40"/>
      <c r="U38" s="30"/>
    </row>
    <row r="39" customFormat="false" ht="13.2" hidden="false" customHeight="false" outlineLevel="0" collapsed="false">
      <c r="A39" s="24"/>
      <c r="B39" s="6" t="n">
        <f aca="false">VLOOKUP(C39,'Connectors Pinout'!B:C,2,0)</f>
        <v>4</v>
      </c>
      <c r="C39" s="7" t="s">
        <v>210</v>
      </c>
      <c r="D39" s="25"/>
      <c r="E39" s="26"/>
      <c r="F39" s="24"/>
      <c r="G39" s="6" t="n">
        <v>4</v>
      </c>
      <c r="H39" s="9" t="s">
        <v>211</v>
      </c>
      <c r="I39" s="39"/>
      <c r="K39" s="24"/>
      <c r="L39" s="6" t="n">
        <f aca="false">VLOOKUP(M39,'Connectors Pinout'!H:I,2,0)</f>
        <v>4</v>
      </c>
      <c r="M39" s="7" t="s">
        <v>212</v>
      </c>
      <c r="N39" s="24"/>
      <c r="O39" s="26" t="n">
        <f aca="false">COUNTIF(M:M,M39)</f>
        <v>1</v>
      </c>
      <c r="P39" s="24"/>
      <c r="Q39" s="6" t="n">
        <v>4</v>
      </c>
      <c r="R39" s="9" t="s">
        <v>213</v>
      </c>
      <c r="S39" s="40"/>
      <c r="U39" s="30"/>
    </row>
    <row r="40" customFormat="false" ht="13.2" hidden="false" customHeight="false" outlineLevel="0" collapsed="false">
      <c r="A40" s="24"/>
      <c r="B40" s="6" t="n">
        <f aca="false">VLOOKUP(C40,'Connectors Pinout'!B:C,2,0)</f>
        <v>66</v>
      </c>
      <c r="C40" s="7" t="s">
        <v>214</v>
      </c>
      <c r="D40" s="25"/>
      <c r="E40" s="26"/>
      <c r="F40" s="24"/>
      <c r="G40" s="6" t="n">
        <v>5</v>
      </c>
      <c r="H40" s="9" t="s">
        <v>215</v>
      </c>
      <c r="I40" s="39"/>
      <c r="K40" s="24"/>
      <c r="L40" s="6" t="n">
        <f aca="false">VLOOKUP(M40,'Connectors Pinout'!H:I,2,0)</f>
        <v>34</v>
      </c>
      <c r="M40" s="7" t="s">
        <v>32</v>
      </c>
      <c r="N40" s="24"/>
      <c r="O40" s="26" t="n">
        <f aca="false">COUNTIF(M:M,M40)</f>
        <v>1</v>
      </c>
      <c r="P40" s="24"/>
      <c r="Q40" s="6" t="n">
        <v>5</v>
      </c>
      <c r="R40" s="9" t="s">
        <v>216</v>
      </c>
      <c r="S40" s="40"/>
      <c r="U40" s="30"/>
    </row>
    <row r="41" customFormat="false" ht="13.2" hidden="false" customHeight="false" outlineLevel="0" collapsed="false">
      <c r="A41" s="24"/>
      <c r="B41" s="6" t="n">
        <f aca="false">VLOOKUP(C41,'Connectors Pinout'!B:C,2,0)</f>
        <v>65</v>
      </c>
      <c r="C41" s="7" t="s">
        <v>217</v>
      </c>
      <c r="D41" s="25"/>
      <c r="E41" s="26"/>
      <c r="F41" s="24"/>
      <c r="G41" s="6" t="n">
        <v>6</v>
      </c>
      <c r="H41" s="9" t="s">
        <v>218</v>
      </c>
      <c r="I41" s="39"/>
      <c r="K41" s="24"/>
      <c r="L41" s="6" t="n">
        <f aca="false">VLOOKUP(M41,'Connectors Pinout'!H:I,2,0)</f>
        <v>35</v>
      </c>
      <c r="M41" s="7" t="s">
        <v>219</v>
      </c>
      <c r="N41" s="24"/>
      <c r="O41" s="26" t="n">
        <f aca="false">COUNTIF(M:M,M41)</f>
        <v>1</v>
      </c>
      <c r="P41" s="24"/>
      <c r="Q41" s="6" t="n">
        <v>6</v>
      </c>
      <c r="R41" s="9" t="s">
        <v>220</v>
      </c>
      <c r="S41" s="40"/>
      <c r="U41" s="30"/>
    </row>
    <row r="42" customFormat="false" ht="13.2" hidden="false" customHeight="false" outlineLevel="0" collapsed="false">
      <c r="A42" s="24"/>
      <c r="B42" s="6" t="n">
        <f aca="false">VLOOKUP(C42,'Connectors Pinout'!B:C,2,0)</f>
        <v>100</v>
      </c>
      <c r="C42" s="7" t="s">
        <v>221</v>
      </c>
      <c r="D42" s="25"/>
      <c r="E42" s="26"/>
      <c r="F42" s="24"/>
      <c r="G42" s="6" t="n">
        <v>7</v>
      </c>
      <c r="H42" s="9" t="s">
        <v>222</v>
      </c>
      <c r="I42" s="39"/>
      <c r="K42" s="24"/>
      <c r="L42" s="6" t="n">
        <f aca="false">VLOOKUP(M42,'Connectors Pinout'!H:I,2,0)</f>
        <v>36</v>
      </c>
      <c r="M42" s="7" t="s">
        <v>223</v>
      </c>
      <c r="N42" s="24"/>
      <c r="O42" s="26" t="n">
        <f aca="false">COUNTIF(M:M,M42)</f>
        <v>1</v>
      </c>
      <c r="P42" s="24"/>
      <c r="Q42" s="6" t="n">
        <v>7</v>
      </c>
      <c r="R42" s="9" t="s">
        <v>224</v>
      </c>
      <c r="S42" s="40"/>
      <c r="U42" s="30"/>
    </row>
    <row r="43" customFormat="false" ht="13.2" hidden="false" customHeight="false" outlineLevel="0" collapsed="false">
      <c r="A43" s="24"/>
      <c r="B43" s="6" t="n">
        <f aca="false">VLOOKUP(C43,'Connectors Pinout'!B:C,2,0)</f>
        <v>63</v>
      </c>
      <c r="C43" s="7" t="s">
        <v>138</v>
      </c>
      <c r="D43" s="25"/>
      <c r="E43" s="26"/>
      <c r="F43" s="24"/>
      <c r="G43" s="6" t="n">
        <v>8</v>
      </c>
      <c r="H43" s="9" t="s">
        <v>225</v>
      </c>
      <c r="I43" s="39"/>
      <c r="K43" s="24"/>
      <c r="L43" s="6" t="n">
        <f aca="false">VLOOKUP(M43,'Connectors Pinout'!H:I,2,0)</f>
        <v>57</v>
      </c>
      <c r="M43" s="7" t="s">
        <v>85</v>
      </c>
      <c r="N43" s="24"/>
      <c r="O43" s="26" t="n">
        <f aca="false">COUNTIF(M:M,M43)</f>
        <v>1</v>
      </c>
      <c r="P43" s="24"/>
      <c r="Q43" s="6" t="n">
        <v>8</v>
      </c>
      <c r="R43" s="9" t="s">
        <v>226</v>
      </c>
      <c r="S43" s="40"/>
      <c r="U43" s="30"/>
    </row>
    <row r="44" customFormat="false" ht="13.2" hidden="false" customHeight="false" outlineLevel="0" collapsed="false">
      <c r="A44" s="24"/>
      <c r="B44" s="6" t="n">
        <f aca="false">VLOOKUP(C44,'Connectors Pinout'!B:C,2,0)</f>
        <v>25</v>
      </c>
      <c r="C44" s="7" t="s">
        <v>227</v>
      </c>
      <c r="D44" s="25"/>
      <c r="E44" s="26"/>
      <c r="F44" s="24"/>
      <c r="G44" s="6" t="n">
        <v>9</v>
      </c>
      <c r="H44" s="9" t="s">
        <v>228</v>
      </c>
      <c r="I44" s="39"/>
      <c r="K44" s="24"/>
      <c r="L44" s="6" t="n">
        <f aca="false">VLOOKUP(M44,'Connectors Pinout'!H:I,2,0)</f>
        <v>58</v>
      </c>
      <c r="M44" s="7" t="s">
        <v>88</v>
      </c>
      <c r="N44" s="24"/>
      <c r="O44" s="26" t="n">
        <f aca="false">COUNTIF(M:M,M44)</f>
        <v>1</v>
      </c>
      <c r="P44" s="24"/>
      <c r="Q44" s="6" t="n">
        <v>9</v>
      </c>
      <c r="R44" s="9" t="s">
        <v>229</v>
      </c>
      <c r="S44" s="40"/>
      <c r="U44" s="30"/>
    </row>
    <row r="45" customFormat="false" ht="13.2" hidden="false" customHeight="false" outlineLevel="0" collapsed="false">
      <c r="A45" s="24"/>
      <c r="B45" s="6" t="n">
        <f aca="false">VLOOKUP(C45,'Connectors Pinout'!B:C,2,0)</f>
        <v>26</v>
      </c>
      <c r="C45" s="7" t="s">
        <v>230</v>
      </c>
      <c r="D45" s="25"/>
      <c r="E45" s="26"/>
      <c r="F45" s="24"/>
      <c r="G45" s="6" t="n">
        <v>10</v>
      </c>
      <c r="H45" s="9" t="s">
        <v>231</v>
      </c>
      <c r="I45" s="39"/>
      <c r="K45" s="24"/>
      <c r="L45" s="6" t="n">
        <f aca="false">VLOOKUP(M45,'Connectors Pinout'!H:I,2,0)</f>
        <v>59</v>
      </c>
      <c r="M45" s="7" t="s">
        <v>128</v>
      </c>
      <c r="N45" s="24"/>
      <c r="O45" s="26" t="n">
        <f aca="false">COUNTIF(M:M,M45)</f>
        <v>1</v>
      </c>
      <c r="P45" s="24"/>
      <c r="Q45" s="6" t="n">
        <v>10</v>
      </c>
      <c r="R45" s="9" t="s">
        <v>232</v>
      </c>
      <c r="S45" s="40"/>
      <c r="U45" s="30"/>
    </row>
    <row r="46" customFormat="false" ht="13.2" hidden="false" customHeight="false" outlineLevel="0" collapsed="false">
      <c r="A46" s="24"/>
      <c r="B46" s="6" t="n">
        <f aca="false">VLOOKUP(C46,'Connectors Pinout'!B:C,2,0)</f>
        <v>27</v>
      </c>
      <c r="C46" s="7" t="s">
        <v>233</v>
      </c>
      <c r="D46" s="25"/>
      <c r="E46" s="26"/>
      <c r="F46" s="24"/>
      <c r="G46" s="6" t="n">
        <v>11</v>
      </c>
      <c r="H46" s="9" t="s">
        <v>234</v>
      </c>
      <c r="I46" s="39"/>
      <c r="K46" s="24"/>
      <c r="L46" s="6" t="n">
        <f aca="false">VLOOKUP(M46,'Connectors Pinout'!H:I,2,0)</f>
        <v>60</v>
      </c>
      <c r="M46" s="7" t="s">
        <v>132</v>
      </c>
      <c r="N46" s="24"/>
      <c r="O46" s="26" t="n">
        <f aca="false">COUNTIF(M:M,M46)</f>
        <v>1</v>
      </c>
      <c r="P46" s="24"/>
      <c r="Q46" s="6" t="n">
        <v>11</v>
      </c>
      <c r="R46" s="9" t="s">
        <v>235</v>
      </c>
      <c r="S46" s="40"/>
      <c r="U46" s="30"/>
    </row>
    <row r="47" customFormat="false" ht="13.2" hidden="false" customHeight="false" outlineLevel="0" collapsed="false">
      <c r="A47" s="24"/>
      <c r="B47" s="6" t="n">
        <f aca="false">VLOOKUP(C47,'Connectors Pinout'!B:C,2,0)</f>
        <v>28</v>
      </c>
      <c r="C47" s="7" t="s">
        <v>236</v>
      </c>
      <c r="D47" s="25"/>
      <c r="E47" s="26"/>
      <c r="F47" s="24"/>
      <c r="G47" s="6" t="n">
        <v>12</v>
      </c>
      <c r="H47" s="9" t="s">
        <v>237</v>
      </c>
      <c r="I47" s="39"/>
      <c r="K47" s="24"/>
      <c r="L47" s="6" t="n">
        <f aca="false">VLOOKUP(M47,'Connectors Pinout'!H:I,2,0)</f>
        <v>61</v>
      </c>
      <c r="M47" s="7" t="s">
        <v>238</v>
      </c>
      <c r="N47" s="24"/>
      <c r="O47" s="26" t="n">
        <f aca="false">COUNTIF(M:M,M47)</f>
        <v>1</v>
      </c>
      <c r="P47" s="24"/>
      <c r="Q47" s="6" t="n">
        <v>12</v>
      </c>
      <c r="R47" s="9" t="s">
        <v>239</v>
      </c>
      <c r="S47" s="40"/>
      <c r="U47" s="30"/>
    </row>
    <row r="48" customFormat="false" ht="13.2" hidden="false" customHeight="false" outlineLevel="0" collapsed="false">
      <c r="A48" s="24"/>
      <c r="B48" s="6" t="n">
        <f aca="false">VLOOKUP(C48,'Connectors Pinout'!B:C,2,0)</f>
        <v>29</v>
      </c>
      <c r="C48" s="7" t="s">
        <v>240</v>
      </c>
      <c r="D48" s="25"/>
      <c r="E48" s="26"/>
      <c r="F48" s="24"/>
      <c r="G48" s="6" t="n">
        <v>13</v>
      </c>
      <c r="H48" s="9" t="s">
        <v>241</v>
      </c>
      <c r="I48" s="39"/>
      <c r="K48" s="24"/>
      <c r="L48" s="6" t="n">
        <f aca="false">VLOOKUP(M48,'Connectors Pinout'!H:I,2,0)</f>
        <v>62</v>
      </c>
      <c r="M48" s="7" t="s">
        <v>242</v>
      </c>
      <c r="N48" s="24"/>
      <c r="O48" s="26" t="n">
        <f aca="false">COUNTIF(M:M,M48)</f>
        <v>1</v>
      </c>
      <c r="P48" s="24"/>
      <c r="Q48" s="6" t="n">
        <v>13</v>
      </c>
      <c r="R48" s="9" t="s">
        <v>243</v>
      </c>
      <c r="S48" s="40"/>
      <c r="U48" s="30"/>
    </row>
    <row r="49" customFormat="false" ht="13.2" hidden="false" customHeight="false" outlineLevel="0" collapsed="false">
      <c r="A49" s="24"/>
      <c r="B49" s="6" t="n">
        <f aca="false">VLOOKUP(C49,'Connectors Pinout'!B:C,2,0)</f>
        <v>30</v>
      </c>
      <c r="C49" s="7" t="s">
        <v>244</v>
      </c>
      <c r="D49" s="25"/>
      <c r="E49" s="26"/>
      <c r="F49" s="24"/>
      <c r="G49" s="6" t="n">
        <v>14</v>
      </c>
      <c r="H49" s="9" t="s">
        <v>245</v>
      </c>
      <c r="I49" s="39"/>
      <c r="K49" s="24"/>
      <c r="L49" s="6" t="n">
        <f aca="false">VLOOKUP(M49,'Connectors Pinout'!H:I,2,0)</f>
        <v>63</v>
      </c>
      <c r="M49" s="7" t="s">
        <v>246</v>
      </c>
      <c r="N49" s="24"/>
      <c r="O49" s="26" t="n">
        <f aca="false">COUNTIF(M:M,M49)</f>
        <v>1</v>
      </c>
      <c r="P49" s="24"/>
      <c r="Q49" s="6" t="n">
        <v>14</v>
      </c>
      <c r="R49" s="9" t="s">
        <v>247</v>
      </c>
      <c r="S49" s="40"/>
      <c r="U49" s="30"/>
    </row>
    <row r="50" customFormat="false" ht="13.2" hidden="false" customHeight="false" outlineLevel="0" collapsed="false">
      <c r="A50" s="24"/>
      <c r="B50" s="6" t="n">
        <f aca="false">VLOOKUP(C50,'Connectors Pinout'!B:C,2,0)</f>
        <v>31</v>
      </c>
      <c r="C50" s="7" t="s">
        <v>248</v>
      </c>
      <c r="D50" s="25"/>
      <c r="E50" s="26"/>
      <c r="F50" s="24"/>
      <c r="G50" s="6" t="n">
        <v>15</v>
      </c>
      <c r="H50" s="9" t="s">
        <v>249</v>
      </c>
      <c r="I50" s="39"/>
      <c r="K50" s="24"/>
      <c r="L50" s="6" t="n">
        <f aca="false">VLOOKUP(M50,'Connectors Pinout'!H:I,2,0)</f>
        <v>64</v>
      </c>
      <c r="M50" s="7" t="s">
        <v>250</v>
      </c>
      <c r="N50" s="24"/>
      <c r="O50" s="26" t="n">
        <f aca="false">COUNTIF(M:M,M50)</f>
        <v>1</v>
      </c>
      <c r="P50" s="24"/>
      <c r="Q50" s="6" t="n">
        <v>15</v>
      </c>
      <c r="R50" s="9" t="s">
        <v>251</v>
      </c>
      <c r="S50" s="40"/>
      <c r="U50" s="30"/>
    </row>
    <row r="51" customFormat="false" ht="13.2" hidden="false" customHeight="false" outlineLevel="0" collapsed="false">
      <c r="A51" s="24"/>
      <c r="B51" s="6" t="n">
        <f aca="false">VLOOKUP(C51,'Connectors Pinout'!B:C,2,0)</f>
        <v>18</v>
      </c>
      <c r="C51" s="7" t="s">
        <v>252</v>
      </c>
      <c r="D51" s="25"/>
      <c r="E51" s="26"/>
      <c r="F51" s="24"/>
      <c r="G51" s="6" t="n">
        <v>16</v>
      </c>
      <c r="H51" s="9" t="s">
        <v>253</v>
      </c>
      <c r="I51" s="39"/>
      <c r="K51" s="24"/>
      <c r="L51" s="6" t="n">
        <f aca="false">VLOOKUP(M51,'Connectors Pinout'!H:I,2,0)</f>
        <v>65</v>
      </c>
      <c r="M51" s="7" t="s">
        <v>254</v>
      </c>
      <c r="N51" s="24"/>
      <c r="O51" s="26" t="n">
        <f aca="false">COUNTIF(M:M,M51)</f>
        <v>1</v>
      </c>
      <c r="P51" s="24"/>
      <c r="Q51" s="6" t="n">
        <v>16</v>
      </c>
      <c r="R51" s="9" t="s">
        <v>135</v>
      </c>
      <c r="S51" s="40"/>
    </row>
    <row r="52" customFormat="false" ht="13.2" hidden="false" customHeight="false" outlineLevel="0" collapsed="false">
      <c r="A52" s="24"/>
      <c r="B52" s="22" t="s">
        <v>35</v>
      </c>
      <c r="C52" s="7"/>
      <c r="D52" s="25"/>
      <c r="E52" s="26"/>
      <c r="F52" s="24"/>
      <c r="G52" s="6" t="n">
        <v>17</v>
      </c>
      <c r="H52" s="9" t="s">
        <v>35</v>
      </c>
      <c r="I52" s="39"/>
      <c r="K52" s="24"/>
      <c r="L52" s="22" t="s">
        <v>35</v>
      </c>
      <c r="N52" s="24"/>
      <c r="O52" s="26" t="n">
        <f aca="false">COUNTIF(M:M,M52)</f>
        <v>0</v>
      </c>
      <c r="P52" s="24"/>
      <c r="Q52" s="6" t="n">
        <v>17</v>
      </c>
      <c r="R52" s="9" t="s">
        <v>35</v>
      </c>
      <c r="S52" s="40"/>
    </row>
    <row r="53" customFormat="false" ht="13.2" hidden="false" customHeight="false" outlineLevel="0" collapsed="false">
      <c r="A53" s="24"/>
      <c r="D53" s="25"/>
      <c r="E53" s="26"/>
      <c r="F53" s="24"/>
      <c r="G53" s="6" t="n">
        <v>18</v>
      </c>
      <c r="I53" s="39"/>
      <c r="K53" s="24"/>
      <c r="N53" s="24"/>
      <c r="O53" s="26" t="n">
        <f aca="false">COUNTIF(M:M,M53)</f>
        <v>0</v>
      </c>
      <c r="P53" s="24"/>
      <c r="Q53" s="6" t="n">
        <v>18</v>
      </c>
      <c r="S53" s="40"/>
    </row>
    <row r="54" customFormat="false" ht="13.2" hidden="false" customHeight="false" outlineLevel="0" collapsed="false">
      <c r="A54" s="24"/>
      <c r="C54" s="7"/>
      <c r="D54" s="25"/>
      <c r="E54" s="26"/>
      <c r="F54" s="24"/>
      <c r="G54" s="6" t="n">
        <v>19</v>
      </c>
      <c r="I54" s="39"/>
      <c r="K54" s="24"/>
      <c r="N54" s="24"/>
      <c r="O54" s="26" t="n">
        <f aca="false">COUNTIF(M:M,M54)</f>
        <v>0</v>
      </c>
      <c r="P54" s="24"/>
      <c r="Q54" s="6" t="n">
        <v>19</v>
      </c>
      <c r="S54" s="40"/>
    </row>
    <row r="55" customFormat="false" ht="13.2" hidden="false" customHeight="false" outlineLevel="0" collapsed="false">
      <c r="A55" s="24"/>
      <c r="B55" s="6" t="n">
        <f aca="false">VLOOKUP(C55,'Connectors Pinout'!B:C,2,0)</f>
        <v>99</v>
      </c>
      <c r="C55" s="7" t="s">
        <v>255</v>
      </c>
      <c r="D55" s="25"/>
      <c r="E55" s="26"/>
      <c r="F55" s="24"/>
      <c r="G55" s="6" t="n">
        <v>20</v>
      </c>
      <c r="H55" s="9" t="s">
        <v>256</v>
      </c>
      <c r="I55" s="39"/>
      <c r="K55" s="24"/>
      <c r="L55" s="6" t="n">
        <f aca="false">VLOOKUP(M55,'Connectors Pinout'!H:I,2,0)</f>
        <v>25</v>
      </c>
      <c r="M55" s="7" t="s">
        <v>257</v>
      </c>
      <c r="N55" s="24"/>
      <c r="O55" s="26" t="n">
        <f aca="false">COUNTIF(M:M,M55)</f>
        <v>1</v>
      </c>
      <c r="P55" s="24"/>
      <c r="Q55" s="6" t="n">
        <v>20</v>
      </c>
      <c r="R55" s="9" t="s">
        <v>258</v>
      </c>
      <c r="S55" s="40"/>
      <c r="U55" s="30"/>
    </row>
    <row r="56" customFormat="false" ht="13.2" hidden="false" customHeight="false" outlineLevel="0" collapsed="false">
      <c r="A56" s="24"/>
      <c r="C56" s="7"/>
      <c r="D56" s="25"/>
      <c r="E56" s="26"/>
      <c r="F56" s="22"/>
      <c r="K56" s="24"/>
      <c r="N56" s="24"/>
      <c r="O56" s="26" t="n">
        <f aca="false">COUNTIF(M:M,M56)</f>
        <v>0</v>
      </c>
      <c r="P56" s="22"/>
    </row>
    <row r="57" customFormat="false" ht="13.2" hidden="false" customHeight="false" outlineLevel="0" collapsed="false">
      <c r="A57" s="24"/>
      <c r="C57" s="7"/>
      <c r="D57" s="25"/>
      <c r="E57" s="26"/>
      <c r="F57" s="22"/>
      <c r="K57" s="24"/>
      <c r="N57" s="24"/>
      <c r="O57" s="26" t="n">
        <f aca="false">COUNTIF(M:M,M57)</f>
        <v>0</v>
      </c>
      <c r="P57" s="22"/>
    </row>
    <row r="58" customFormat="false" ht="15" hidden="false" customHeight="true" outlineLevel="0" collapsed="false">
      <c r="A58" s="24"/>
      <c r="B58" s="6" t="n">
        <f aca="false">VLOOKUP(C58,'Connectors Pinout'!B:C,2,0)</f>
        <v>5</v>
      </c>
      <c r="C58" s="7" t="s">
        <v>259</v>
      </c>
      <c r="D58" s="25"/>
      <c r="E58" s="26"/>
      <c r="F58" s="24" t="s">
        <v>260</v>
      </c>
      <c r="G58" s="6" t="n">
        <v>1</v>
      </c>
      <c r="H58" s="9" t="s">
        <v>261</v>
      </c>
      <c r="I58" s="39" t="s">
        <v>262</v>
      </c>
      <c r="K58" s="24"/>
      <c r="L58" s="6" t="n">
        <f aca="false">VLOOKUP(M58,'Connectors Pinout'!H:I,2,0)</f>
        <v>5</v>
      </c>
      <c r="M58" s="7" t="s">
        <v>263</v>
      </c>
      <c r="N58" s="24"/>
      <c r="O58" s="26" t="n">
        <f aca="false">COUNTIF(M:M,M58)</f>
        <v>1</v>
      </c>
      <c r="P58" s="24" t="s">
        <v>264</v>
      </c>
      <c r="Q58" s="6" t="n">
        <v>1</v>
      </c>
      <c r="R58" s="9" t="s">
        <v>265</v>
      </c>
      <c r="S58" s="40" t="s">
        <v>266</v>
      </c>
      <c r="U58" s="30"/>
    </row>
    <row r="59" customFormat="false" ht="13.2" hidden="false" customHeight="false" outlineLevel="0" collapsed="false">
      <c r="A59" s="24"/>
      <c r="B59" s="6" t="n">
        <f aca="false">VLOOKUP(C59,'Connectors Pinout'!B:C,2,0)</f>
        <v>6</v>
      </c>
      <c r="C59" s="7" t="s">
        <v>267</v>
      </c>
      <c r="D59" s="25"/>
      <c r="E59" s="26"/>
      <c r="F59" s="24"/>
      <c r="G59" s="6" t="n">
        <v>2</v>
      </c>
      <c r="H59" s="9" t="s">
        <v>268</v>
      </c>
      <c r="I59" s="39"/>
      <c r="K59" s="24"/>
      <c r="L59" s="6" t="n">
        <f aca="false">VLOOKUP(M59,'Connectors Pinout'!H:I,2,0)</f>
        <v>6</v>
      </c>
      <c r="M59" s="7" t="s">
        <v>269</v>
      </c>
      <c r="N59" s="24"/>
      <c r="O59" s="26" t="n">
        <f aca="false">COUNTIF(M:M,M59)</f>
        <v>1</v>
      </c>
      <c r="P59" s="24"/>
      <c r="Q59" s="6" t="n">
        <v>2</v>
      </c>
      <c r="R59" s="9" t="s">
        <v>270</v>
      </c>
      <c r="S59" s="40"/>
      <c r="U59" s="30"/>
    </row>
    <row r="60" customFormat="false" ht="13.2" hidden="false" customHeight="false" outlineLevel="0" collapsed="false">
      <c r="A60" s="24"/>
      <c r="B60" s="6" t="n">
        <f aca="false">VLOOKUP(C60,'Connectors Pinout'!B:C,2,0)</f>
        <v>7</v>
      </c>
      <c r="C60" s="7" t="s">
        <v>271</v>
      </c>
      <c r="D60" s="25"/>
      <c r="E60" s="26"/>
      <c r="F60" s="24"/>
      <c r="G60" s="6" t="n">
        <v>3</v>
      </c>
      <c r="H60" s="9" t="s">
        <v>272</v>
      </c>
      <c r="I60" s="39"/>
      <c r="K60" s="24"/>
      <c r="L60" s="6" t="n">
        <f aca="false">VLOOKUP(M60,'Connectors Pinout'!H:I,2,0)</f>
        <v>7</v>
      </c>
      <c r="M60" s="7" t="s">
        <v>273</v>
      </c>
      <c r="N60" s="24"/>
      <c r="O60" s="26" t="n">
        <f aca="false">COUNTIF(M:M,M60)</f>
        <v>1</v>
      </c>
      <c r="P60" s="24"/>
      <c r="Q60" s="6" t="n">
        <v>3</v>
      </c>
      <c r="R60" s="9" t="s">
        <v>274</v>
      </c>
      <c r="S60" s="40"/>
      <c r="U60" s="30"/>
    </row>
    <row r="61" customFormat="false" ht="13.2" hidden="false" customHeight="false" outlineLevel="0" collapsed="false">
      <c r="A61" s="24"/>
      <c r="B61" s="6" t="n">
        <f aca="false">VLOOKUP(C61,'Connectors Pinout'!B:C,2,0)</f>
        <v>8</v>
      </c>
      <c r="C61" s="7" t="s">
        <v>275</v>
      </c>
      <c r="D61" s="25"/>
      <c r="E61" s="26"/>
      <c r="F61" s="24"/>
      <c r="G61" s="6" t="n">
        <v>4</v>
      </c>
      <c r="H61" s="9" t="s">
        <v>276</v>
      </c>
      <c r="I61" s="39"/>
      <c r="K61" s="24"/>
      <c r="L61" s="6" t="n">
        <f aca="false">VLOOKUP(M61,'Connectors Pinout'!H:I,2,0)</f>
        <v>8</v>
      </c>
      <c r="M61" s="7" t="s">
        <v>277</v>
      </c>
      <c r="N61" s="24"/>
      <c r="O61" s="26" t="n">
        <f aca="false">COUNTIF(M:M,M61)</f>
        <v>1</v>
      </c>
      <c r="P61" s="24"/>
      <c r="Q61" s="6" t="n">
        <v>4</v>
      </c>
      <c r="R61" s="9" t="s">
        <v>278</v>
      </c>
      <c r="S61" s="40"/>
      <c r="U61" s="30"/>
    </row>
    <row r="62" customFormat="false" ht="13.2" hidden="false" customHeight="false" outlineLevel="0" collapsed="false">
      <c r="A62" s="24"/>
      <c r="B62" s="45" t="n">
        <f aca="false">VLOOKUP(C62,'Connectors Pinout'!B:C,2,0)</f>
        <v>72</v>
      </c>
      <c r="C62" s="7" t="s">
        <v>279</v>
      </c>
      <c r="D62" s="25"/>
      <c r="F62" s="24"/>
      <c r="G62" s="6" t="n">
        <v>5</v>
      </c>
      <c r="H62" s="9" t="s">
        <v>280</v>
      </c>
      <c r="I62" s="39"/>
      <c r="K62" s="24"/>
      <c r="L62" s="6" t="n">
        <f aca="false">VLOOKUP(M62,'Connectors Pinout'!H:I,2,0)</f>
        <v>37</v>
      </c>
      <c r="M62" s="7" t="s">
        <v>281</v>
      </c>
      <c r="N62" s="24"/>
      <c r="O62" s="26" t="n">
        <f aca="false">COUNTIF(M:M,M62)</f>
        <v>1</v>
      </c>
      <c r="P62" s="24"/>
      <c r="Q62" s="6" t="n">
        <v>5</v>
      </c>
      <c r="R62" s="9" t="s">
        <v>282</v>
      </c>
      <c r="S62" s="40"/>
      <c r="U62" s="30" t="s">
        <v>27</v>
      </c>
      <c r="V62" s="35" t="n">
        <v>1</v>
      </c>
    </row>
    <row r="63" customFormat="false" ht="13.2" hidden="false" customHeight="false" outlineLevel="0" collapsed="false">
      <c r="A63" s="24"/>
      <c r="B63" s="45" t="n">
        <f aca="false">VLOOKUP(C63,'Connectors Pinout'!B:C,2,0)</f>
        <v>71</v>
      </c>
      <c r="C63" s="7" t="s">
        <v>283</v>
      </c>
      <c r="D63" s="25"/>
      <c r="E63" s="26"/>
      <c r="F63" s="24"/>
      <c r="G63" s="6" t="n">
        <v>6</v>
      </c>
      <c r="H63" s="9" t="s">
        <v>284</v>
      </c>
      <c r="I63" s="39"/>
      <c r="K63" s="24"/>
      <c r="L63" s="6" t="n">
        <f aca="false">VLOOKUP(M63,'Connectors Pinout'!H:I,2,0)</f>
        <v>38</v>
      </c>
      <c r="M63" s="7" t="s">
        <v>285</v>
      </c>
      <c r="N63" s="24"/>
      <c r="O63" s="26" t="n">
        <f aca="false">COUNTIF(M:M,M63)</f>
        <v>1</v>
      </c>
      <c r="P63" s="24"/>
      <c r="Q63" s="6" t="n">
        <v>6</v>
      </c>
      <c r="R63" s="9" t="s">
        <v>286</v>
      </c>
      <c r="S63" s="40"/>
      <c r="U63" s="30" t="s">
        <v>27</v>
      </c>
      <c r="V63" s="35" t="n">
        <v>1</v>
      </c>
    </row>
    <row r="64" customFormat="false" ht="13.2" hidden="false" customHeight="false" outlineLevel="0" collapsed="false">
      <c r="A64" s="24"/>
      <c r="B64" s="45" t="n">
        <f aca="false">VLOOKUP(C64,'Connectors Pinout'!B:C,2,0)</f>
        <v>68</v>
      </c>
      <c r="C64" s="7" t="s">
        <v>16</v>
      </c>
      <c r="D64" s="25"/>
      <c r="E64" s="26"/>
      <c r="F64" s="24"/>
      <c r="G64" s="6" t="n">
        <v>7</v>
      </c>
      <c r="H64" s="9" t="s">
        <v>287</v>
      </c>
      <c r="I64" s="39"/>
      <c r="K64" s="24"/>
      <c r="L64" s="6" t="n">
        <f aca="false">VLOOKUP(M64,'Connectors Pinout'!H:I,2,0)</f>
        <v>66</v>
      </c>
      <c r="M64" s="7" t="s">
        <v>288</v>
      </c>
      <c r="N64" s="24"/>
      <c r="O64" s="26" t="n">
        <f aca="false">COUNTIF(M:M,M64)</f>
        <v>1</v>
      </c>
      <c r="P64" s="24"/>
      <c r="Q64" s="6" t="n">
        <v>7</v>
      </c>
      <c r="R64" s="9" t="s">
        <v>289</v>
      </c>
      <c r="S64" s="40"/>
      <c r="U64" s="30" t="s">
        <v>27</v>
      </c>
      <c r="W64" s="35" t="n">
        <v>1</v>
      </c>
    </row>
    <row r="65" customFormat="false" ht="13.2" hidden="false" customHeight="false" outlineLevel="0" collapsed="false">
      <c r="A65" s="24"/>
      <c r="B65" s="45" t="n">
        <f aca="false">VLOOKUP(C65,'Connectors Pinout'!B:C,2,0)</f>
        <v>67</v>
      </c>
      <c r="C65" s="7" t="s">
        <v>139</v>
      </c>
      <c r="D65" s="25"/>
      <c r="E65" s="26"/>
      <c r="F65" s="24"/>
      <c r="G65" s="6" t="n">
        <v>8</v>
      </c>
      <c r="H65" s="9" t="s">
        <v>290</v>
      </c>
      <c r="I65" s="39"/>
      <c r="K65" s="24"/>
      <c r="L65" s="6" t="n">
        <f aca="false">VLOOKUP(M65,'Connectors Pinout'!H:I,2,0)</f>
        <v>67</v>
      </c>
      <c r="M65" s="7" t="s">
        <v>291</v>
      </c>
      <c r="N65" s="24"/>
      <c r="O65" s="26" t="n">
        <f aca="false">COUNTIF(M:M,M65)</f>
        <v>1</v>
      </c>
      <c r="P65" s="24"/>
      <c r="Q65" s="6" t="n">
        <v>8</v>
      </c>
      <c r="R65" s="9" t="s">
        <v>292</v>
      </c>
      <c r="S65" s="40"/>
      <c r="U65" s="30" t="s">
        <v>27</v>
      </c>
      <c r="W65" s="35" t="n">
        <v>1</v>
      </c>
    </row>
    <row r="66" customFormat="false" ht="13.2" hidden="false" customHeight="false" outlineLevel="0" collapsed="false">
      <c r="A66" s="24"/>
      <c r="B66" s="6" t="n">
        <f aca="false">VLOOKUP(C66,'Connectors Pinout'!B:C,2,0)</f>
        <v>32</v>
      </c>
      <c r="C66" s="7" t="s">
        <v>293</v>
      </c>
      <c r="D66" s="25"/>
      <c r="E66" s="26"/>
      <c r="F66" s="24"/>
      <c r="G66" s="6" t="n">
        <v>9</v>
      </c>
      <c r="H66" s="9" t="s">
        <v>294</v>
      </c>
      <c r="I66" s="39"/>
      <c r="K66" s="24"/>
      <c r="L66" s="6" t="n">
        <f aca="false">VLOOKUP(M66,'Connectors Pinout'!H:I,2,0)</f>
        <v>68</v>
      </c>
      <c r="M66" s="7" t="s">
        <v>295</v>
      </c>
      <c r="N66" s="24"/>
      <c r="O66" s="26" t="n">
        <f aca="false">COUNTIF(M:M,M66)</f>
        <v>1</v>
      </c>
      <c r="P66" s="24"/>
      <c r="Q66" s="6" t="n">
        <v>9</v>
      </c>
      <c r="R66" s="9" t="s">
        <v>296</v>
      </c>
      <c r="S66" s="40"/>
      <c r="U66" s="30"/>
    </row>
    <row r="67" customFormat="false" ht="13.2" hidden="false" customHeight="false" outlineLevel="0" collapsed="false">
      <c r="A67" s="24"/>
      <c r="B67" s="6" t="n">
        <f aca="false">VLOOKUP(C67,'Connectors Pinout'!B:C,2,0)</f>
        <v>33</v>
      </c>
      <c r="C67" s="7" t="s">
        <v>297</v>
      </c>
      <c r="D67" s="25"/>
      <c r="E67" s="26"/>
      <c r="F67" s="24"/>
      <c r="G67" s="6" t="n">
        <v>10</v>
      </c>
      <c r="H67" s="9" t="s">
        <v>298</v>
      </c>
      <c r="I67" s="39"/>
      <c r="K67" s="24"/>
      <c r="L67" s="6" t="n">
        <f aca="false">VLOOKUP(M67,'Connectors Pinout'!H:I,2,0)</f>
        <v>69</v>
      </c>
      <c r="M67" s="7" t="s">
        <v>299</v>
      </c>
      <c r="N67" s="24"/>
      <c r="O67" s="26" t="n">
        <f aca="false">COUNTIF(M:M,M67)</f>
        <v>1</v>
      </c>
      <c r="P67" s="24"/>
      <c r="Q67" s="6" t="n">
        <v>10</v>
      </c>
      <c r="R67" s="9" t="s">
        <v>300</v>
      </c>
      <c r="S67" s="40"/>
      <c r="U67" s="30"/>
    </row>
    <row r="68" customFormat="false" ht="13.2" hidden="false" customHeight="false" outlineLevel="0" collapsed="false">
      <c r="A68" s="24"/>
      <c r="B68" s="6" t="n">
        <f aca="false">VLOOKUP(C68,'Connectors Pinout'!B:C,2,0)</f>
        <v>34</v>
      </c>
      <c r="C68" s="7" t="s">
        <v>301</v>
      </c>
      <c r="D68" s="25"/>
      <c r="E68" s="26"/>
      <c r="F68" s="24"/>
      <c r="G68" s="6" t="n">
        <v>11</v>
      </c>
      <c r="H68" s="9" t="s">
        <v>302</v>
      </c>
      <c r="I68" s="39"/>
      <c r="K68" s="24"/>
      <c r="L68" s="6" t="n">
        <f aca="false">VLOOKUP(M68,'Connectors Pinout'!H:I,2,0)</f>
        <v>70</v>
      </c>
      <c r="M68" s="7" t="s">
        <v>303</v>
      </c>
      <c r="N68" s="24"/>
      <c r="O68" s="26" t="n">
        <f aca="false">COUNTIF(M:M,M68)</f>
        <v>1</v>
      </c>
      <c r="P68" s="24"/>
      <c r="Q68" s="6" t="n">
        <v>11</v>
      </c>
      <c r="R68" s="9" t="s">
        <v>304</v>
      </c>
      <c r="S68" s="40"/>
      <c r="U68" s="30"/>
    </row>
    <row r="69" customFormat="false" ht="13.2" hidden="false" customHeight="false" outlineLevel="0" collapsed="false">
      <c r="A69" s="24"/>
      <c r="B69" s="6" t="n">
        <f aca="false">VLOOKUP(C69,'Connectors Pinout'!B:C,2,0)</f>
        <v>35</v>
      </c>
      <c r="C69" s="7" t="s">
        <v>305</v>
      </c>
      <c r="D69" s="25"/>
      <c r="E69" s="26"/>
      <c r="F69" s="24"/>
      <c r="G69" s="6" t="n">
        <v>12</v>
      </c>
      <c r="H69" s="9" t="s">
        <v>306</v>
      </c>
      <c r="I69" s="39"/>
      <c r="K69" s="24"/>
      <c r="L69" s="6" t="n">
        <f aca="false">VLOOKUP(M69,'Connectors Pinout'!H:I,2,0)</f>
        <v>71</v>
      </c>
      <c r="M69" s="7" t="s">
        <v>307</v>
      </c>
      <c r="N69" s="24"/>
      <c r="O69" s="26" t="n">
        <f aca="false">COUNTIF(M:M,M69)</f>
        <v>1</v>
      </c>
      <c r="P69" s="24"/>
      <c r="Q69" s="6" t="n">
        <v>12</v>
      </c>
      <c r="R69" s="9" t="s">
        <v>308</v>
      </c>
      <c r="S69" s="40"/>
      <c r="U69" s="30"/>
    </row>
    <row r="70" customFormat="false" ht="13.2" hidden="false" customHeight="false" outlineLevel="0" collapsed="false">
      <c r="A70" s="24"/>
      <c r="B70" s="6" t="n">
        <f aca="false">VLOOKUP(C70,'Connectors Pinout'!B:C,2,0)</f>
        <v>36</v>
      </c>
      <c r="C70" s="7" t="s">
        <v>309</v>
      </c>
      <c r="D70" s="25"/>
      <c r="E70" s="26"/>
      <c r="F70" s="24"/>
      <c r="G70" s="6" t="n">
        <v>13</v>
      </c>
      <c r="H70" s="9" t="s">
        <v>310</v>
      </c>
      <c r="I70" s="39"/>
      <c r="K70" s="24"/>
      <c r="L70" s="6" t="n">
        <f aca="false">VLOOKUP(M70,'Connectors Pinout'!H:I,2,0)</f>
        <v>72</v>
      </c>
      <c r="M70" s="7" t="s">
        <v>311</v>
      </c>
      <c r="N70" s="24"/>
      <c r="O70" s="26" t="n">
        <f aca="false">COUNTIF(M:M,M70)</f>
        <v>1</v>
      </c>
      <c r="P70" s="24"/>
      <c r="Q70" s="6" t="n">
        <v>13</v>
      </c>
      <c r="R70" s="9" t="s">
        <v>312</v>
      </c>
      <c r="S70" s="40"/>
      <c r="U70" s="30"/>
    </row>
    <row r="71" customFormat="false" ht="13.2" hidden="false" customHeight="false" outlineLevel="0" collapsed="false">
      <c r="A71" s="24"/>
      <c r="B71" s="6" t="n">
        <f aca="false">VLOOKUP(C71,'Connectors Pinout'!B:C,2,0)</f>
        <v>37</v>
      </c>
      <c r="C71" s="7" t="s">
        <v>313</v>
      </c>
      <c r="D71" s="25"/>
      <c r="E71" s="26"/>
      <c r="F71" s="24"/>
      <c r="G71" s="6" t="n">
        <v>14</v>
      </c>
      <c r="H71" s="9" t="s">
        <v>314</v>
      </c>
      <c r="I71" s="39"/>
      <c r="K71" s="24"/>
      <c r="L71" s="6" t="n">
        <f aca="false">VLOOKUP(M71,'Connectors Pinout'!H:I,2,0)</f>
        <v>73</v>
      </c>
      <c r="M71" s="7" t="s">
        <v>315</v>
      </c>
      <c r="N71" s="24"/>
      <c r="O71" s="26" t="n">
        <f aca="false">COUNTIF(M:M,M71)</f>
        <v>1</v>
      </c>
      <c r="P71" s="24"/>
      <c r="Q71" s="6" t="n">
        <v>14</v>
      </c>
      <c r="R71" s="9" t="s">
        <v>316</v>
      </c>
      <c r="S71" s="40"/>
      <c r="U71" s="30"/>
    </row>
    <row r="72" customFormat="false" ht="13.2" hidden="false" customHeight="false" outlineLevel="0" collapsed="false">
      <c r="A72" s="24"/>
      <c r="B72" s="6" t="n">
        <f aca="false">VLOOKUP(C72,'Connectors Pinout'!B:C,2,0)</f>
        <v>38</v>
      </c>
      <c r="C72" s="7" t="s">
        <v>317</v>
      </c>
      <c r="D72" s="25"/>
      <c r="E72" s="26"/>
      <c r="F72" s="24"/>
      <c r="G72" s="6" t="n">
        <v>15</v>
      </c>
      <c r="H72" s="9" t="s">
        <v>318</v>
      </c>
      <c r="I72" s="39"/>
      <c r="K72" s="24"/>
      <c r="L72" s="6" t="n">
        <f aca="false">VLOOKUP(M72,'Connectors Pinout'!H:I,2,0)</f>
        <v>74</v>
      </c>
      <c r="M72" s="7" t="s">
        <v>319</v>
      </c>
      <c r="N72" s="24"/>
      <c r="O72" s="26" t="n">
        <f aca="false">COUNTIF(M:M,M72)</f>
        <v>1</v>
      </c>
      <c r="P72" s="24"/>
      <c r="Q72" s="6" t="n">
        <v>15</v>
      </c>
      <c r="R72" s="9" t="s">
        <v>320</v>
      </c>
      <c r="S72" s="40"/>
      <c r="U72" s="30" t="s">
        <v>27</v>
      </c>
      <c r="W72" s="35" t="n">
        <v>0</v>
      </c>
    </row>
    <row r="73" customFormat="false" ht="13.2" hidden="false" customHeight="false" outlineLevel="0" collapsed="false">
      <c r="A73" s="24"/>
      <c r="B73" s="6" t="n">
        <f aca="false">VLOOKUP(C73,'Connectors Pinout'!B:C,2,0)</f>
        <v>39</v>
      </c>
      <c r="C73" s="7" t="s">
        <v>321</v>
      </c>
      <c r="D73" s="25"/>
      <c r="E73" s="26"/>
      <c r="F73" s="24"/>
      <c r="G73" s="6" t="n">
        <v>16</v>
      </c>
      <c r="H73" s="9" t="s">
        <v>322</v>
      </c>
      <c r="I73" s="39"/>
      <c r="K73" s="24"/>
      <c r="L73" s="43" t="n">
        <f aca="false">VLOOKUP(M73,'Connectors Pinout'!H:I,2,0)</f>
        <v>56</v>
      </c>
      <c r="M73" s="44" t="s">
        <v>82</v>
      </c>
      <c r="N73" s="24"/>
      <c r="O73" s="26" t="n">
        <f aca="false">COUNTIF(M:M,M73)</f>
        <v>1</v>
      </c>
      <c r="P73" s="24"/>
      <c r="Q73" s="19" t="n">
        <v>16</v>
      </c>
      <c r="R73" s="9" t="s">
        <v>323</v>
      </c>
      <c r="S73" s="40"/>
      <c r="U73" s="30" t="s">
        <v>27</v>
      </c>
      <c r="W73" s="35" t="n">
        <v>0</v>
      </c>
    </row>
    <row r="74" customFormat="false" ht="13.2" hidden="false" customHeight="false" outlineLevel="0" collapsed="false">
      <c r="A74" s="24"/>
      <c r="B74" s="6" t="n">
        <f aca="false">VLOOKUP(C74,'Connectors Pinout'!B:C,2,0)</f>
        <v>40</v>
      </c>
      <c r="C74" s="7" t="s">
        <v>324</v>
      </c>
      <c r="D74" s="25"/>
      <c r="E74" s="26"/>
      <c r="F74" s="24"/>
      <c r="G74" s="6" t="n">
        <v>17</v>
      </c>
      <c r="H74" s="9" t="s">
        <v>325</v>
      </c>
      <c r="I74" s="39"/>
      <c r="K74" s="24"/>
      <c r="L74" s="19" t="n">
        <f aca="false">VLOOKUP(M74,'Connectors Pinout'!H:I,2,0)</f>
        <v>42</v>
      </c>
      <c r="M74" s="7" t="s">
        <v>326</v>
      </c>
      <c r="N74" s="24"/>
      <c r="O74" s="26" t="n">
        <f aca="false">COUNTIF(M:M,M74)</f>
        <v>1</v>
      </c>
      <c r="P74" s="24"/>
      <c r="Q74" s="6" t="n">
        <v>17</v>
      </c>
      <c r="R74" s="9" t="s">
        <v>135</v>
      </c>
      <c r="S74" s="40"/>
    </row>
    <row r="75" customFormat="false" ht="13.2" hidden="false" customHeight="false" outlineLevel="0" collapsed="false">
      <c r="A75" s="24"/>
      <c r="B75" s="22" t="s">
        <v>35</v>
      </c>
      <c r="C75" s="7"/>
      <c r="D75" s="25"/>
      <c r="E75" s="26"/>
      <c r="F75" s="24"/>
      <c r="G75" s="6" t="n">
        <v>18</v>
      </c>
      <c r="H75" s="9" t="s">
        <v>35</v>
      </c>
      <c r="I75" s="39"/>
      <c r="K75" s="24"/>
      <c r="L75" s="22" t="s">
        <v>35</v>
      </c>
      <c r="N75" s="24"/>
      <c r="O75" s="26" t="n">
        <f aca="false">COUNTIF(M:M,M75)</f>
        <v>0</v>
      </c>
      <c r="P75" s="24"/>
      <c r="Q75" s="6" t="n">
        <v>18</v>
      </c>
      <c r="R75" s="9" t="s">
        <v>35</v>
      </c>
      <c r="S75" s="40"/>
    </row>
    <row r="76" customFormat="false" ht="13.2" hidden="false" customHeight="false" outlineLevel="0" collapsed="false">
      <c r="A76" s="24"/>
      <c r="C76" s="7"/>
      <c r="D76" s="25"/>
      <c r="E76" s="26"/>
      <c r="F76" s="24"/>
      <c r="G76" s="6" t="n">
        <v>19</v>
      </c>
      <c r="I76" s="39"/>
      <c r="K76" s="24"/>
      <c r="N76" s="24"/>
      <c r="O76" s="26" t="n">
        <f aca="false">COUNTIF(M:M,M76)</f>
        <v>0</v>
      </c>
      <c r="P76" s="24"/>
      <c r="Q76" s="6" t="n">
        <v>19</v>
      </c>
      <c r="R76" s="9" t="s">
        <v>327</v>
      </c>
      <c r="S76" s="40"/>
    </row>
    <row r="77" customFormat="false" ht="13.2" hidden="false" customHeight="false" outlineLevel="0" collapsed="false">
      <c r="A77" s="24"/>
      <c r="C77" s="7"/>
      <c r="D77" s="25"/>
      <c r="E77" s="26"/>
      <c r="F77" s="24"/>
      <c r="G77" s="6" t="n">
        <v>20</v>
      </c>
      <c r="I77" s="39"/>
      <c r="K77" s="24"/>
      <c r="N77" s="24"/>
      <c r="O77" s="26" t="n">
        <f aca="false">COUNTIF(M:M,M77)</f>
        <v>0</v>
      </c>
      <c r="P77" s="24"/>
      <c r="Q77" s="6" t="n">
        <v>20</v>
      </c>
      <c r="R77" s="9" t="s">
        <v>327</v>
      </c>
      <c r="S77" s="40"/>
    </row>
    <row r="78" customFormat="false" ht="13.2" hidden="false" customHeight="false" outlineLevel="0" collapsed="false">
      <c r="A78" s="24"/>
      <c r="C78" s="7"/>
      <c r="D78" s="25"/>
      <c r="E78" s="26"/>
      <c r="F78" s="24"/>
      <c r="G78" s="6" t="n">
        <v>21</v>
      </c>
      <c r="I78" s="39"/>
      <c r="K78" s="24"/>
      <c r="N78" s="24"/>
      <c r="O78" s="26" t="n">
        <f aca="false">COUNTIF(M:M,M78)</f>
        <v>0</v>
      </c>
      <c r="P78" s="24"/>
      <c r="Q78" s="6" t="n">
        <v>21</v>
      </c>
      <c r="R78" s="9" t="s">
        <v>327</v>
      </c>
      <c r="S78" s="40"/>
    </row>
    <row r="79" customFormat="false" ht="13.2" hidden="false" customHeight="false" outlineLevel="0" collapsed="false">
      <c r="A79" s="24"/>
      <c r="D79" s="25"/>
      <c r="E79" s="26"/>
      <c r="F79" s="24"/>
      <c r="G79" s="6" t="n">
        <v>22</v>
      </c>
      <c r="I79" s="39"/>
      <c r="K79" s="24"/>
      <c r="N79" s="24"/>
      <c r="O79" s="26" t="n">
        <f aca="false">COUNTIF(M:M,M79)</f>
        <v>0</v>
      </c>
      <c r="P79" s="24"/>
      <c r="Q79" s="6" t="n">
        <v>22</v>
      </c>
      <c r="R79" s="9" t="s">
        <v>327</v>
      </c>
      <c r="S79" s="40"/>
    </row>
  </sheetData>
  <mergeCells count="16">
    <mergeCell ref="A10:A79"/>
    <mergeCell ref="D10:D79"/>
    <mergeCell ref="F10:F33"/>
    <mergeCell ref="I10:I33"/>
    <mergeCell ref="K10:K79"/>
    <mergeCell ref="N10:N79"/>
    <mergeCell ref="P10:P33"/>
    <mergeCell ref="S10:S33"/>
    <mergeCell ref="F36:F55"/>
    <mergeCell ref="I36:I55"/>
    <mergeCell ref="P36:P55"/>
    <mergeCell ref="S36:S55"/>
    <mergeCell ref="F58:F79"/>
    <mergeCell ref="I58:I79"/>
    <mergeCell ref="P58:P79"/>
    <mergeCell ref="S58:S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302" activePane="bottomLeft" state="frozen"/>
      <selection pane="topLeft" activeCell="A1" activeCellId="0" sqref="A1"/>
      <selection pane="bottomLeft" activeCell="I345" activeCellId="0" sqref="I345"/>
    </sheetView>
  </sheetViews>
  <sheetFormatPr defaultRowHeight="15.75" zeroHeight="false" outlineLevelRow="0" outlineLevelCol="0"/>
  <cols>
    <col collapsed="false" customWidth="true" hidden="false" outlineLevel="0" max="1" min="1" style="46" width="25.56"/>
    <col collapsed="false" customWidth="true" hidden="true" outlineLevel="0" max="2" min="2" style="4" width="2"/>
    <col collapsed="false" customWidth="true" hidden="false" outlineLevel="0" max="3" min="3" style="4" width="6.44"/>
    <col collapsed="false" customWidth="true" hidden="false" outlineLevel="0" max="4" min="4" style="47" width="17.67"/>
    <col collapsed="false" customWidth="true" hidden="false" outlineLevel="0" max="5" min="5" style="4" width="2"/>
    <col collapsed="false" customWidth="true" hidden="false" outlineLevel="0" max="6" min="6" style="4" width="8.89"/>
    <col collapsed="false" customWidth="true" hidden="false" outlineLevel="0" max="7" min="7" style="48" width="16.67"/>
    <col collapsed="false" customWidth="true" hidden="false" outlineLevel="0" max="8" min="8" style="0" width="11.33"/>
    <col collapsed="false" customWidth="true" hidden="false" outlineLevel="0" max="9" min="9" style="49" width="18"/>
    <col collapsed="false" customWidth="true" hidden="false" outlineLevel="0" max="10" min="10" style="49" width="17.33"/>
    <col collapsed="false" customWidth="true" hidden="false" outlineLevel="0" max="11" min="11" style="49" width="20.56"/>
    <col collapsed="false" customWidth="true" hidden="false" outlineLevel="0" max="12" min="12" style="50" width="16.11"/>
    <col collapsed="false" customWidth="true" hidden="false" outlineLevel="0" max="13" min="13" style="50" width="19.33"/>
    <col collapsed="false" customWidth="true" hidden="false" outlineLevel="0" max="14" min="14" style="0" width="8.33"/>
    <col collapsed="false" customWidth="true" hidden="false" outlineLevel="0" max="15" min="15" style="3" width="12.33"/>
    <col collapsed="false" customWidth="true" hidden="false" outlineLevel="0" max="16" min="16" style="0" width="8.33"/>
    <col collapsed="false" customWidth="true" hidden="false" outlineLevel="0" max="17" min="17" style="0" width="6.01"/>
    <col collapsed="false" customWidth="true" hidden="false" outlineLevel="0" max="18" min="18" style="0" width="14.44"/>
    <col collapsed="false" customWidth="true" hidden="false" outlineLevel="0" max="19" min="19" style="0" width="7.56"/>
    <col collapsed="false" customWidth="true" hidden="false" outlineLevel="0" max="1025" min="20" style="0" width="14.44"/>
  </cols>
  <sheetData>
    <row r="1" customFormat="false" ht="15.75" hidden="false" customHeight="true" outlineLevel="0" collapsed="false">
      <c r="A1" s="51" t="s">
        <v>328</v>
      </c>
    </row>
    <row r="3" customFormat="false" ht="15.75" hidden="false" customHeight="true" outlineLevel="0" collapsed="false">
      <c r="A3" s="46" t="n">
        <v>0</v>
      </c>
      <c r="B3" s="4" t="n">
        <v>1</v>
      </c>
      <c r="C3" s="46" t="n">
        <v>2</v>
      </c>
      <c r="D3" s="4"/>
      <c r="E3" s="46" t="n">
        <v>4</v>
      </c>
      <c r="F3" s="4" t="n">
        <v>5</v>
      </c>
      <c r="G3" s="52" t="n">
        <v>6</v>
      </c>
      <c r="H3" s="4" t="n">
        <v>7</v>
      </c>
      <c r="I3" s="46" t="n">
        <v>8</v>
      </c>
      <c r="J3" s="4" t="n">
        <v>9</v>
      </c>
      <c r="K3" s="46" t="n">
        <v>10</v>
      </c>
      <c r="L3" s="4" t="n">
        <v>11</v>
      </c>
      <c r="M3" s="46" t="n">
        <v>12</v>
      </c>
      <c r="N3" s="4" t="n">
        <v>13</v>
      </c>
      <c r="O3" s="46" t="n">
        <v>14</v>
      </c>
      <c r="P3" s="4" t="n">
        <v>15</v>
      </c>
    </row>
    <row r="4" customFormat="false" ht="15.75" hidden="false" customHeight="true" outlineLevel="0" collapsed="false">
      <c r="A4" s="53" t="s">
        <v>329</v>
      </c>
      <c r="B4" s="4" t="n">
        <f aca="false">COUNTIF(A:A,A4)</f>
        <v>1</v>
      </c>
      <c r="D4" s="54" t="s">
        <v>330</v>
      </c>
      <c r="E4" s="1"/>
      <c r="F4" s="1"/>
      <c r="G4" s="55" t="s">
        <v>331</v>
      </c>
      <c r="H4" s="5"/>
      <c r="I4" s="56" t="s">
        <v>332</v>
      </c>
      <c r="J4" s="56" t="s">
        <v>333</v>
      </c>
      <c r="K4" s="56" t="s">
        <v>334</v>
      </c>
      <c r="L4" s="57" t="s">
        <v>335</v>
      </c>
      <c r="M4" s="57" t="s">
        <v>336</v>
      </c>
      <c r="N4" s="5"/>
      <c r="O4" s="3" t="s">
        <v>337</v>
      </c>
      <c r="P4" s="5" t="s">
        <v>338</v>
      </c>
      <c r="Q4" s="5"/>
      <c r="S4" s="5"/>
    </row>
    <row r="5" customFormat="false" ht="15.75" hidden="false" customHeight="true" outlineLevel="0" collapsed="false">
      <c r="A5" s="58" t="n">
        <v>1</v>
      </c>
      <c r="B5" s="59" t="n">
        <f aca="false">COUNTIF(A:A,A5)</f>
        <v>1</v>
      </c>
      <c r="C5" s="59"/>
      <c r="D5" s="60"/>
      <c r="E5" s="59" t="n">
        <f aca="false">COUNTIF(D:D,D5)</f>
        <v>0</v>
      </c>
      <c r="F5" s="59"/>
      <c r="G5" s="61"/>
      <c r="H5" s="62"/>
      <c r="I5" s="63" t="s">
        <v>339</v>
      </c>
      <c r="J5" s="64" t="s">
        <v>340</v>
      </c>
      <c r="K5" s="63" t="s">
        <v>341</v>
      </c>
      <c r="L5" s="65" t="s">
        <v>342</v>
      </c>
      <c r="M5" s="65" t="n">
        <v>1</v>
      </c>
      <c r="N5" s="5"/>
      <c r="O5" s="3" t="s">
        <v>194</v>
      </c>
      <c r="P5" s="5" t="n">
        <v>0</v>
      </c>
      <c r="Q5" s="5"/>
      <c r="S5" s="5"/>
    </row>
    <row r="6" customFormat="false" ht="15.75" hidden="false" customHeight="true" outlineLevel="0" collapsed="false">
      <c r="A6" s="66"/>
      <c r="B6" s="28" t="n">
        <f aca="false">COUNTIF(A:A,A6)</f>
        <v>1</v>
      </c>
      <c r="C6" s="28"/>
      <c r="D6" s="67"/>
      <c r="E6" s="28" t="n">
        <f aca="false">COUNTIF(D:D,D6)</f>
        <v>0</v>
      </c>
      <c r="F6" s="28"/>
      <c r="G6" s="68" t="s">
        <v>343</v>
      </c>
      <c r="H6" s="69"/>
      <c r="I6" s="70" t="s">
        <v>339</v>
      </c>
      <c r="J6" s="71" t="s">
        <v>340</v>
      </c>
      <c r="K6" s="70" t="s">
        <v>341</v>
      </c>
      <c r="L6" s="72" t="s">
        <v>344</v>
      </c>
      <c r="M6" s="72" t="n">
        <v>2</v>
      </c>
      <c r="N6" s="5"/>
      <c r="P6" s="5" t="n">
        <v>0</v>
      </c>
      <c r="Q6" s="5"/>
    </row>
    <row r="7" customFormat="false" ht="15.75" hidden="false" customHeight="true" outlineLevel="0" collapsed="false">
      <c r="A7" s="73" t="n">
        <v>2</v>
      </c>
      <c r="B7" s="28" t="n">
        <f aca="false">COUNTIF(A:A,A7)</f>
        <v>1</v>
      </c>
      <c r="C7" s="28"/>
      <c r="D7" s="67"/>
      <c r="E7" s="28" t="n">
        <f aca="false">COUNTIF(D:D,D7)</f>
        <v>0</v>
      </c>
      <c r="F7" s="28"/>
      <c r="G7" s="68"/>
      <c r="H7" s="69"/>
      <c r="I7" s="70" t="s">
        <v>339</v>
      </c>
      <c r="J7" s="71" t="s">
        <v>340</v>
      </c>
      <c r="K7" s="70" t="s">
        <v>341</v>
      </c>
      <c r="L7" s="72" t="s">
        <v>345</v>
      </c>
      <c r="M7" s="72" t="n">
        <v>3</v>
      </c>
      <c r="N7" s="5"/>
      <c r="O7" s="3" t="s">
        <v>202</v>
      </c>
      <c r="P7" s="5" t="n">
        <v>1</v>
      </c>
      <c r="Q7" s="5"/>
      <c r="S7" s="5"/>
    </row>
    <row r="8" customFormat="false" ht="15.75" hidden="false" customHeight="true" outlineLevel="0" collapsed="false">
      <c r="A8" s="66"/>
      <c r="B8" s="28" t="n">
        <f aca="false">COUNTIF(A:A,A8)</f>
        <v>1</v>
      </c>
      <c r="C8" s="28"/>
      <c r="D8" s="67"/>
      <c r="E8" s="28" t="n">
        <f aca="false">COUNTIF(D:D,D8)</f>
        <v>0</v>
      </c>
      <c r="F8" s="28"/>
      <c r="G8" s="68" t="s">
        <v>343</v>
      </c>
      <c r="H8" s="69"/>
      <c r="I8" s="70" t="s">
        <v>339</v>
      </c>
      <c r="J8" s="71" t="s">
        <v>340</v>
      </c>
      <c r="K8" s="70" t="s">
        <v>341</v>
      </c>
      <c r="L8" s="72" t="s">
        <v>346</v>
      </c>
      <c r="M8" s="72" t="n">
        <v>4</v>
      </c>
      <c r="N8" s="5"/>
      <c r="P8" s="5" t="n">
        <v>1</v>
      </c>
      <c r="Q8" s="5"/>
    </row>
    <row r="9" customFormat="false" ht="15.75" hidden="false" customHeight="true" outlineLevel="0" collapsed="false">
      <c r="A9" s="66"/>
      <c r="B9" s="28" t="n">
        <f aca="false">COUNTIF(A:A,A9)</f>
        <v>1</v>
      </c>
      <c r="C9" s="28"/>
      <c r="D9" s="67"/>
      <c r="E9" s="28" t="n">
        <f aca="false">COUNTIF(D:D,D9)</f>
        <v>0</v>
      </c>
      <c r="F9" s="28"/>
      <c r="G9" s="74"/>
      <c r="H9" s="69"/>
      <c r="I9" s="70" t="s">
        <v>339</v>
      </c>
      <c r="J9" s="71" t="s">
        <v>340</v>
      </c>
      <c r="K9" s="70" t="s">
        <v>341</v>
      </c>
      <c r="L9" s="72" t="s">
        <v>347</v>
      </c>
      <c r="M9" s="72" t="n">
        <v>5</v>
      </c>
    </row>
    <row r="10" customFormat="false" ht="15.75" hidden="false" customHeight="true" outlineLevel="0" collapsed="false">
      <c r="A10" s="73" t="n">
        <v>3</v>
      </c>
      <c r="B10" s="28" t="n">
        <f aca="false">COUNTIF(A:A,A10)</f>
        <v>1</v>
      </c>
      <c r="C10" s="28"/>
      <c r="D10" s="67"/>
      <c r="E10" s="28" t="n">
        <f aca="false">COUNTIF(D:D,D10)</f>
        <v>0</v>
      </c>
      <c r="F10" s="28"/>
      <c r="G10" s="68"/>
      <c r="H10" s="69"/>
      <c r="I10" s="70" t="s">
        <v>339</v>
      </c>
      <c r="J10" s="71" t="s">
        <v>340</v>
      </c>
      <c r="K10" s="70" t="s">
        <v>341</v>
      </c>
      <c r="L10" s="72" t="s">
        <v>348</v>
      </c>
      <c r="M10" s="72" t="n">
        <v>6</v>
      </c>
      <c r="N10" s="5"/>
      <c r="O10" s="3" t="s">
        <v>206</v>
      </c>
      <c r="P10" s="5" t="n">
        <v>2</v>
      </c>
      <c r="Q10" s="5"/>
      <c r="S10" s="5"/>
    </row>
    <row r="11" customFormat="false" ht="15.75" hidden="false" customHeight="true" outlineLevel="0" collapsed="false">
      <c r="A11" s="66"/>
      <c r="B11" s="28" t="n">
        <f aca="false">COUNTIF(A:A,A11)</f>
        <v>1</v>
      </c>
      <c r="C11" s="28"/>
      <c r="D11" s="67"/>
      <c r="E11" s="28" t="n">
        <f aca="false">COUNTIF(D:D,D11)</f>
        <v>0</v>
      </c>
      <c r="F11" s="28"/>
      <c r="G11" s="68" t="s">
        <v>343</v>
      </c>
      <c r="H11" s="69"/>
      <c r="I11" s="70" t="s">
        <v>339</v>
      </c>
      <c r="J11" s="71" t="s">
        <v>340</v>
      </c>
      <c r="K11" s="70" t="s">
        <v>341</v>
      </c>
      <c r="L11" s="72" t="s">
        <v>349</v>
      </c>
      <c r="M11" s="72" t="n">
        <v>7</v>
      </c>
      <c r="N11" s="5"/>
      <c r="P11" s="5" t="n">
        <v>2</v>
      </c>
      <c r="Q11" s="5"/>
    </row>
    <row r="12" customFormat="false" ht="15.75" hidden="false" customHeight="true" outlineLevel="0" collapsed="false">
      <c r="A12" s="73" t="n">
        <v>4</v>
      </c>
      <c r="B12" s="28" t="n">
        <f aca="false">COUNTIF(A:A,A12)</f>
        <v>1</v>
      </c>
      <c r="C12" s="28"/>
      <c r="D12" s="67"/>
      <c r="E12" s="28" t="n">
        <f aca="false">COUNTIF(D:D,D12)</f>
        <v>0</v>
      </c>
      <c r="F12" s="28"/>
      <c r="G12" s="68"/>
      <c r="H12" s="69"/>
      <c r="I12" s="70" t="s">
        <v>339</v>
      </c>
      <c r="J12" s="71" t="s">
        <v>340</v>
      </c>
      <c r="K12" s="70" t="s">
        <v>341</v>
      </c>
      <c r="L12" s="72" t="s">
        <v>350</v>
      </c>
      <c r="M12" s="72" t="n">
        <v>8</v>
      </c>
      <c r="N12" s="5"/>
      <c r="O12" s="3" t="s">
        <v>210</v>
      </c>
      <c r="P12" s="5" t="n">
        <v>3</v>
      </c>
      <c r="Q12" s="5"/>
      <c r="S12" s="5"/>
    </row>
    <row r="13" customFormat="false" ht="15.75" hidden="false" customHeight="true" outlineLevel="0" collapsed="false">
      <c r="A13" s="66"/>
      <c r="B13" s="28" t="n">
        <f aca="false">COUNTIF(A:A,A13)</f>
        <v>1</v>
      </c>
      <c r="C13" s="28"/>
      <c r="D13" s="67"/>
      <c r="E13" s="28" t="n">
        <f aca="false">COUNTIF(D:D,D13)</f>
        <v>0</v>
      </c>
      <c r="F13" s="28"/>
      <c r="G13" s="68" t="s">
        <v>343</v>
      </c>
      <c r="H13" s="69"/>
      <c r="I13" s="70" t="s">
        <v>339</v>
      </c>
      <c r="J13" s="71" t="s">
        <v>340</v>
      </c>
      <c r="K13" s="70" t="s">
        <v>341</v>
      </c>
      <c r="L13" s="72" t="s">
        <v>351</v>
      </c>
      <c r="M13" s="72" t="n">
        <v>9</v>
      </c>
      <c r="N13" s="5"/>
      <c r="P13" s="5" t="n">
        <v>3</v>
      </c>
      <c r="Q13" s="5"/>
    </row>
    <row r="14" customFormat="false" ht="15.75" hidden="false" customHeight="true" outlineLevel="0" collapsed="false">
      <c r="A14" s="66"/>
      <c r="B14" s="28" t="n">
        <f aca="false">COUNTIF(A:A,A14)</f>
        <v>1</v>
      </c>
      <c r="C14" s="28"/>
      <c r="D14" s="67"/>
      <c r="E14" s="28" t="n">
        <f aca="false">COUNTIF(D:D,D14)</f>
        <v>0</v>
      </c>
      <c r="F14" s="28"/>
      <c r="G14" s="74"/>
      <c r="H14" s="69"/>
      <c r="I14" s="70" t="s">
        <v>339</v>
      </c>
      <c r="J14" s="71" t="s">
        <v>340</v>
      </c>
      <c r="K14" s="70" t="s">
        <v>341</v>
      </c>
      <c r="L14" s="72" t="s">
        <v>347</v>
      </c>
      <c r="M14" s="72" t="n">
        <v>10</v>
      </c>
    </row>
    <row r="15" customFormat="false" ht="15.75" hidden="false" customHeight="true" outlineLevel="0" collapsed="false">
      <c r="A15" s="73" t="n">
        <v>5</v>
      </c>
      <c r="B15" s="28" t="n">
        <f aca="false">COUNTIF(A:A,A15)</f>
        <v>1</v>
      </c>
      <c r="C15" s="28"/>
      <c r="D15" s="67"/>
      <c r="E15" s="28" t="n">
        <f aca="false">COUNTIF(D:D,D15)</f>
        <v>0</v>
      </c>
      <c r="F15" s="28"/>
      <c r="G15" s="68"/>
      <c r="H15" s="69"/>
      <c r="I15" s="70" t="s">
        <v>339</v>
      </c>
      <c r="J15" s="71" t="s">
        <v>340</v>
      </c>
      <c r="K15" s="70" t="s">
        <v>341</v>
      </c>
      <c r="L15" s="72" t="s">
        <v>352</v>
      </c>
      <c r="M15" s="72" t="n">
        <v>11</v>
      </c>
      <c r="N15" s="5"/>
      <c r="O15" s="3" t="s">
        <v>259</v>
      </c>
      <c r="P15" s="5" t="n">
        <v>4</v>
      </c>
      <c r="Q15" s="5"/>
      <c r="S15" s="5"/>
    </row>
    <row r="16" customFormat="false" ht="15.75" hidden="false" customHeight="true" outlineLevel="0" collapsed="false">
      <c r="A16" s="66"/>
      <c r="B16" s="28" t="n">
        <f aca="false">COUNTIF(A:A,A16)</f>
        <v>1</v>
      </c>
      <c r="C16" s="28"/>
      <c r="D16" s="67"/>
      <c r="E16" s="28" t="n">
        <f aca="false">COUNTIF(D:D,D16)</f>
        <v>0</v>
      </c>
      <c r="F16" s="28"/>
      <c r="G16" s="68" t="s">
        <v>343</v>
      </c>
      <c r="H16" s="69"/>
      <c r="I16" s="70" t="s">
        <v>339</v>
      </c>
      <c r="J16" s="71" t="s">
        <v>340</v>
      </c>
      <c r="K16" s="70" t="s">
        <v>341</v>
      </c>
      <c r="L16" s="72" t="s">
        <v>353</v>
      </c>
      <c r="M16" s="72" t="n">
        <v>12</v>
      </c>
      <c r="N16" s="5"/>
      <c r="P16" s="5" t="n">
        <v>4</v>
      </c>
      <c r="Q16" s="5"/>
    </row>
    <row r="17" customFormat="false" ht="15.75" hidden="false" customHeight="true" outlineLevel="0" collapsed="false">
      <c r="A17" s="73" t="n">
        <v>6</v>
      </c>
      <c r="B17" s="28" t="n">
        <f aca="false">COUNTIF(A:A,A17)</f>
        <v>1</v>
      </c>
      <c r="C17" s="28"/>
      <c r="D17" s="67"/>
      <c r="E17" s="28" t="n">
        <f aca="false">COUNTIF(D:D,D17)</f>
        <v>0</v>
      </c>
      <c r="F17" s="28"/>
      <c r="G17" s="68"/>
      <c r="H17" s="69"/>
      <c r="I17" s="70" t="s">
        <v>339</v>
      </c>
      <c r="J17" s="71" t="s">
        <v>340</v>
      </c>
      <c r="K17" s="70" t="s">
        <v>341</v>
      </c>
      <c r="L17" s="72" t="s">
        <v>354</v>
      </c>
      <c r="M17" s="72" t="n">
        <v>13</v>
      </c>
      <c r="N17" s="5"/>
      <c r="O17" s="3" t="s">
        <v>267</v>
      </c>
      <c r="P17" s="5" t="n">
        <v>5</v>
      </c>
      <c r="Q17" s="5"/>
      <c r="S17" s="5"/>
    </row>
    <row r="18" customFormat="false" ht="15.75" hidden="false" customHeight="true" outlineLevel="0" collapsed="false">
      <c r="A18" s="66"/>
      <c r="B18" s="28" t="n">
        <f aca="false">COUNTIF(A:A,A18)</f>
        <v>1</v>
      </c>
      <c r="C18" s="28"/>
      <c r="D18" s="67"/>
      <c r="E18" s="28" t="n">
        <f aca="false">COUNTIF(D:D,D18)</f>
        <v>0</v>
      </c>
      <c r="F18" s="28"/>
      <c r="G18" s="68" t="s">
        <v>343</v>
      </c>
      <c r="H18" s="69"/>
      <c r="I18" s="70" t="s">
        <v>339</v>
      </c>
      <c r="J18" s="71" t="s">
        <v>340</v>
      </c>
      <c r="K18" s="70" t="s">
        <v>341</v>
      </c>
      <c r="L18" s="72" t="s">
        <v>355</v>
      </c>
      <c r="M18" s="72" t="n">
        <v>14</v>
      </c>
      <c r="N18" s="5"/>
      <c r="P18" s="5" t="n">
        <v>5</v>
      </c>
      <c r="Q18" s="5"/>
    </row>
    <row r="19" customFormat="false" ht="15.75" hidden="false" customHeight="true" outlineLevel="0" collapsed="false">
      <c r="A19" s="66"/>
      <c r="B19" s="28" t="n">
        <f aca="false">COUNTIF(A:A,A19)</f>
        <v>1</v>
      </c>
      <c r="C19" s="28"/>
      <c r="D19" s="67"/>
      <c r="E19" s="28" t="n">
        <f aca="false">COUNTIF(D:D,D19)</f>
        <v>0</v>
      </c>
      <c r="F19" s="28"/>
      <c r="G19" s="74"/>
      <c r="H19" s="69"/>
      <c r="I19" s="70" t="s">
        <v>339</v>
      </c>
      <c r="J19" s="71" t="s">
        <v>340</v>
      </c>
      <c r="K19" s="70" t="s">
        <v>341</v>
      </c>
      <c r="L19" s="72" t="s">
        <v>347</v>
      </c>
      <c r="M19" s="72" t="n">
        <v>15</v>
      </c>
    </row>
    <row r="20" customFormat="false" ht="15.75" hidden="false" customHeight="true" outlineLevel="0" collapsed="false">
      <c r="A20" s="73" t="n">
        <v>7</v>
      </c>
      <c r="B20" s="28" t="n">
        <f aca="false">COUNTIF(A:A,A20)</f>
        <v>1</v>
      </c>
      <c r="C20" s="28"/>
      <c r="D20" s="67"/>
      <c r="E20" s="28" t="n">
        <f aca="false">COUNTIF(D:D,D20)</f>
        <v>0</v>
      </c>
      <c r="F20" s="28"/>
      <c r="G20" s="68"/>
      <c r="H20" s="69"/>
      <c r="I20" s="70" t="s">
        <v>339</v>
      </c>
      <c r="J20" s="71" t="s">
        <v>340</v>
      </c>
      <c r="K20" s="70" t="s">
        <v>341</v>
      </c>
      <c r="L20" s="72" t="s">
        <v>356</v>
      </c>
      <c r="M20" s="72" t="n">
        <v>16</v>
      </c>
      <c r="N20" s="5"/>
      <c r="O20" s="3" t="s">
        <v>271</v>
      </c>
      <c r="P20" s="5" t="n">
        <v>6</v>
      </c>
      <c r="Q20" s="5"/>
      <c r="S20" s="5"/>
    </row>
    <row r="21" customFormat="false" ht="15.75" hidden="false" customHeight="true" outlineLevel="0" collapsed="false">
      <c r="A21" s="66"/>
      <c r="B21" s="28" t="n">
        <f aca="false">COUNTIF(A:A,A21)</f>
        <v>1</v>
      </c>
      <c r="C21" s="28"/>
      <c r="D21" s="67"/>
      <c r="E21" s="28" t="n">
        <f aca="false">COUNTIF(D:D,D21)</f>
        <v>0</v>
      </c>
      <c r="F21" s="28"/>
      <c r="G21" s="68" t="s">
        <v>343</v>
      </c>
      <c r="H21" s="69"/>
      <c r="I21" s="70" t="s">
        <v>339</v>
      </c>
      <c r="J21" s="71" t="s">
        <v>340</v>
      </c>
      <c r="K21" s="70" t="s">
        <v>341</v>
      </c>
      <c r="L21" s="72" t="s">
        <v>357</v>
      </c>
      <c r="M21" s="72" t="n">
        <v>17</v>
      </c>
      <c r="N21" s="5"/>
      <c r="P21" s="5" t="n">
        <v>6</v>
      </c>
      <c r="Q21" s="5"/>
    </row>
    <row r="22" customFormat="false" ht="15.75" hidden="false" customHeight="true" outlineLevel="0" collapsed="false">
      <c r="A22" s="73" t="n">
        <v>8</v>
      </c>
      <c r="B22" s="28" t="n">
        <f aca="false">COUNTIF(A:A,A22)</f>
        <v>1</v>
      </c>
      <c r="C22" s="28"/>
      <c r="D22" s="67"/>
      <c r="E22" s="28" t="n">
        <f aca="false">COUNTIF(D:D,D22)</f>
        <v>0</v>
      </c>
      <c r="F22" s="28"/>
      <c r="G22" s="68"/>
      <c r="H22" s="69"/>
      <c r="I22" s="70" t="s">
        <v>339</v>
      </c>
      <c r="J22" s="71" t="s">
        <v>340</v>
      </c>
      <c r="K22" s="70" t="s">
        <v>341</v>
      </c>
      <c r="L22" s="72" t="s">
        <v>358</v>
      </c>
      <c r="M22" s="72" t="n">
        <v>18</v>
      </c>
      <c r="N22" s="5"/>
      <c r="O22" s="3" t="s">
        <v>275</v>
      </c>
      <c r="P22" s="5" t="n">
        <v>7</v>
      </c>
      <c r="Q22" s="5"/>
      <c r="S22" s="5"/>
    </row>
    <row r="23" customFormat="false" ht="15.75" hidden="false" customHeight="true" outlineLevel="0" collapsed="false">
      <c r="A23" s="66"/>
      <c r="B23" s="28" t="n">
        <f aca="false">COUNTIF(A:A,A23)</f>
        <v>1</v>
      </c>
      <c r="C23" s="28"/>
      <c r="D23" s="67"/>
      <c r="E23" s="28" t="n">
        <f aca="false">COUNTIF(D:D,D23)</f>
        <v>0</v>
      </c>
      <c r="F23" s="28"/>
      <c r="G23" s="68" t="s">
        <v>343</v>
      </c>
      <c r="H23" s="69"/>
      <c r="I23" s="70" t="s">
        <v>339</v>
      </c>
      <c r="J23" s="71" t="s">
        <v>340</v>
      </c>
      <c r="K23" s="70" t="s">
        <v>341</v>
      </c>
      <c r="L23" s="72" t="s">
        <v>359</v>
      </c>
      <c r="M23" s="72" t="n">
        <v>19</v>
      </c>
      <c r="N23" s="5"/>
      <c r="P23" s="5" t="n">
        <v>7</v>
      </c>
      <c r="Q23" s="5"/>
    </row>
    <row r="24" customFormat="false" ht="15.75" hidden="false" customHeight="true" outlineLevel="0" collapsed="false">
      <c r="A24" s="66"/>
      <c r="B24" s="28" t="n">
        <f aca="false">COUNTIF(A:A,A24)</f>
        <v>1</v>
      </c>
      <c r="C24" s="28"/>
      <c r="D24" s="67"/>
      <c r="E24" s="28" t="n">
        <f aca="false">COUNTIF(D:D,D24)</f>
        <v>0</v>
      </c>
      <c r="F24" s="28"/>
      <c r="G24" s="68"/>
      <c r="H24" s="69"/>
      <c r="I24" s="70" t="s">
        <v>339</v>
      </c>
      <c r="J24" s="71" t="s">
        <v>340</v>
      </c>
      <c r="K24" s="70" t="s">
        <v>341</v>
      </c>
      <c r="L24" s="72" t="s">
        <v>347</v>
      </c>
      <c r="M24" s="72" t="n">
        <v>20</v>
      </c>
      <c r="N24" s="5"/>
      <c r="P24" s="5"/>
      <c r="Q24" s="5"/>
    </row>
    <row r="25" customFormat="false" ht="15.75" hidden="false" customHeight="true" outlineLevel="0" collapsed="false">
      <c r="A25" s="75"/>
      <c r="B25" s="28" t="n">
        <f aca="false">COUNTIF(A:A,A25)</f>
        <v>1</v>
      </c>
      <c r="C25" s="28"/>
      <c r="D25" s="67"/>
      <c r="E25" s="28" t="n">
        <f aca="false">COUNTIF(D:D,D25)</f>
        <v>0</v>
      </c>
      <c r="F25" s="28"/>
      <c r="G25" s="74"/>
      <c r="H25" s="76"/>
      <c r="I25" s="71"/>
      <c r="J25" s="71"/>
      <c r="K25" s="71"/>
      <c r="L25" s="77"/>
      <c r="M25" s="77"/>
      <c r="S25" s="78"/>
    </row>
    <row r="26" customFormat="false" ht="15.75" hidden="false" customHeight="true" outlineLevel="0" collapsed="false">
      <c r="A26" s="66"/>
      <c r="B26" s="28" t="n">
        <f aca="false">COUNTIF(A:A,A26)</f>
        <v>1</v>
      </c>
      <c r="C26" s="28"/>
      <c r="D26" s="67"/>
      <c r="E26" s="28" t="n">
        <f aca="false">COUNTIF(D:D,D26)</f>
        <v>0</v>
      </c>
      <c r="F26" s="28"/>
      <c r="G26" s="74"/>
      <c r="H26" s="76"/>
      <c r="I26" s="71"/>
      <c r="J26" s="71"/>
      <c r="K26" s="71"/>
      <c r="L26" s="77"/>
      <c r="M26" s="77"/>
    </row>
    <row r="27" customFormat="false" ht="15.75" hidden="false" customHeight="true" outlineLevel="0" collapsed="false">
      <c r="A27" s="73" t="n">
        <v>10</v>
      </c>
      <c r="B27" s="28" t="n">
        <f aca="false">COUNTIF(A:A,A27)</f>
        <v>1</v>
      </c>
      <c r="C27" s="28"/>
      <c r="D27" s="67"/>
      <c r="E27" s="28" t="n">
        <f aca="false">COUNTIF(D:D,D27)</f>
        <v>0</v>
      </c>
      <c r="F27" s="28"/>
      <c r="G27" s="74"/>
      <c r="H27" s="69"/>
      <c r="I27" s="70" t="s">
        <v>360</v>
      </c>
      <c r="J27" s="71" t="s">
        <v>361</v>
      </c>
      <c r="K27" s="70" t="s">
        <v>362</v>
      </c>
      <c r="L27" s="72" t="s">
        <v>342</v>
      </c>
      <c r="M27" s="72" t="n">
        <v>1</v>
      </c>
      <c r="O27" s="3" t="s">
        <v>363</v>
      </c>
      <c r="P27" s="5" t="n">
        <v>0</v>
      </c>
      <c r="S27" s="5"/>
    </row>
    <row r="28" customFormat="false" ht="15.75" hidden="false" customHeight="true" outlineLevel="0" collapsed="false">
      <c r="A28" s="66"/>
      <c r="B28" s="28" t="n">
        <f aca="false">COUNTIF(A:A,A28)</f>
        <v>1</v>
      </c>
      <c r="C28" s="28"/>
      <c r="D28" s="67"/>
      <c r="E28" s="28" t="n">
        <f aca="false">COUNTIF(D:D,D28)</f>
        <v>0</v>
      </c>
      <c r="F28" s="28"/>
      <c r="G28" s="68" t="s">
        <v>343</v>
      </c>
      <c r="H28" s="69"/>
      <c r="I28" s="70" t="s">
        <v>360</v>
      </c>
      <c r="J28" s="71" t="s">
        <v>361</v>
      </c>
      <c r="K28" s="70" t="s">
        <v>362</v>
      </c>
      <c r="L28" s="72" t="s">
        <v>344</v>
      </c>
      <c r="M28" s="72" t="n">
        <v>2</v>
      </c>
      <c r="P28" s="5" t="n">
        <v>0</v>
      </c>
      <c r="Q28" s="5"/>
    </row>
    <row r="29" customFormat="false" ht="15.75" hidden="false" customHeight="true" outlineLevel="0" collapsed="false">
      <c r="A29" s="73" t="n">
        <v>11</v>
      </c>
      <c r="B29" s="28" t="n">
        <f aca="false">COUNTIF(A:A,A29)</f>
        <v>1</v>
      </c>
      <c r="C29" s="28"/>
      <c r="D29" s="67"/>
      <c r="E29" s="28" t="n">
        <f aca="false">COUNTIF(D:D,D29)</f>
        <v>0</v>
      </c>
      <c r="F29" s="28"/>
      <c r="G29" s="68"/>
      <c r="H29" s="69"/>
      <c r="I29" s="70" t="s">
        <v>360</v>
      </c>
      <c r="J29" s="71" t="s">
        <v>361</v>
      </c>
      <c r="K29" s="70" t="s">
        <v>362</v>
      </c>
      <c r="L29" s="72" t="s">
        <v>345</v>
      </c>
      <c r="M29" s="72" t="n">
        <v>3</v>
      </c>
      <c r="O29" s="3" t="s">
        <v>364</v>
      </c>
      <c r="P29" s="5" t="n">
        <v>1</v>
      </c>
      <c r="Q29" s="5"/>
      <c r="S29" s="5"/>
    </row>
    <row r="30" customFormat="false" ht="15.75" hidden="false" customHeight="true" outlineLevel="0" collapsed="false">
      <c r="A30" s="66"/>
      <c r="B30" s="28" t="n">
        <f aca="false">COUNTIF(A:A,A30)</f>
        <v>1</v>
      </c>
      <c r="C30" s="28"/>
      <c r="D30" s="67"/>
      <c r="E30" s="28" t="n">
        <f aca="false">COUNTIF(D:D,D30)</f>
        <v>0</v>
      </c>
      <c r="F30" s="28"/>
      <c r="G30" s="68" t="s">
        <v>343</v>
      </c>
      <c r="H30" s="69"/>
      <c r="I30" s="70" t="s">
        <v>360</v>
      </c>
      <c r="J30" s="71" t="s">
        <v>361</v>
      </c>
      <c r="K30" s="70" t="s">
        <v>362</v>
      </c>
      <c r="L30" s="72" t="s">
        <v>346</v>
      </c>
      <c r="M30" s="72" t="n">
        <v>4</v>
      </c>
      <c r="P30" s="5" t="n">
        <v>1</v>
      </c>
      <c r="Q30" s="5"/>
    </row>
    <row r="31" customFormat="false" ht="15.75" hidden="false" customHeight="true" outlineLevel="0" collapsed="false">
      <c r="A31" s="66"/>
      <c r="B31" s="28" t="n">
        <f aca="false">COUNTIF(A:A,A31)</f>
        <v>1</v>
      </c>
      <c r="C31" s="28"/>
      <c r="D31" s="67"/>
      <c r="E31" s="28" t="n">
        <f aca="false">COUNTIF(D:D,D31)</f>
        <v>0</v>
      </c>
      <c r="F31" s="28"/>
      <c r="G31" s="74"/>
      <c r="H31" s="69"/>
      <c r="I31" s="70" t="s">
        <v>360</v>
      </c>
      <c r="J31" s="71" t="s">
        <v>361</v>
      </c>
      <c r="K31" s="70" t="s">
        <v>362</v>
      </c>
      <c r="L31" s="72" t="s">
        <v>347</v>
      </c>
      <c r="M31" s="72" t="n">
        <v>5</v>
      </c>
    </row>
    <row r="32" customFormat="false" ht="15.75" hidden="false" customHeight="true" outlineLevel="0" collapsed="false">
      <c r="A32" s="73" t="n">
        <v>12</v>
      </c>
      <c r="B32" s="28" t="n">
        <f aca="false">COUNTIF(A:A,A32)</f>
        <v>1</v>
      </c>
      <c r="C32" s="28"/>
      <c r="D32" s="67"/>
      <c r="E32" s="28" t="n">
        <f aca="false">COUNTIF(D:D,D32)</f>
        <v>0</v>
      </c>
      <c r="F32" s="28"/>
      <c r="G32" s="68"/>
      <c r="H32" s="69"/>
      <c r="I32" s="70" t="s">
        <v>360</v>
      </c>
      <c r="J32" s="71" t="s">
        <v>361</v>
      </c>
      <c r="K32" s="70" t="s">
        <v>362</v>
      </c>
      <c r="L32" s="72" t="s">
        <v>348</v>
      </c>
      <c r="M32" s="72" t="n">
        <v>6</v>
      </c>
      <c r="O32" s="3" t="s">
        <v>365</v>
      </c>
      <c r="P32" s="5" t="n">
        <v>2</v>
      </c>
      <c r="Q32" s="5"/>
      <c r="S32" s="5"/>
    </row>
    <row r="33" customFormat="false" ht="15.75" hidden="false" customHeight="true" outlineLevel="0" collapsed="false">
      <c r="A33" s="66"/>
      <c r="B33" s="28" t="n">
        <f aca="false">COUNTIF(A:A,A33)</f>
        <v>1</v>
      </c>
      <c r="C33" s="28"/>
      <c r="D33" s="67"/>
      <c r="E33" s="28" t="n">
        <f aca="false">COUNTIF(D:D,D33)</f>
        <v>0</v>
      </c>
      <c r="F33" s="28"/>
      <c r="G33" s="68" t="s">
        <v>343</v>
      </c>
      <c r="H33" s="69"/>
      <c r="I33" s="70" t="s">
        <v>360</v>
      </c>
      <c r="J33" s="71" t="s">
        <v>361</v>
      </c>
      <c r="K33" s="70" t="s">
        <v>362</v>
      </c>
      <c r="L33" s="72" t="s">
        <v>349</v>
      </c>
      <c r="M33" s="72" t="n">
        <v>7</v>
      </c>
      <c r="P33" s="5" t="n">
        <v>2</v>
      </c>
      <c r="Q33" s="5"/>
    </row>
    <row r="34" customFormat="false" ht="15.75" hidden="false" customHeight="true" outlineLevel="0" collapsed="false">
      <c r="A34" s="73" t="n">
        <v>13</v>
      </c>
      <c r="B34" s="28" t="n">
        <f aca="false">COUNTIF(A:A,A34)</f>
        <v>1</v>
      </c>
      <c r="C34" s="28"/>
      <c r="D34" s="67"/>
      <c r="E34" s="28" t="n">
        <f aca="false">COUNTIF(D:D,D34)</f>
        <v>0</v>
      </c>
      <c r="F34" s="28"/>
      <c r="G34" s="68"/>
      <c r="H34" s="69"/>
      <c r="I34" s="70" t="s">
        <v>360</v>
      </c>
      <c r="J34" s="71" t="s">
        <v>361</v>
      </c>
      <c r="K34" s="70" t="s">
        <v>362</v>
      </c>
      <c r="L34" s="72" t="s">
        <v>350</v>
      </c>
      <c r="M34" s="72" t="n">
        <v>8</v>
      </c>
      <c r="O34" s="3" t="s">
        <v>366</v>
      </c>
      <c r="P34" s="5" t="n">
        <v>3</v>
      </c>
      <c r="Q34" s="5"/>
      <c r="S34" s="5"/>
    </row>
    <row r="35" customFormat="false" ht="15.75" hidden="false" customHeight="true" outlineLevel="0" collapsed="false">
      <c r="A35" s="66"/>
      <c r="B35" s="28" t="n">
        <f aca="false">COUNTIF(A:A,A35)</f>
        <v>1</v>
      </c>
      <c r="C35" s="28"/>
      <c r="D35" s="67"/>
      <c r="E35" s="28" t="n">
        <f aca="false">COUNTIF(D:D,D35)</f>
        <v>0</v>
      </c>
      <c r="F35" s="28"/>
      <c r="G35" s="68" t="s">
        <v>343</v>
      </c>
      <c r="H35" s="69"/>
      <c r="I35" s="70" t="s">
        <v>360</v>
      </c>
      <c r="J35" s="71" t="s">
        <v>361</v>
      </c>
      <c r="K35" s="70" t="s">
        <v>362</v>
      </c>
      <c r="L35" s="72" t="s">
        <v>351</v>
      </c>
      <c r="M35" s="72" t="n">
        <v>9</v>
      </c>
      <c r="P35" s="5" t="n">
        <v>3</v>
      </c>
      <c r="Q35" s="5"/>
    </row>
    <row r="36" customFormat="false" ht="15.75" hidden="false" customHeight="true" outlineLevel="0" collapsed="false">
      <c r="A36" s="66"/>
      <c r="B36" s="28" t="n">
        <f aca="false">COUNTIF(A:A,A36)</f>
        <v>1</v>
      </c>
      <c r="C36" s="28"/>
      <c r="D36" s="67"/>
      <c r="E36" s="28" t="n">
        <f aca="false">COUNTIF(D:D,D36)</f>
        <v>0</v>
      </c>
      <c r="F36" s="28"/>
      <c r="G36" s="74"/>
      <c r="H36" s="69"/>
      <c r="I36" s="70" t="s">
        <v>360</v>
      </c>
      <c r="J36" s="71" t="s">
        <v>361</v>
      </c>
      <c r="K36" s="70" t="s">
        <v>362</v>
      </c>
      <c r="L36" s="72" t="s">
        <v>347</v>
      </c>
      <c r="M36" s="72" t="n">
        <v>10</v>
      </c>
    </row>
    <row r="37" customFormat="false" ht="15.75" hidden="false" customHeight="true" outlineLevel="0" collapsed="false">
      <c r="A37" s="73" t="n">
        <v>14</v>
      </c>
      <c r="B37" s="28" t="n">
        <f aca="false">COUNTIF(A:A,A37)</f>
        <v>1</v>
      </c>
      <c r="C37" s="28"/>
      <c r="D37" s="67"/>
      <c r="E37" s="28" t="n">
        <f aca="false">COUNTIF(D:D,D37)</f>
        <v>0</v>
      </c>
      <c r="F37" s="28"/>
      <c r="G37" s="68"/>
      <c r="H37" s="69"/>
      <c r="I37" s="70" t="s">
        <v>360</v>
      </c>
      <c r="J37" s="71" t="s">
        <v>361</v>
      </c>
      <c r="K37" s="70" t="s">
        <v>362</v>
      </c>
      <c r="L37" s="72" t="s">
        <v>352</v>
      </c>
      <c r="M37" s="72" t="n">
        <v>11</v>
      </c>
      <c r="O37" s="3" t="s">
        <v>367</v>
      </c>
      <c r="P37" s="5" t="n">
        <v>4</v>
      </c>
      <c r="Q37" s="5"/>
      <c r="S37" s="5"/>
    </row>
    <row r="38" customFormat="false" ht="15.75" hidden="false" customHeight="true" outlineLevel="0" collapsed="false">
      <c r="A38" s="66"/>
      <c r="B38" s="28" t="n">
        <f aca="false">COUNTIF(A:A,A38)</f>
        <v>1</v>
      </c>
      <c r="C38" s="28"/>
      <c r="D38" s="67"/>
      <c r="E38" s="28" t="n">
        <f aca="false">COUNTIF(D:D,D38)</f>
        <v>0</v>
      </c>
      <c r="F38" s="28"/>
      <c r="G38" s="68" t="s">
        <v>343</v>
      </c>
      <c r="H38" s="69"/>
      <c r="I38" s="70" t="s">
        <v>360</v>
      </c>
      <c r="J38" s="71" t="s">
        <v>361</v>
      </c>
      <c r="K38" s="70" t="s">
        <v>362</v>
      </c>
      <c r="L38" s="72" t="s">
        <v>353</v>
      </c>
      <c r="M38" s="72" t="n">
        <v>12</v>
      </c>
      <c r="P38" s="5" t="n">
        <v>4</v>
      </c>
      <c r="Q38" s="5"/>
    </row>
    <row r="39" customFormat="false" ht="15.75" hidden="false" customHeight="true" outlineLevel="0" collapsed="false">
      <c r="A39" s="73" t="n">
        <v>15</v>
      </c>
      <c r="B39" s="28" t="n">
        <f aca="false">COUNTIF(A:A,A39)</f>
        <v>1</v>
      </c>
      <c r="C39" s="28"/>
      <c r="D39" s="67"/>
      <c r="E39" s="28" t="n">
        <f aca="false">COUNTIF(D:D,D39)</f>
        <v>0</v>
      </c>
      <c r="F39" s="28"/>
      <c r="G39" s="68"/>
      <c r="H39" s="69"/>
      <c r="I39" s="70" t="s">
        <v>360</v>
      </c>
      <c r="J39" s="71" t="s">
        <v>361</v>
      </c>
      <c r="K39" s="70" t="s">
        <v>362</v>
      </c>
      <c r="L39" s="72" t="s">
        <v>354</v>
      </c>
      <c r="M39" s="72" t="n">
        <v>13</v>
      </c>
      <c r="O39" s="3" t="s">
        <v>368</v>
      </c>
      <c r="P39" s="5" t="n">
        <v>5</v>
      </c>
      <c r="Q39" s="5"/>
      <c r="S39" s="5"/>
    </row>
    <row r="40" customFormat="false" ht="15.75" hidden="false" customHeight="true" outlineLevel="0" collapsed="false">
      <c r="A40" s="66"/>
      <c r="B40" s="28" t="n">
        <f aca="false">COUNTIF(A:A,A40)</f>
        <v>1</v>
      </c>
      <c r="C40" s="28"/>
      <c r="D40" s="67"/>
      <c r="E40" s="28" t="n">
        <f aca="false">COUNTIF(D:D,D40)</f>
        <v>0</v>
      </c>
      <c r="F40" s="28"/>
      <c r="G40" s="68" t="s">
        <v>343</v>
      </c>
      <c r="H40" s="69"/>
      <c r="I40" s="70" t="s">
        <v>360</v>
      </c>
      <c r="J40" s="71" t="s">
        <v>361</v>
      </c>
      <c r="K40" s="70" t="s">
        <v>362</v>
      </c>
      <c r="L40" s="72" t="s">
        <v>355</v>
      </c>
      <c r="M40" s="72" t="n">
        <v>14</v>
      </c>
      <c r="P40" s="5" t="n">
        <v>5</v>
      </c>
      <c r="Q40" s="5"/>
    </row>
    <row r="41" customFormat="false" ht="15.75" hidden="false" customHeight="true" outlineLevel="0" collapsed="false">
      <c r="A41" s="66"/>
      <c r="B41" s="28" t="n">
        <f aca="false">COUNTIF(A:A,A41)</f>
        <v>1</v>
      </c>
      <c r="C41" s="28"/>
      <c r="D41" s="67"/>
      <c r="E41" s="28" t="n">
        <f aca="false">COUNTIF(D:D,D41)</f>
        <v>0</v>
      </c>
      <c r="F41" s="28"/>
      <c r="G41" s="74"/>
      <c r="H41" s="69"/>
      <c r="I41" s="70" t="s">
        <v>360</v>
      </c>
      <c r="J41" s="71" t="s">
        <v>361</v>
      </c>
      <c r="K41" s="70" t="s">
        <v>362</v>
      </c>
      <c r="L41" s="72" t="s">
        <v>347</v>
      </c>
      <c r="M41" s="72" t="n">
        <v>15</v>
      </c>
    </row>
    <row r="42" customFormat="false" ht="15.75" hidden="false" customHeight="true" outlineLevel="0" collapsed="false">
      <c r="A42" s="73" t="n">
        <v>16</v>
      </c>
      <c r="B42" s="28" t="n">
        <f aca="false">COUNTIF(A:A,A42)</f>
        <v>1</v>
      </c>
      <c r="C42" s="28"/>
      <c r="D42" s="67"/>
      <c r="E42" s="28" t="n">
        <f aca="false">COUNTIF(D:D,D42)</f>
        <v>0</v>
      </c>
      <c r="F42" s="28"/>
      <c r="G42" s="68"/>
      <c r="H42" s="69"/>
      <c r="I42" s="70" t="s">
        <v>360</v>
      </c>
      <c r="J42" s="71" t="s">
        <v>361</v>
      </c>
      <c r="K42" s="70" t="s">
        <v>362</v>
      </c>
      <c r="L42" s="72" t="s">
        <v>356</v>
      </c>
      <c r="M42" s="72" t="n">
        <v>16</v>
      </c>
      <c r="O42" s="3" t="s">
        <v>369</v>
      </c>
      <c r="P42" s="5" t="n">
        <v>6</v>
      </c>
      <c r="Q42" s="5"/>
      <c r="S42" s="5"/>
    </row>
    <row r="43" customFormat="false" ht="15.75" hidden="false" customHeight="true" outlineLevel="0" collapsed="false">
      <c r="A43" s="66"/>
      <c r="B43" s="28" t="n">
        <f aca="false">COUNTIF(A:A,A43)</f>
        <v>1</v>
      </c>
      <c r="C43" s="28"/>
      <c r="D43" s="67"/>
      <c r="E43" s="28" t="n">
        <f aca="false">COUNTIF(D:D,D43)</f>
        <v>0</v>
      </c>
      <c r="F43" s="28"/>
      <c r="G43" s="68" t="s">
        <v>343</v>
      </c>
      <c r="H43" s="69"/>
      <c r="I43" s="70" t="s">
        <v>360</v>
      </c>
      <c r="J43" s="71" t="s">
        <v>361</v>
      </c>
      <c r="K43" s="70" t="s">
        <v>362</v>
      </c>
      <c r="L43" s="72" t="s">
        <v>357</v>
      </c>
      <c r="M43" s="72" t="n">
        <v>17</v>
      </c>
      <c r="P43" s="5" t="n">
        <v>6</v>
      </c>
      <c r="Q43" s="5"/>
    </row>
    <row r="44" customFormat="false" ht="15.75" hidden="false" customHeight="true" outlineLevel="0" collapsed="false">
      <c r="A44" s="73" t="n">
        <v>17</v>
      </c>
      <c r="B44" s="28" t="n">
        <f aca="false">COUNTIF(A:A,A44)</f>
        <v>1</v>
      </c>
      <c r="C44" s="28"/>
      <c r="D44" s="67"/>
      <c r="E44" s="28" t="n">
        <f aca="false">COUNTIF(D:D,D44)</f>
        <v>0</v>
      </c>
      <c r="F44" s="28"/>
      <c r="G44" s="68"/>
      <c r="H44" s="69"/>
      <c r="I44" s="70" t="s">
        <v>360</v>
      </c>
      <c r="J44" s="71" t="s">
        <v>361</v>
      </c>
      <c r="K44" s="70" t="s">
        <v>362</v>
      </c>
      <c r="L44" s="72" t="s">
        <v>358</v>
      </c>
      <c r="M44" s="72" t="n">
        <v>18</v>
      </c>
      <c r="O44" s="3" t="s">
        <v>370</v>
      </c>
      <c r="P44" s="5" t="n">
        <v>7</v>
      </c>
      <c r="Q44" s="5"/>
      <c r="S44" s="5"/>
    </row>
    <row r="45" customFormat="false" ht="15.75" hidden="false" customHeight="true" outlineLevel="0" collapsed="false">
      <c r="A45" s="66"/>
      <c r="B45" s="28" t="n">
        <f aca="false">COUNTIF(A:A,A45)</f>
        <v>1</v>
      </c>
      <c r="C45" s="28"/>
      <c r="D45" s="67"/>
      <c r="E45" s="28" t="n">
        <f aca="false">COUNTIF(D:D,D45)</f>
        <v>0</v>
      </c>
      <c r="F45" s="28"/>
      <c r="G45" s="68" t="s">
        <v>343</v>
      </c>
      <c r="H45" s="69"/>
      <c r="I45" s="70" t="s">
        <v>360</v>
      </c>
      <c r="J45" s="71" t="s">
        <v>361</v>
      </c>
      <c r="K45" s="70" t="s">
        <v>362</v>
      </c>
      <c r="L45" s="72" t="s">
        <v>359</v>
      </c>
      <c r="M45" s="72" t="n">
        <v>19</v>
      </c>
      <c r="P45" s="5" t="n">
        <v>7</v>
      </c>
      <c r="Q45" s="5"/>
    </row>
    <row r="46" customFormat="false" ht="15.75" hidden="false" customHeight="true" outlineLevel="0" collapsed="false">
      <c r="A46" s="66"/>
      <c r="B46" s="28" t="n">
        <f aca="false">COUNTIF(A:A,A46)</f>
        <v>1</v>
      </c>
      <c r="C46" s="28"/>
      <c r="D46" s="67"/>
      <c r="E46" s="28" t="n">
        <f aca="false">COUNTIF(D:D,D46)</f>
        <v>0</v>
      </c>
      <c r="F46" s="28"/>
      <c r="G46" s="74"/>
      <c r="H46" s="69"/>
      <c r="I46" s="70" t="s">
        <v>360</v>
      </c>
      <c r="J46" s="71" t="s">
        <v>361</v>
      </c>
      <c r="K46" s="70" t="s">
        <v>362</v>
      </c>
      <c r="L46" s="72" t="s">
        <v>347</v>
      </c>
      <c r="M46" s="72" t="n">
        <v>20</v>
      </c>
    </row>
    <row r="47" customFormat="false" ht="15.75" hidden="false" customHeight="true" outlineLevel="0" collapsed="false">
      <c r="A47" s="66"/>
      <c r="B47" s="28" t="n">
        <f aca="false">COUNTIF(A:A,A47)</f>
        <v>1</v>
      </c>
      <c r="C47" s="28"/>
      <c r="D47" s="67"/>
      <c r="E47" s="28" t="n">
        <f aca="false">COUNTIF(D:D,D47)</f>
        <v>0</v>
      </c>
      <c r="F47" s="28"/>
      <c r="G47" s="74"/>
      <c r="H47" s="76"/>
      <c r="I47" s="71"/>
      <c r="J47" s="71"/>
      <c r="K47" s="71"/>
      <c r="L47" s="77"/>
      <c r="M47" s="77"/>
    </row>
    <row r="48" customFormat="false" ht="15.75" hidden="false" customHeight="true" outlineLevel="0" collapsed="false">
      <c r="A48" s="66"/>
      <c r="B48" s="28" t="n">
        <f aca="false">COUNTIF(A:A,A48)</f>
        <v>1</v>
      </c>
      <c r="C48" s="28"/>
      <c r="D48" s="67"/>
      <c r="E48" s="28" t="n">
        <f aca="false">COUNTIF(D:D,D48)</f>
        <v>0</v>
      </c>
      <c r="F48" s="28"/>
      <c r="G48" s="74"/>
      <c r="H48" s="76"/>
      <c r="I48" s="71"/>
      <c r="J48" s="71"/>
      <c r="K48" s="71"/>
      <c r="L48" s="77"/>
      <c r="M48" s="77"/>
    </row>
    <row r="49" customFormat="false" ht="15.75" hidden="false" customHeight="true" outlineLevel="0" collapsed="false">
      <c r="A49" s="73" t="n">
        <v>19</v>
      </c>
      <c r="B49" s="28" t="n">
        <f aca="false">COUNTIF(A:A,A49)</f>
        <v>1</v>
      </c>
      <c r="C49" s="28"/>
      <c r="D49" s="67"/>
      <c r="E49" s="28" t="n">
        <f aca="false">COUNTIF(D:D,D49)</f>
        <v>0</v>
      </c>
      <c r="F49" s="28"/>
      <c r="G49" s="74"/>
      <c r="H49" s="69"/>
      <c r="I49" s="70" t="s">
        <v>371</v>
      </c>
      <c r="J49" s="71" t="s">
        <v>372</v>
      </c>
      <c r="K49" s="70" t="s">
        <v>373</v>
      </c>
      <c r="L49" s="72" t="s">
        <v>342</v>
      </c>
      <c r="M49" s="72" t="n">
        <v>1</v>
      </c>
      <c r="O49" s="3" t="s">
        <v>76</v>
      </c>
      <c r="P49" s="0" t="n">
        <v>0</v>
      </c>
      <c r="S49" s="5"/>
    </row>
    <row r="50" customFormat="false" ht="15.75" hidden="false" customHeight="true" outlineLevel="0" collapsed="false">
      <c r="A50" s="66"/>
      <c r="B50" s="28" t="n">
        <f aca="false">COUNTIF(A:A,A50)</f>
        <v>1</v>
      </c>
      <c r="C50" s="28"/>
      <c r="D50" s="67"/>
      <c r="E50" s="28" t="n">
        <f aca="false">COUNTIF(D:D,D50)</f>
        <v>0</v>
      </c>
      <c r="F50" s="28"/>
      <c r="G50" s="68" t="s">
        <v>343</v>
      </c>
      <c r="H50" s="69"/>
      <c r="I50" s="70" t="s">
        <v>371</v>
      </c>
      <c r="J50" s="71" t="s">
        <v>372</v>
      </c>
      <c r="K50" s="70" t="s">
        <v>373</v>
      </c>
      <c r="L50" s="72" t="s">
        <v>344</v>
      </c>
      <c r="M50" s="72" t="n">
        <v>2</v>
      </c>
      <c r="P50" s="0" t="n">
        <v>0</v>
      </c>
      <c r="Q50" s="5"/>
    </row>
    <row r="51" customFormat="false" ht="15.75" hidden="false" customHeight="true" outlineLevel="0" collapsed="false">
      <c r="A51" s="73" t="n">
        <v>20</v>
      </c>
      <c r="B51" s="28" t="n">
        <f aca="false">COUNTIF(A:A,A51)</f>
        <v>1</v>
      </c>
      <c r="C51" s="28"/>
      <c r="D51" s="67"/>
      <c r="E51" s="28" t="n">
        <f aca="false">COUNTIF(D:D,D51)</f>
        <v>0</v>
      </c>
      <c r="F51" s="28"/>
      <c r="G51" s="74"/>
      <c r="H51" s="69"/>
      <c r="I51" s="70" t="s">
        <v>371</v>
      </c>
      <c r="J51" s="71" t="s">
        <v>372</v>
      </c>
      <c r="K51" s="70" t="s">
        <v>373</v>
      </c>
      <c r="L51" s="72" t="s">
        <v>345</v>
      </c>
      <c r="M51" s="72" t="n">
        <v>3</v>
      </c>
      <c r="O51" s="3" t="s">
        <v>80</v>
      </c>
      <c r="P51" s="0" t="n">
        <v>1</v>
      </c>
      <c r="S51" s="5"/>
    </row>
    <row r="52" customFormat="false" ht="15.75" hidden="false" customHeight="true" outlineLevel="0" collapsed="false">
      <c r="A52" s="66"/>
      <c r="B52" s="28" t="n">
        <f aca="false">COUNTIF(A:A,A52)</f>
        <v>1</v>
      </c>
      <c r="C52" s="28"/>
      <c r="D52" s="67"/>
      <c r="E52" s="28" t="n">
        <f aca="false">COUNTIF(D:D,D52)</f>
        <v>0</v>
      </c>
      <c r="F52" s="28"/>
      <c r="G52" s="68" t="s">
        <v>343</v>
      </c>
      <c r="H52" s="69"/>
      <c r="I52" s="70" t="s">
        <v>371</v>
      </c>
      <c r="J52" s="71" t="s">
        <v>372</v>
      </c>
      <c r="K52" s="70" t="s">
        <v>373</v>
      </c>
      <c r="L52" s="72" t="s">
        <v>346</v>
      </c>
      <c r="M52" s="72" t="n">
        <v>4</v>
      </c>
      <c r="P52" s="0" t="n">
        <v>1</v>
      </c>
      <c r="Q52" s="5"/>
    </row>
    <row r="53" customFormat="false" ht="15.75" hidden="false" customHeight="true" outlineLevel="0" collapsed="false">
      <c r="A53" s="73" t="n">
        <v>21</v>
      </c>
      <c r="B53" s="28" t="n">
        <f aca="false">COUNTIF(A:A,A53)</f>
        <v>1</v>
      </c>
      <c r="C53" s="28"/>
      <c r="D53" s="67"/>
      <c r="E53" s="28" t="n">
        <f aca="false">COUNTIF(D:D,D53)</f>
        <v>0</v>
      </c>
      <c r="F53" s="28"/>
      <c r="G53" s="74"/>
      <c r="H53" s="69"/>
      <c r="I53" s="70" t="s">
        <v>371</v>
      </c>
      <c r="J53" s="71" t="s">
        <v>372</v>
      </c>
      <c r="K53" s="70" t="s">
        <v>373</v>
      </c>
      <c r="L53" s="72" t="s">
        <v>348</v>
      </c>
      <c r="M53" s="72" t="n">
        <v>5</v>
      </c>
      <c r="O53" s="3" t="s">
        <v>83</v>
      </c>
      <c r="P53" s="0" t="n">
        <v>2</v>
      </c>
      <c r="S53" s="5"/>
    </row>
    <row r="54" customFormat="false" ht="15.75" hidden="false" customHeight="true" outlineLevel="0" collapsed="false">
      <c r="A54" s="66"/>
      <c r="B54" s="28" t="n">
        <f aca="false">COUNTIF(A:A,A54)</f>
        <v>1</v>
      </c>
      <c r="C54" s="28"/>
      <c r="D54" s="67"/>
      <c r="E54" s="28" t="n">
        <f aca="false">COUNTIF(D:D,D54)</f>
        <v>0</v>
      </c>
      <c r="F54" s="28"/>
      <c r="G54" s="68" t="s">
        <v>343</v>
      </c>
      <c r="H54" s="69"/>
      <c r="I54" s="70" t="s">
        <v>371</v>
      </c>
      <c r="J54" s="71" t="s">
        <v>372</v>
      </c>
      <c r="K54" s="70" t="s">
        <v>373</v>
      </c>
      <c r="L54" s="72" t="s">
        <v>349</v>
      </c>
      <c r="M54" s="72" t="n">
        <v>6</v>
      </c>
      <c r="P54" s="0" t="n">
        <v>2</v>
      </c>
      <c r="Q54" s="5"/>
    </row>
    <row r="55" customFormat="false" ht="15.75" hidden="false" customHeight="true" outlineLevel="0" collapsed="false">
      <c r="A55" s="73" t="n">
        <v>22</v>
      </c>
      <c r="B55" s="28" t="n">
        <f aca="false">COUNTIF(A:A,A55)</f>
        <v>1</v>
      </c>
      <c r="C55" s="28"/>
      <c r="D55" s="67"/>
      <c r="E55" s="28" t="n">
        <f aca="false">COUNTIF(D:D,D55)</f>
        <v>0</v>
      </c>
      <c r="F55" s="28"/>
      <c r="G55" s="74"/>
      <c r="H55" s="69"/>
      <c r="I55" s="70" t="s">
        <v>371</v>
      </c>
      <c r="J55" s="71" t="s">
        <v>372</v>
      </c>
      <c r="K55" s="70" t="s">
        <v>373</v>
      </c>
      <c r="L55" s="72" t="s">
        <v>350</v>
      </c>
      <c r="M55" s="72" t="n">
        <v>7</v>
      </c>
      <c r="O55" s="3" t="s">
        <v>86</v>
      </c>
      <c r="P55" s="0" t="n">
        <v>3</v>
      </c>
      <c r="S55" s="5"/>
    </row>
    <row r="56" customFormat="false" ht="15.75" hidden="false" customHeight="true" outlineLevel="0" collapsed="false">
      <c r="A56" s="66"/>
      <c r="B56" s="28" t="n">
        <f aca="false">COUNTIF(A:A,A56)</f>
        <v>1</v>
      </c>
      <c r="C56" s="28"/>
      <c r="D56" s="67"/>
      <c r="E56" s="28" t="n">
        <f aca="false">COUNTIF(D:D,D56)</f>
        <v>0</v>
      </c>
      <c r="F56" s="28"/>
      <c r="G56" s="68" t="s">
        <v>343</v>
      </c>
      <c r="H56" s="69"/>
      <c r="I56" s="70" t="s">
        <v>371</v>
      </c>
      <c r="J56" s="71" t="s">
        <v>372</v>
      </c>
      <c r="K56" s="70" t="s">
        <v>373</v>
      </c>
      <c r="L56" s="72" t="s">
        <v>351</v>
      </c>
      <c r="M56" s="72" t="n">
        <v>8</v>
      </c>
      <c r="P56" s="0" t="n">
        <v>3</v>
      </c>
      <c r="Q56" s="5"/>
    </row>
    <row r="57" customFormat="false" ht="15.75" hidden="false" customHeight="true" outlineLevel="0" collapsed="false">
      <c r="A57" s="73" t="n">
        <v>23</v>
      </c>
      <c r="B57" s="28" t="n">
        <f aca="false">COUNTIF(A:A,A57)</f>
        <v>1</v>
      </c>
      <c r="C57" s="28"/>
      <c r="D57" s="67"/>
      <c r="E57" s="28" t="n">
        <f aca="false">COUNTIF(D:D,D57)</f>
        <v>0</v>
      </c>
      <c r="F57" s="28"/>
      <c r="G57" s="74"/>
      <c r="H57" s="69"/>
      <c r="I57" s="70" t="s">
        <v>371</v>
      </c>
      <c r="J57" s="71" t="s">
        <v>372</v>
      </c>
      <c r="K57" s="70" t="s">
        <v>373</v>
      </c>
      <c r="L57" s="72" t="s">
        <v>352</v>
      </c>
      <c r="M57" s="72" t="n">
        <v>9</v>
      </c>
      <c r="O57" s="3" t="s">
        <v>126</v>
      </c>
      <c r="P57" s="0" t="n">
        <v>4</v>
      </c>
      <c r="S57" s="5"/>
    </row>
    <row r="58" customFormat="false" ht="15.75" hidden="false" customHeight="true" outlineLevel="0" collapsed="false">
      <c r="A58" s="66"/>
      <c r="B58" s="28" t="n">
        <f aca="false">COUNTIF(A:A,A58)</f>
        <v>1</v>
      </c>
      <c r="C58" s="28"/>
      <c r="D58" s="67"/>
      <c r="E58" s="28" t="n">
        <f aca="false">COUNTIF(D:D,D58)</f>
        <v>0</v>
      </c>
      <c r="F58" s="28"/>
      <c r="G58" s="68" t="s">
        <v>343</v>
      </c>
      <c r="H58" s="69"/>
      <c r="I58" s="70" t="s">
        <v>371</v>
      </c>
      <c r="J58" s="71" t="s">
        <v>372</v>
      </c>
      <c r="K58" s="70" t="s">
        <v>373</v>
      </c>
      <c r="L58" s="72" t="s">
        <v>353</v>
      </c>
      <c r="M58" s="72" t="n">
        <v>10</v>
      </c>
      <c r="P58" s="0" t="n">
        <v>4</v>
      </c>
      <c r="Q58" s="5"/>
    </row>
    <row r="59" customFormat="false" ht="15.75" hidden="false" customHeight="true" outlineLevel="0" collapsed="false">
      <c r="A59" s="73" t="n">
        <v>24</v>
      </c>
      <c r="B59" s="28" t="n">
        <f aca="false">COUNTIF(A:A,A59)</f>
        <v>1</v>
      </c>
      <c r="C59" s="28"/>
      <c r="D59" s="67"/>
      <c r="E59" s="28" t="n">
        <f aca="false">COUNTIF(D:D,D59)</f>
        <v>0</v>
      </c>
      <c r="F59" s="28"/>
      <c r="G59" s="74"/>
      <c r="H59" s="69"/>
      <c r="I59" s="70" t="s">
        <v>371</v>
      </c>
      <c r="J59" s="71" t="s">
        <v>372</v>
      </c>
      <c r="K59" s="70" t="s">
        <v>373</v>
      </c>
      <c r="L59" s="72" t="s">
        <v>354</v>
      </c>
      <c r="M59" s="72" t="n">
        <v>11</v>
      </c>
      <c r="O59" s="3" t="s">
        <v>130</v>
      </c>
      <c r="P59" s="0" t="n">
        <v>5</v>
      </c>
      <c r="S59" s="5"/>
    </row>
    <row r="60" customFormat="false" ht="15.75" hidden="false" customHeight="true" outlineLevel="0" collapsed="false">
      <c r="A60" s="66"/>
      <c r="B60" s="28" t="n">
        <f aca="false">COUNTIF(A:A,A60)</f>
        <v>1</v>
      </c>
      <c r="C60" s="28"/>
      <c r="D60" s="67"/>
      <c r="E60" s="28" t="n">
        <f aca="false">COUNTIF(D:D,D60)</f>
        <v>0</v>
      </c>
      <c r="F60" s="28"/>
      <c r="G60" s="68" t="s">
        <v>343</v>
      </c>
      <c r="H60" s="69"/>
      <c r="I60" s="70" t="s">
        <v>371</v>
      </c>
      <c r="J60" s="71" t="s">
        <v>372</v>
      </c>
      <c r="K60" s="70" t="s">
        <v>373</v>
      </c>
      <c r="L60" s="72" t="s">
        <v>355</v>
      </c>
      <c r="M60" s="72" t="n">
        <v>12</v>
      </c>
      <c r="P60" s="0" t="n">
        <v>5</v>
      </c>
      <c r="Q60" s="5"/>
    </row>
    <row r="61" customFormat="false" ht="15.75" hidden="false" customHeight="true" outlineLevel="0" collapsed="false">
      <c r="A61" s="73" t="n">
        <v>25</v>
      </c>
      <c r="B61" s="28" t="n">
        <f aca="false">COUNTIF(A:A,A61)</f>
        <v>1</v>
      </c>
      <c r="C61" s="28"/>
      <c r="D61" s="67"/>
      <c r="E61" s="28" t="n">
        <f aca="false">COUNTIF(D:D,D61)</f>
        <v>0</v>
      </c>
      <c r="F61" s="28"/>
      <c r="G61" s="74"/>
      <c r="H61" s="69"/>
      <c r="I61" s="70" t="s">
        <v>371</v>
      </c>
      <c r="J61" s="71" t="s">
        <v>372</v>
      </c>
      <c r="K61" s="70" t="s">
        <v>373</v>
      </c>
      <c r="L61" s="72" t="s">
        <v>356</v>
      </c>
      <c r="M61" s="72" t="n">
        <v>13</v>
      </c>
      <c r="O61" s="3" t="s">
        <v>227</v>
      </c>
      <c r="P61" s="0" t="n">
        <v>6</v>
      </c>
      <c r="S61" s="5"/>
    </row>
    <row r="62" customFormat="false" ht="15.75" hidden="false" customHeight="true" outlineLevel="0" collapsed="false">
      <c r="A62" s="66"/>
      <c r="B62" s="28" t="n">
        <f aca="false">COUNTIF(A:A,A62)</f>
        <v>1</v>
      </c>
      <c r="C62" s="28"/>
      <c r="D62" s="67"/>
      <c r="E62" s="28" t="n">
        <f aca="false">COUNTIF(D:D,D62)</f>
        <v>0</v>
      </c>
      <c r="F62" s="28"/>
      <c r="G62" s="68" t="s">
        <v>343</v>
      </c>
      <c r="H62" s="69"/>
      <c r="I62" s="70" t="s">
        <v>371</v>
      </c>
      <c r="J62" s="71" t="s">
        <v>372</v>
      </c>
      <c r="K62" s="70" t="s">
        <v>373</v>
      </c>
      <c r="L62" s="72" t="s">
        <v>357</v>
      </c>
      <c r="M62" s="72" t="n">
        <v>14</v>
      </c>
      <c r="P62" s="0" t="n">
        <v>6</v>
      </c>
      <c r="Q62" s="5"/>
    </row>
    <row r="63" customFormat="false" ht="15.75" hidden="false" customHeight="true" outlineLevel="0" collapsed="false">
      <c r="A63" s="73" t="n">
        <v>26</v>
      </c>
      <c r="B63" s="28" t="n">
        <f aca="false">COUNTIF(A:A,A63)</f>
        <v>1</v>
      </c>
      <c r="C63" s="28"/>
      <c r="D63" s="67"/>
      <c r="E63" s="28" t="n">
        <f aca="false">COUNTIF(D:D,D63)</f>
        <v>0</v>
      </c>
      <c r="F63" s="28"/>
      <c r="G63" s="74"/>
      <c r="H63" s="69"/>
      <c r="I63" s="70" t="s">
        <v>371</v>
      </c>
      <c r="J63" s="71" t="s">
        <v>372</v>
      </c>
      <c r="K63" s="70" t="s">
        <v>373</v>
      </c>
      <c r="L63" s="72" t="s">
        <v>358</v>
      </c>
      <c r="M63" s="72" t="n">
        <v>15</v>
      </c>
      <c r="O63" s="3" t="s">
        <v>230</v>
      </c>
      <c r="P63" s="0" t="n">
        <v>7</v>
      </c>
      <c r="S63" s="5"/>
    </row>
    <row r="64" customFormat="false" ht="15.75" hidden="false" customHeight="true" outlineLevel="0" collapsed="false">
      <c r="A64" s="66"/>
      <c r="B64" s="28" t="n">
        <f aca="false">COUNTIF(A:A,A64)</f>
        <v>1</v>
      </c>
      <c r="C64" s="28"/>
      <c r="D64" s="67"/>
      <c r="E64" s="28" t="n">
        <f aca="false">COUNTIF(D:D,D64)</f>
        <v>0</v>
      </c>
      <c r="F64" s="28"/>
      <c r="G64" s="68" t="s">
        <v>343</v>
      </c>
      <c r="H64" s="69"/>
      <c r="I64" s="70" t="s">
        <v>371</v>
      </c>
      <c r="J64" s="71" t="s">
        <v>372</v>
      </c>
      <c r="K64" s="70" t="s">
        <v>373</v>
      </c>
      <c r="L64" s="72" t="s">
        <v>359</v>
      </c>
      <c r="M64" s="72" t="n">
        <v>16</v>
      </c>
      <c r="P64" s="0" t="n">
        <v>7</v>
      </c>
      <c r="Q64" s="5"/>
    </row>
    <row r="65" customFormat="false" ht="13.2" hidden="false" customHeight="false" outlineLevel="0" collapsed="false">
      <c r="A65" s="73" t="n">
        <v>27</v>
      </c>
      <c r="B65" s="28" t="n">
        <f aca="false">COUNTIF(A:A,A65)</f>
        <v>1</v>
      </c>
      <c r="C65" s="28"/>
      <c r="D65" s="67"/>
      <c r="E65" s="28" t="n">
        <f aca="false">COUNTIF(D:D,D65)</f>
        <v>0</v>
      </c>
      <c r="F65" s="28"/>
      <c r="G65" s="74"/>
      <c r="H65" s="69"/>
      <c r="I65" s="70" t="s">
        <v>371</v>
      </c>
      <c r="J65" s="71" t="s">
        <v>372</v>
      </c>
      <c r="K65" s="70" t="s">
        <v>373</v>
      </c>
      <c r="L65" s="72" t="s">
        <v>374</v>
      </c>
      <c r="M65" s="72" t="n">
        <v>17</v>
      </c>
      <c r="O65" s="3" t="s">
        <v>233</v>
      </c>
      <c r="P65" s="0" t="n">
        <v>8</v>
      </c>
      <c r="S65" s="5"/>
    </row>
    <row r="66" customFormat="false" ht="13.2" hidden="false" customHeight="false" outlineLevel="0" collapsed="false">
      <c r="A66" s="66"/>
      <c r="B66" s="28" t="n">
        <f aca="false">COUNTIF(A:A,A66)</f>
        <v>1</v>
      </c>
      <c r="C66" s="28"/>
      <c r="D66" s="67"/>
      <c r="E66" s="28" t="n">
        <f aca="false">COUNTIF(D:D,D66)</f>
        <v>0</v>
      </c>
      <c r="F66" s="28"/>
      <c r="G66" s="68" t="s">
        <v>343</v>
      </c>
      <c r="H66" s="69"/>
      <c r="I66" s="70" t="s">
        <v>371</v>
      </c>
      <c r="J66" s="71" t="s">
        <v>372</v>
      </c>
      <c r="K66" s="70" t="s">
        <v>373</v>
      </c>
      <c r="L66" s="72" t="s">
        <v>375</v>
      </c>
      <c r="M66" s="72" t="n">
        <v>18</v>
      </c>
      <c r="P66" s="0" t="n">
        <v>8</v>
      </c>
      <c r="Q66" s="5"/>
    </row>
    <row r="67" customFormat="false" ht="13.2" hidden="false" customHeight="false" outlineLevel="0" collapsed="false">
      <c r="A67" s="73" t="n">
        <v>28</v>
      </c>
      <c r="B67" s="28" t="n">
        <f aca="false">COUNTIF(A:A,A67)</f>
        <v>1</v>
      </c>
      <c r="C67" s="28"/>
      <c r="D67" s="67"/>
      <c r="E67" s="28" t="n">
        <f aca="false">COUNTIF(D:D,D67)</f>
        <v>0</v>
      </c>
      <c r="F67" s="28"/>
      <c r="G67" s="74"/>
      <c r="H67" s="69"/>
      <c r="I67" s="70" t="s">
        <v>371</v>
      </c>
      <c r="J67" s="71" t="s">
        <v>372</v>
      </c>
      <c r="K67" s="70" t="s">
        <v>373</v>
      </c>
      <c r="L67" s="72" t="s">
        <v>376</v>
      </c>
      <c r="M67" s="72" t="n">
        <v>19</v>
      </c>
      <c r="O67" s="3" t="s">
        <v>236</v>
      </c>
      <c r="P67" s="0" t="n">
        <v>9</v>
      </c>
      <c r="S67" s="5"/>
    </row>
    <row r="68" customFormat="false" ht="13.2" hidden="false" customHeight="false" outlineLevel="0" collapsed="false">
      <c r="A68" s="66"/>
      <c r="B68" s="28" t="n">
        <f aca="false">COUNTIF(A:A,A68)</f>
        <v>1</v>
      </c>
      <c r="C68" s="28"/>
      <c r="D68" s="67"/>
      <c r="E68" s="28" t="n">
        <f aca="false">COUNTIF(D:D,D68)</f>
        <v>0</v>
      </c>
      <c r="F68" s="28"/>
      <c r="G68" s="68" t="s">
        <v>343</v>
      </c>
      <c r="H68" s="69"/>
      <c r="I68" s="70" t="s">
        <v>371</v>
      </c>
      <c r="J68" s="71" t="s">
        <v>372</v>
      </c>
      <c r="K68" s="70" t="s">
        <v>373</v>
      </c>
      <c r="L68" s="72" t="s">
        <v>377</v>
      </c>
      <c r="M68" s="72" t="n">
        <v>20</v>
      </c>
      <c r="P68" s="0" t="n">
        <v>9</v>
      </c>
      <c r="Q68" s="5"/>
    </row>
    <row r="69" customFormat="false" ht="13.2" hidden="false" customHeight="false" outlineLevel="0" collapsed="false">
      <c r="A69" s="73" t="n">
        <v>29</v>
      </c>
      <c r="B69" s="28" t="n">
        <f aca="false">COUNTIF(A:A,A69)</f>
        <v>1</v>
      </c>
      <c r="C69" s="28"/>
      <c r="D69" s="67"/>
      <c r="E69" s="28" t="n">
        <f aca="false">COUNTIF(D:D,D69)</f>
        <v>0</v>
      </c>
      <c r="F69" s="28"/>
      <c r="G69" s="74"/>
      <c r="H69" s="69"/>
      <c r="I69" s="70" t="s">
        <v>371</v>
      </c>
      <c r="J69" s="71" t="s">
        <v>372</v>
      </c>
      <c r="K69" s="70" t="s">
        <v>373</v>
      </c>
      <c r="L69" s="72" t="s">
        <v>378</v>
      </c>
      <c r="M69" s="72" t="n">
        <v>21</v>
      </c>
      <c r="O69" s="3" t="s">
        <v>240</v>
      </c>
      <c r="P69" s="0" t="n">
        <v>10</v>
      </c>
      <c r="S69" s="5"/>
    </row>
    <row r="70" customFormat="false" ht="13.2" hidden="false" customHeight="false" outlineLevel="0" collapsed="false">
      <c r="A70" s="66"/>
      <c r="B70" s="28" t="n">
        <f aca="false">COUNTIF(A:A,A70)</f>
        <v>1</v>
      </c>
      <c r="C70" s="28"/>
      <c r="D70" s="67"/>
      <c r="E70" s="28" t="n">
        <f aca="false">COUNTIF(D:D,D70)</f>
        <v>0</v>
      </c>
      <c r="F70" s="28"/>
      <c r="G70" s="68" t="s">
        <v>343</v>
      </c>
      <c r="H70" s="69"/>
      <c r="I70" s="70" t="s">
        <v>371</v>
      </c>
      <c r="J70" s="71" t="s">
        <v>372</v>
      </c>
      <c r="K70" s="70" t="s">
        <v>373</v>
      </c>
      <c r="L70" s="72" t="s">
        <v>379</v>
      </c>
      <c r="M70" s="72" t="n">
        <v>22</v>
      </c>
      <c r="P70" s="0" t="n">
        <v>10</v>
      </c>
      <c r="Q70" s="5"/>
    </row>
    <row r="71" customFormat="false" ht="13.2" hidden="false" customHeight="false" outlineLevel="0" collapsed="false">
      <c r="A71" s="73" t="n">
        <v>30</v>
      </c>
      <c r="B71" s="28" t="n">
        <f aca="false">COUNTIF(A:A,A71)</f>
        <v>1</v>
      </c>
      <c r="C71" s="28"/>
      <c r="D71" s="67"/>
      <c r="E71" s="28" t="n">
        <f aca="false">COUNTIF(D:D,D71)</f>
        <v>0</v>
      </c>
      <c r="F71" s="28"/>
      <c r="G71" s="74"/>
      <c r="H71" s="69"/>
      <c r="I71" s="70" t="s">
        <v>371</v>
      </c>
      <c r="J71" s="71" t="s">
        <v>372</v>
      </c>
      <c r="K71" s="70" t="s">
        <v>373</v>
      </c>
      <c r="L71" s="72" t="s">
        <v>380</v>
      </c>
      <c r="M71" s="72" t="n">
        <v>23</v>
      </c>
      <c r="O71" s="3" t="s">
        <v>244</v>
      </c>
      <c r="P71" s="0" t="n">
        <v>11</v>
      </c>
      <c r="S71" s="5"/>
    </row>
    <row r="72" customFormat="false" ht="13.2" hidden="false" customHeight="false" outlineLevel="0" collapsed="false">
      <c r="A72" s="66"/>
      <c r="B72" s="28" t="n">
        <f aca="false">COUNTIF(A:A,A72)</f>
        <v>1</v>
      </c>
      <c r="C72" s="28"/>
      <c r="D72" s="67"/>
      <c r="E72" s="28" t="n">
        <f aca="false">COUNTIF(D:D,D72)</f>
        <v>0</v>
      </c>
      <c r="F72" s="28"/>
      <c r="G72" s="68" t="s">
        <v>343</v>
      </c>
      <c r="H72" s="69"/>
      <c r="I72" s="70" t="s">
        <v>371</v>
      </c>
      <c r="J72" s="71" t="s">
        <v>372</v>
      </c>
      <c r="K72" s="70" t="s">
        <v>373</v>
      </c>
      <c r="L72" s="72" t="s">
        <v>381</v>
      </c>
      <c r="M72" s="72" t="n">
        <v>24</v>
      </c>
      <c r="P72" s="0" t="n">
        <v>11</v>
      </c>
      <c r="Q72" s="5"/>
    </row>
    <row r="73" customFormat="false" ht="13.2" hidden="false" customHeight="false" outlineLevel="0" collapsed="false">
      <c r="A73" s="73" t="n">
        <v>31</v>
      </c>
      <c r="B73" s="28" t="n">
        <f aca="false">COUNTIF(A:A,A73)</f>
        <v>1</v>
      </c>
      <c r="C73" s="28"/>
      <c r="D73" s="67"/>
      <c r="E73" s="28" t="n">
        <f aca="false">COUNTIF(D:D,D73)</f>
        <v>0</v>
      </c>
      <c r="F73" s="28"/>
      <c r="G73" s="74"/>
      <c r="H73" s="69"/>
      <c r="I73" s="70" t="s">
        <v>371</v>
      </c>
      <c r="J73" s="71" t="s">
        <v>372</v>
      </c>
      <c r="K73" s="70" t="s">
        <v>373</v>
      </c>
      <c r="L73" s="72" t="s">
        <v>382</v>
      </c>
      <c r="M73" s="72" t="n">
        <v>25</v>
      </c>
      <c r="O73" s="3" t="s">
        <v>248</v>
      </c>
      <c r="P73" s="0" t="n">
        <v>12</v>
      </c>
      <c r="S73" s="5"/>
    </row>
    <row r="74" customFormat="false" ht="13.2" hidden="false" customHeight="false" outlineLevel="0" collapsed="false">
      <c r="A74" s="66"/>
      <c r="B74" s="28" t="n">
        <f aca="false">COUNTIF(A:A,A74)</f>
        <v>1</v>
      </c>
      <c r="C74" s="28"/>
      <c r="D74" s="67"/>
      <c r="E74" s="28" t="n">
        <f aca="false">COUNTIF(D:D,D74)</f>
        <v>0</v>
      </c>
      <c r="F74" s="28"/>
      <c r="G74" s="68" t="s">
        <v>343</v>
      </c>
      <c r="H74" s="69"/>
      <c r="I74" s="70" t="s">
        <v>371</v>
      </c>
      <c r="J74" s="71" t="s">
        <v>372</v>
      </c>
      <c r="K74" s="70" t="s">
        <v>373</v>
      </c>
      <c r="L74" s="72" t="s">
        <v>383</v>
      </c>
      <c r="M74" s="72" t="n">
        <v>26</v>
      </c>
      <c r="P74" s="0" t="n">
        <v>12</v>
      </c>
      <c r="Q74" s="5"/>
    </row>
    <row r="75" customFormat="false" ht="13.2" hidden="false" customHeight="false" outlineLevel="0" collapsed="false">
      <c r="A75" s="73" t="n">
        <v>32</v>
      </c>
      <c r="B75" s="28" t="n">
        <f aca="false">COUNTIF(A:A,A75)</f>
        <v>1</v>
      </c>
      <c r="C75" s="28"/>
      <c r="D75" s="67"/>
      <c r="E75" s="28" t="n">
        <f aca="false">COUNTIF(D:D,D75)</f>
        <v>0</v>
      </c>
      <c r="F75" s="28"/>
      <c r="G75" s="74"/>
      <c r="H75" s="69"/>
      <c r="I75" s="70" t="s">
        <v>371</v>
      </c>
      <c r="J75" s="71" t="s">
        <v>372</v>
      </c>
      <c r="K75" s="70" t="s">
        <v>373</v>
      </c>
      <c r="L75" s="72" t="s">
        <v>384</v>
      </c>
      <c r="M75" s="72" t="n">
        <v>27</v>
      </c>
      <c r="O75" s="3" t="s">
        <v>293</v>
      </c>
      <c r="P75" s="0" t="n">
        <v>13</v>
      </c>
      <c r="S75" s="5"/>
    </row>
    <row r="76" customFormat="false" ht="13.2" hidden="false" customHeight="false" outlineLevel="0" collapsed="false">
      <c r="A76" s="66"/>
      <c r="B76" s="28" t="n">
        <f aca="false">COUNTIF(A:A,A76)</f>
        <v>1</v>
      </c>
      <c r="C76" s="28"/>
      <c r="D76" s="67"/>
      <c r="E76" s="28" t="n">
        <f aca="false">COUNTIF(D:D,D76)</f>
        <v>0</v>
      </c>
      <c r="F76" s="28"/>
      <c r="G76" s="68" t="s">
        <v>343</v>
      </c>
      <c r="H76" s="69"/>
      <c r="I76" s="70" t="s">
        <v>371</v>
      </c>
      <c r="J76" s="71" t="s">
        <v>372</v>
      </c>
      <c r="K76" s="70" t="s">
        <v>373</v>
      </c>
      <c r="L76" s="72" t="s">
        <v>385</v>
      </c>
      <c r="M76" s="72" t="n">
        <v>28</v>
      </c>
      <c r="P76" s="0" t="n">
        <v>13</v>
      </c>
      <c r="Q76" s="5"/>
    </row>
    <row r="77" customFormat="false" ht="13.2" hidden="false" customHeight="false" outlineLevel="0" collapsed="false">
      <c r="A77" s="73" t="n">
        <v>33</v>
      </c>
      <c r="B77" s="28" t="n">
        <f aca="false">COUNTIF(A:A,A77)</f>
        <v>1</v>
      </c>
      <c r="C77" s="28"/>
      <c r="D77" s="67"/>
      <c r="E77" s="28" t="n">
        <f aca="false">COUNTIF(D:D,D77)</f>
        <v>0</v>
      </c>
      <c r="F77" s="28"/>
      <c r="G77" s="74"/>
      <c r="H77" s="69"/>
      <c r="I77" s="70" t="s">
        <v>371</v>
      </c>
      <c r="J77" s="71" t="s">
        <v>372</v>
      </c>
      <c r="K77" s="70" t="s">
        <v>373</v>
      </c>
      <c r="L77" s="72" t="s">
        <v>386</v>
      </c>
      <c r="M77" s="72" t="n">
        <v>29</v>
      </c>
      <c r="O77" s="3" t="s">
        <v>297</v>
      </c>
      <c r="P77" s="0" t="n">
        <v>14</v>
      </c>
      <c r="S77" s="5"/>
    </row>
    <row r="78" customFormat="false" ht="13.2" hidden="false" customHeight="false" outlineLevel="0" collapsed="false">
      <c r="A78" s="66"/>
      <c r="B78" s="28" t="n">
        <f aca="false">COUNTIF(A:A,A78)</f>
        <v>1</v>
      </c>
      <c r="C78" s="28"/>
      <c r="D78" s="67"/>
      <c r="E78" s="28" t="n">
        <f aca="false">COUNTIF(D:D,D78)</f>
        <v>0</v>
      </c>
      <c r="F78" s="28"/>
      <c r="G78" s="68" t="s">
        <v>343</v>
      </c>
      <c r="H78" s="69"/>
      <c r="I78" s="70" t="s">
        <v>371</v>
      </c>
      <c r="J78" s="71" t="s">
        <v>372</v>
      </c>
      <c r="K78" s="70" t="s">
        <v>373</v>
      </c>
      <c r="L78" s="72" t="s">
        <v>387</v>
      </c>
      <c r="M78" s="72" t="n">
        <v>30</v>
      </c>
      <c r="P78" s="0" t="n">
        <v>14</v>
      </c>
      <c r="Q78" s="5"/>
    </row>
    <row r="79" customFormat="false" ht="13.2" hidden="false" customHeight="false" outlineLevel="0" collapsed="false">
      <c r="A79" s="73" t="n">
        <v>34</v>
      </c>
      <c r="B79" s="28" t="n">
        <f aca="false">COUNTIF(A:A,A79)</f>
        <v>1</v>
      </c>
      <c r="C79" s="28"/>
      <c r="D79" s="67"/>
      <c r="E79" s="28" t="n">
        <f aca="false">COUNTIF(D:D,D79)</f>
        <v>0</v>
      </c>
      <c r="F79" s="28"/>
      <c r="G79" s="74"/>
      <c r="H79" s="69"/>
      <c r="I79" s="70" t="s">
        <v>371</v>
      </c>
      <c r="J79" s="71" t="s">
        <v>372</v>
      </c>
      <c r="K79" s="70" t="s">
        <v>373</v>
      </c>
      <c r="L79" s="72" t="s">
        <v>388</v>
      </c>
      <c r="M79" s="72" t="n">
        <v>31</v>
      </c>
      <c r="O79" s="3" t="s">
        <v>301</v>
      </c>
      <c r="P79" s="0" t="n">
        <v>15</v>
      </c>
      <c r="S79" s="5"/>
    </row>
    <row r="80" customFormat="false" ht="13.2" hidden="false" customHeight="false" outlineLevel="0" collapsed="false">
      <c r="A80" s="66"/>
      <c r="B80" s="28" t="n">
        <f aca="false">COUNTIF(A:A,A80)</f>
        <v>1</v>
      </c>
      <c r="C80" s="28"/>
      <c r="D80" s="67"/>
      <c r="E80" s="28" t="n">
        <f aca="false">COUNTIF(D:D,D80)</f>
        <v>0</v>
      </c>
      <c r="F80" s="28"/>
      <c r="G80" s="68" t="s">
        <v>343</v>
      </c>
      <c r="H80" s="69"/>
      <c r="I80" s="70" t="s">
        <v>371</v>
      </c>
      <c r="J80" s="71" t="s">
        <v>372</v>
      </c>
      <c r="K80" s="70" t="s">
        <v>373</v>
      </c>
      <c r="L80" s="72" t="s">
        <v>389</v>
      </c>
      <c r="M80" s="72" t="n">
        <v>32</v>
      </c>
      <c r="P80" s="0" t="n">
        <v>15</v>
      </c>
      <c r="Q80" s="5"/>
    </row>
    <row r="81" customFormat="false" ht="13.2" hidden="false" customHeight="false" outlineLevel="0" collapsed="false">
      <c r="A81" s="73" t="n">
        <v>35</v>
      </c>
      <c r="B81" s="28" t="n">
        <f aca="false">COUNTIF(A:A,A81)</f>
        <v>1</v>
      </c>
      <c r="C81" s="28"/>
      <c r="D81" s="67"/>
      <c r="E81" s="28" t="n">
        <f aca="false">COUNTIF(D:D,D81)</f>
        <v>0</v>
      </c>
      <c r="F81" s="28"/>
      <c r="G81" s="74"/>
      <c r="H81" s="69"/>
      <c r="I81" s="70" t="s">
        <v>371</v>
      </c>
      <c r="J81" s="71" t="s">
        <v>372</v>
      </c>
      <c r="K81" s="70" t="s">
        <v>373</v>
      </c>
      <c r="L81" s="72" t="s">
        <v>390</v>
      </c>
      <c r="M81" s="72" t="n">
        <v>33</v>
      </c>
      <c r="O81" s="3" t="s">
        <v>305</v>
      </c>
      <c r="P81" s="0" t="n">
        <v>16</v>
      </c>
      <c r="S81" s="5"/>
    </row>
    <row r="82" customFormat="false" ht="13.2" hidden="false" customHeight="false" outlineLevel="0" collapsed="false">
      <c r="A82" s="66"/>
      <c r="B82" s="28" t="n">
        <f aca="false">COUNTIF(A:A,A82)</f>
        <v>1</v>
      </c>
      <c r="C82" s="28"/>
      <c r="D82" s="67"/>
      <c r="E82" s="28" t="n">
        <f aca="false">COUNTIF(D:D,D82)</f>
        <v>0</v>
      </c>
      <c r="F82" s="28"/>
      <c r="G82" s="68" t="s">
        <v>343</v>
      </c>
      <c r="H82" s="69"/>
      <c r="I82" s="70" t="s">
        <v>371</v>
      </c>
      <c r="J82" s="71" t="s">
        <v>372</v>
      </c>
      <c r="K82" s="70" t="s">
        <v>373</v>
      </c>
      <c r="L82" s="72" t="s">
        <v>391</v>
      </c>
      <c r="M82" s="72" t="n">
        <v>34</v>
      </c>
      <c r="P82" s="0" t="n">
        <v>16</v>
      </c>
      <c r="Q82" s="5"/>
    </row>
    <row r="83" customFormat="false" ht="13.2" hidden="false" customHeight="false" outlineLevel="0" collapsed="false">
      <c r="A83" s="73" t="n">
        <v>36</v>
      </c>
      <c r="B83" s="28" t="n">
        <f aca="false">COUNTIF(A:A,A83)</f>
        <v>1</v>
      </c>
      <c r="C83" s="28"/>
      <c r="D83" s="67"/>
      <c r="E83" s="28" t="n">
        <f aca="false">COUNTIF(D:D,D83)</f>
        <v>0</v>
      </c>
      <c r="F83" s="28"/>
      <c r="G83" s="74"/>
      <c r="H83" s="69"/>
      <c r="I83" s="70" t="s">
        <v>371</v>
      </c>
      <c r="J83" s="71" t="s">
        <v>372</v>
      </c>
      <c r="K83" s="70" t="s">
        <v>373</v>
      </c>
      <c r="L83" s="72" t="s">
        <v>392</v>
      </c>
      <c r="M83" s="72" t="n">
        <v>35</v>
      </c>
      <c r="O83" s="3" t="s">
        <v>309</v>
      </c>
      <c r="P83" s="0" t="n">
        <v>17</v>
      </c>
      <c r="S83" s="5"/>
    </row>
    <row r="84" customFormat="false" ht="13.2" hidden="false" customHeight="false" outlineLevel="0" collapsed="false">
      <c r="A84" s="66"/>
      <c r="B84" s="28" t="n">
        <f aca="false">COUNTIF(A:A,A84)</f>
        <v>1</v>
      </c>
      <c r="C84" s="28"/>
      <c r="D84" s="67"/>
      <c r="E84" s="28" t="n">
        <f aca="false">COUNTIF(D:D,D84)</f>
        <v>0</v>
      </c>
      <c r="F84" s="28"/>
      <c r="G84" s="68" t="s">
        <v>343</v>
      </c>
      <c r="H84" s="69"/>
      <c r="I84" s="70" t="s">
        <v>371</v>
      </c>
      <c r="J84" s="71" t="s">
        <v>372</v>
      </c>
      <c r="K84" s="70" t="s">
        <v>373</v>
      </c>
      <c r="L84" s="72" t="s">
        <v>393</v>
      </c>
      <c r="M84" s="72" t="n">
        <v>36</v>
      </c>
      <c r="P84" s="0" t="n">
        <v>17</v>
      </c>
      <c r="Q84" s="5"/>
    </row>
    <row r="85" customFormat="false" ht="13.2" hidden="false" customHeight="false" outlineLevel="0" collapsed="false">
      <c r="A85" s="73" t="n">
        <v>37</v>
      </c>
      <c r="B85" s="28" t="n">
        <f aca="false">COUNTIF(A:A,A85)</f>
        <v>1</v>
      </c>
      <c r="C85" s="28"/>
      <c r="D85" s="67"/>
      <c r="E85" s="28" t="n">
        <f aca="false">COUNTIF(D:D,D85)</f>
        <v>0</v>
      </c>
      <c r="F85" s="28"/>
      <c r="G85" s="74"/>
      <c r="H85" s="69"/>
      <c r="I85" s="70" t="s">
        <v>371</v>
      </c>
      <c r="J85" s="71" t="s">
        <v>372</v>
      </c>
      <c r="K85" s="70" t="s">
        <v>373</v>
      </c>
      <c r="L85" s="72" t="s">
        <v>394</v>
      </c>
      <c r="M85" s="72" t="n">
        <v>37</v>
      </c>
      <c r="O85" s="3" t="s">
        <v>313</v>
      </c>
      <c r="P85" s="0" t="n">
        <v>18</v>
      </c>
      <c r="S85" s="5"/>
    </row>
    <row r="86" customFormat="false" ht="13.2" hidden="false" customHeight="false" outlineLevel="0" collapsed="false">
      <c r="A86" s="66"/>
      <c r="B86" s="28" t="n">
        <f aca="false">COUNTIF(A:A,A86)</f>
        <v>1</v>
      </c>
      <c r="C86" s="28"/>
      <c r="D86" s="67"/>
      <c r="E86" s="28" t="n">
        <f aca="false">COUNTIF(D:D,D86)</f>
        <v>0</v>
      </c>
      <c r="F86" s="28"/>
      <c r="G86" s="68" t="s">
        <v>343</v>
      </c>
      <c r="H86" s="69"/>
      <c r="I86" s="70" t="s">
        <v>371</v>
      </c>
      <c r="J86" s="71" t="s">
        <v>372</v>
      </c>
      <c r="K86" s="70" t="s">
        <v>373</v>
      </c>
      <c r="L86" s="72" t="s">
        <v>395</v>
      </c>
      <c r="M86" s="72" t="n">
        <v>38</v>
      </c>
      <c r="P86" s="0" t="n">
        <v>18</v>
      </c>
      <c r="Q86" s="5"/>
    </row>
    <row r="87" customFormat="false" ht="13.2" hidden="false" customHeight="false" outlineLevel="0" collapsed="false">
      <c r="A87" s="73" t="n">
        <v>38</v>
      </c>
      <c r="B87" s="28" t="n">
        <f aca="false">COUNTIF(A:A,A87)</f>
        <v>1</v>
      </c>
      <c r="C87" s="28"/>
      <c r="D87" s="67"/>
      <c r="E87" s="28" t="n">
        <f aca="false">COUNTIF(D:D,D87)</f>
        <v>0</v>
      </c>
      <c r="F87" s="28"/>
      <c r="G87" s="74"/>
      <c r="H87" s="69"/>
      <c r="I87" s="70" t="s">
        <v>371</v>
      </c>
      <c r="J87" s="71" t="s">
        <v>372</v>
      </c>
      <c r="K87" s="70" t="s">
        <v>373</v>
      </c>
      <c r="L87" s="72" t="s">
        <v>396</v>
      </c>
      <c r="M87" s="72" t="n">
        <v>39</v>
      </c>
      <c r="O87" s="3" t="s">
        <v>317</v>
      </c>
      <c r="P87" s="0" t="n">
        <v>19</v>
      </c>
      <c r="S87" s="5"/>
    </row>
    <row r="88" customFormat="false" ht="13.2" hidden="false" customHeight="false" outlineLevel="0" collapsed="false">
      <c r="A88" s="66"/>
      <c r="B88" s="28" t="n">
        <f aca="false">COUNTIF(A:A,A88)</f>
        <v>1</v>
      </c>
      <c r="C88" s="28"/>
      <c r="D88" s="67"/>
      <c r="E88" s="28" t="n">
        <f aca="false">COUNTIF(D:D,D88)</f>
        <v>0</v>
      </c>
      <c r="F88" s="28"/>
      <c r="G88" s="68" t="s">
        <v>343</v>
      </c>
      <c r="H88" s="69"/>
      <c r="I88" s="70" t="s">
        <v>371</v>
      </c>
      <c r="J88" s="71" t="s">
        <v>372</v>
      </c>
      <c r="K88" s="70" t="s">
        <v>373</v>
      </c>
      <c r="L88" s="72" t="s">
        <v>397</v>
      </c>
      <c r="M88" s="72" t="n">
        <v>40</v>
      </c>
      <c r="P88" s="0" t="n">
        <v>19</v>
      </c>
      <c r="Q88" s="5"/>
    </row>
    <row r="89" customFormat="false" ht="15.75" hidden="false" customHeight="true" outlineLevel="0" collapsed="false">
      <c r="A89" s="66"/>
      <c r="B89" s="28" t="n">
        <f aca="false">COUNTIF(A:A,A89)</f>
        <v>1</v>
      </c>
      <c r="C89" s="28"/>
      <c r="D89" s="67"/>
      <c r="E89" s="28" t="n">
        <f aca="false">COUNTIF(D:D,D89)</f>
        <v>0</v>
      </c>
      <c r="F89" s="28"/>
      <c r="G89" s="74"/>
      <c r="H89" s="76"/>
      <c r="I89" s="71"/>
      <c r="J89" s="71"/>
      <c r="K89" s="71"/>
      <c r="L89" s="77"/>
      <c r="M89" s="77"/>
    </row>
    <row r="90" customFormat="false" ht="15.75" hidden="false" customHeight="true" outlineLevel="0" collapsed="false">
      <c r="A90" s="66"/>
      <c r="B90" s="28" t="n">
        <f aca="false">COUNTIF(A:A,A90)</f>
        <v>1</v>
      </c>
      <c r="C90" s="28"/>
      <c r="D90" s="67"/>
      <c r="E90" s="28" t="n">
        <f aca="false">COUNTIF(D:D,D90)</f>
        <v>0</v>
      </c>
      <c r="F90" s="28"/>
      <c r="G90" s="74"/>
      <c r="H90" s="76"/>
      <c r="I90" s="71"/>
      <c r="J90" s="71"/>
      <c r="K90" s="71"/>
      <c r="L90" s="77"/>
      <c r="M90" s="77"/>
    </row>
    <row r="91" customFormat="false" ht="13.2" hidden="false" customHeight="false" outlineLevel="0" collapsed="false">
      <c r="A91" s="66"/>
      <c r="B91" s="28" t="n">
        <f aca="false">COUNTIF(A:A,A92)</f>
        <v>1</v>
      </c>
      <c r="C91" s="28"/>
      <c r="D91" s="67"/>
      <c r="E91" s="28" t="n">
        <f aca="false">COUNTIF(D:D,D91)</f>
        <v>0</v>
      </c>
      <c r="F91" s="28"/>
      <c r="G91" s="79" t="s">
        <v>398</v>
      </c>
      <c r="H91" s="69"/>
      <c r="I91" s="70" t="s">
        <v>399</v>
      </c>
      <c r="J91" s="70" t="s">
        <v>400</v>
      </c>
      <c r="K91" s="80" t="s">
        <v>401</v>
      </c>
      <c r="L91" s="72" t="s">
        <v>342</v>
      </c>
      <c r="M91" s="72" t="n">
        <v>1</v>
      </c>
      <c r="P91" s="0" t="n">
        <v>0</v>
      </c>
      <c r="Q91" s="5"/>
      <c r="S91" s="5"/>
    </row>
    <row r="92" customFormat="false" ht="13.2" hidden="false" customHeight="false" outlineLevel="0" collapsed="false">
      <c r="A92" s="75" t="n">
        <v>76</v>
      </c>
      <c r="B92" s="28" t="n">
        <f aca="false">COUNTIF(A:A,A93)</f>
        <v>1</v>
      </c>
      <c r="C92" s="28"/>
      <c r="D92" s="67"/>
      <c r="E92" s="28" t="n">
        <f aca="false">COUNTIF(D:D,D92)</f>
        <v>0</v>
      </c>
      <c r="F92" s="28"/>
      <c r="G92" s="79"/>
      <c r="H92" s="69"/>
      <c r="I92" s="70" t="s">
        <v>399</v>
      </c>
      <c r="J92" s="70" t="s">
        <v>400</v>
      </c>
      <c r="K92" s="80" t="s">
        <v>401</v>
      </c>
      <c r="L92" s="72" t="s">
        <v>344</v>
      </c>
      <c r="M92" s="72" t="n">
        <v>2</v>
      </c>
      <c r="O92" s="3" t="s">
        <v>402</v>
      </c>
      <c r="P92" s="0" t="n">
        <v>0</v>
      </c>
    </row>
    <row r="93" customFormat="false" ht="13.2" hidden="false" customHeight="false" outlineLevel="0" collapsed="false">
      <c r="A93" s="75"/>
      <c r="B93" s="28" t="n">
        <f aca="false">COUNTIF(A:A,A94)</f>
        <v>1</v>
      </c>
      <c r="C93" s="28"/>
      <c r="D93" s="67"/>
      <c r="E93" s="28" t="n">
        <f aca="false">COUNTIF(D:D,D93)</f>
        <v>0</v>
      </c>
      <c r="F93" s="28"/>
      <c r="G93" s="79" t="s">
        <v>398</v>
      </c>
      <c r="H93" s="69"/>
      <c r="I93" s="70" t="s">
        <v>399</v>
      </c>
      <c r="J93" s="70" t="s">
        <v>400</v>
      </c>
      <c r="K93" s="80" t="s">
        <v>401</v>
      </c>
      <c r="L93" s="72" t="s">
        <v>345</v>
      </c>
      <c r="M93" s="72" t="n">
        <v>3</v>
      </c>
      <c r="P93" s="0" t="n">
        <v>1</v>
      </c>
      <c r="Q93" s="5"/>
      <c r="S93" s="5"/>
    </row>
    <row r="94" customFormat="false" ht="13.2" hidden="false" customHeight="false" outlineLevel="0" collapsed="false">
      <c r="A94" s="75" t="n">
        <v>77</v>
      </c>
      <c r="B94" s="28" t="n">
        <f aca="false">COUNTIF(A:A,A95)</f>
        <v>1</v>
      </c>
      <c r="C94" s="28"/>
      <c r="D94" s="67"/>
      <c r="E94" s="28" t="n">
        <f aca="false">COUNTIF(D:D,D94)</f>
        <v>0</v>
      </c>
      <c r="F94" s="28"/>
      <c r="G94" s="79"/>
      <c r="H94" s="69"/>
      <c r="I94" s="70" t="s">
        <v>399</v>
      </c>
      <c r="J94" s="70" t="s">
        <v>400</v>
      </c>
      <c r="K94" s="80" t="s">
        <v>401</v>
      </c>
      <c r="L94" s="72" t="s">
        <v>346</v>
      </c>
      <c r="M94" s="72" t="n">
        <v>4</v>
      </c>
      <c r="O94" s="3" t="s">
        <v>403</v>
      </c>
      <c r="P94" s="0" t="n">
        <v>1</v>
      </c>
    </row>
    <row r="95" customFormat="false" ht="13.2" hidden="false" customHeight="false" outlineLevel="0" collapsed="false">
      <c r="A95" s="75"/>
      <c r="B95" s="28" t="n">
        <f aca="false">COUNTIF(A:A,A96)</f>
        <v>1</v>
      </c>
      <c r="C95" s="28"/>
      <c r="D95" s="67"/>
      <c r="E95" s="28" t="n">
        <f aca="false">COUNTIF(D:D,D95)</f>
        <v>0</v>
      </c>
      <c r="F95" s="28"/>
      <c r="G95" s="79" t="s">
        <v>398</v>
      </c>
      <c r="H95" s="69"/>
      <c r="I95" s="70" t="s">
        <v>399</v>
      </c>
      <c r="J95" s="70" t="s">
        <v>400</v>
      </c>
      <c r="K95" s="80" t="s">
        <v>401</v>
      </c>
      <c r="L95" s="72" t="s">
        <v>348</v>
      </c>
      <c r="M95" s="72" t="n">
        <v>5</v>
      </c>
      <c r="P95" s="0" t="n">
        <v>2</v>
      </c>
      <c r="Q95" s="5"/>
      <c r="S95" s="5"/>
    </row>
    <row r="96" customFormat="false" ht="13.2" hidden="false" customHeight="false" outlineLevel="0" collapsed="false">
      <c r="A96" s="75" t="n">
        <v>78</v>
      </c>
      <c r="B96" s="28" t="n">
        <f aca="false">COUNTIF(A:A,A97)</f>
        <v>1</v>
      </c>
      <c r="C96" s="28"/>
      <c r="D96" s="67"/>
      <c r="E96" s="28" t="n">
        <f aca="false">COUNTIF(D:D,D96)</f>
        <v>0</v>
      </c>
      <c r="F96" s="28"/>
      <c r="G96" s="79"/>
      <c r="H96" s="69"/>
      <c r="I96" s="70" t="s">
        <v>399</v>
      </c>
      <c r="J96" s="70" t="s">
        <v>400</v>
      </c>
      <c r="K96" s="80" t="s">
        <v>401</v>
      </c>
      <c r="L96" s="72" t="s">
        <v>349</v>
      </c>
      <c r="M96" s="72" t="n">
        <v>6</v>
      </c>
      <c r="O96" s="3" t="s">
        <v>404</v>
      </c>
      <c r="P96" s="0" t="n">
        <v>2</v>
      </c>
    </row>
    <row r="97" customFormat="false" ht="13.2" hidden="false" customHeight="false" outlineLevel="0" collapsed="false">
      <c r="A97" s="75"/>
      <c r="B97" s="28" t="n">
        <f aca="false">COUNTIF(A:A,A98)</f>
        <v>1</v>
      </c>
      <c r="C97" s="28"/>
      <c r="D97" s="67"/>
      <c r="E97" s="28" t="n">
        <f aca="false">COUNTIF(D:D,D97)</f>
        <v>0</v>
      </c>
      <c r="F97" s="28"/>
      <c r="G97" s="79" t="s">
        <v>398</v>
      </c>
      <c r="H97" s="69"/>
      <c r="I97" s="70" t="s">
        <v>399</v>
      </c>
      <c r="J97" s="70" t="s">
        <v>400</v>
      </c>
      <c r="K97" s="80" t="s">
        <v>401</v>
      </c>
      <c r="L97" s="72" t="s">
        <v>350</v>
      </c>
      <c r="M97" s="72" t="n">
        <v>7</v>
      </c>
      <c r="P97" s="0" t="n">
        <v>3</v>
      </c>
      <c r="Q97" s="5"/>
      <c r="S97" s="5"/>
    </row>
    <row r="98" customFormat="false" ht="13.2" hidden="false" customHeight="false" outlineLevel="0" collapsed="false">
      <c r="A98" s="75" t="n">
        <v>79</v>
      </c>
      <c r="B98" s="28" t="n">
        <f aca="false">COUNTIF(A:A,A99)</f>
        <v>1</v>
      </c>
      <c r="C98" s="28"/>
      <c r="D98" s="67"/>
      <c r="E98" s="28" t="n">
        <f aca="false">COUNTIF(D:D,D98)</f>
        <v>0</v>
      </c>
      <c r="F98" s="28"/>
      <c r="G98" s="79"/>
      <c r="H98" s="69"/>
      <c r="I98" s="70" t="s">
        <v>399</v>
      </c>
      <c r="J98" s="70" t="s">
        <v>400</v>
      </c>
      <c r="K98" s="80" t="s">
        <v>401</v>
      </c>
      <c r="L98" s="72" t="s">
        <v>351</v>
      </c>
      <c r="M98" s="72" t="n">
        <v>8</v>
      </c>
      <c r="O98" s="3" t="s">
        <v>405</v>
      </c>
      <c r="P98" s="0" t="n">
        <v>3</v>
      </c>
    </row>
    <row r="99" customFormat="false" ht="13.2" hidden="false" customHeight="false" outlineLevel="0" collapsed="false">
      <c r="A99" s="75"/>
      <c r="B99" s="28" t="n">
        <f aca="false">COUNTIF(A:A,A100)</f>
        <v>1</v>
      </c>
      <c r="C99" s="28"/>
      <c r="D99" s="67"/>
      <c r="E99" s="28" t="n">
        <f aca="false">COUNTIF(D:D,D99)</f>
        <v>0</v>
      </c>
      <c r="F99" s="28"/>
      <c r="G99" s="79" t="s">
        <v>398</v>
      </c>
      <c r="H99" s="69"/>
      <c r="I99" s="70" t="s">
        <v>399</v>
      </c>
      <c r="J99" s="70" t="s">
        <v>400</v>
      </c>
      <c r="K99" s="80" t="s">
        <v>401</v>
      </c>
      <c r="L99" s="72" t="s">
        <v>352</v>
      </c>
      <c r="M99" s="72" t="n">
        <v>9</v>
      </c>
      <c r="P99" s="0" t="n">
        <v>4</v>
      </c>
      <c r="Q99" s="5"/>
      <c r="S99" s="5"/>
    </row>
    <row r="100" customFormat="false" ht="13.2" hidden="false" customHeight="false" outlineLevel="0" collapsed="false">
      <c r="A100" s="75" t="n">
        <v>80</v>
      </c>
      <c r="B100" s="28" t="n">
        <f aca="false">COUNTIF(A:A,A101)</f>
        <v>1</v>
      </c>
      <c r="C100" s="28"/>
      <c r="D100" s="67"/>
      <c r="E100" s="28" t="n">
        <f aca="false">COUNTIF(D:D,D100)</f>
        <v>0</v>
      </c>
      <c r="F100" s="28"/>
      <c r="G100" s="79"/>
      <c r="H100" s="69"/>
      <c r="I100" s="70" t="s">
        <v>399</v>
      </c>
      <c r="J100" s="70" t="s">
        <v>400</v>
      </c>
      <c r="K100" s="80" t="s">
        <v>401</v>
      </c>
      <c r="L100" s="72" t="s">
        <v>353</v>
      </c>
      <c r="M100" s="72" t="n">
        <v>10</v>
      </c>
      <c r="O100" s="3" t="s">
        <v>406</v>
      </c>
      <c r="P100" s="0" t="n">
        <v>4</v>
      </c>
    </row>
    <row r="101" customFormat="false" ht="13.2" hidden="false" customHeight="false" outlineLevel="0" collapsed="false">
      <c r="A101" s="75"/>
      <c r="B101" s="28" t="n">
        <f aca="false">COUNTIF(A:A,A102)</f>
        <v>1</v>
      </c>
      <c r="C101" s="28"/>
      <c r="D101" s="67"/>
      <c r="E101" s="28" t="n">
        <f aca="false">COUNTIF(D:D,D101)</f>
        <v>0</v>
      </c>
      <c r="F101" s="28"/>
      <c r="G101" s="79" t="s">
        <v>398</v>
      </c>
      <c r="H101" s="69"/>
      <c r="I101" s="70" t="s">
        <v>399</v>
      </c>
      <c r="J101" s="70" t="s">
        <v>400</v>
      </c>
      <c r="K101" s="80" t="s">
        <v>401</v>
      </c>
      <c r="L101" s="72" t="s">
        <v>354</v>
      </c>
      <c r="M101" s="72" t="n">
        <v>11</v>
      </c>
      <c r="P101" s="0" t="n">
        <v>5</v>
      </c>
      <c r="Q101" s="5"/>
      <c r="S101" s="5"/>
    </row>
    <row r="102" customFormat="false" ht="13.2" hidden="false" customHeight="false" outlineLevel="0" collapsed="false">
      <c r="A102" s="75" t="n">
        <v>81</v>
      </c>
      <c r="B102" s="28" t="n">
        <f aca="false">COUNTIF(A:A,A103)</f>
        <v>1</v>
      </c>
      <c r="C102" s="28"/>
      <c r="D102" s="67"/>
      <c r="E102" s="28" t="n">
        <f aca="false">COUNTIF(D:D,D102)</f>
        <v>0</v>
      </c>
      <c r="F102" s="28"/>
      <c r="G102" s="79"/>
      <c r="H102" s="69"/>
      <c r="I102" s="70" t="s">
        <v>399</v>
      </c>
      <c r="J102" s="70" t="s">
        <v>400</v>
      </c>
      <c r="K102" s="80" t="s">
        <v>401</v>
      </c>
      <c r="L102" s="72" t="s">
        <v>355</v>
      </c>
      <c r="M102" s="72" t="n">
        <v>12</v>
      </c>
      <c r="O102" s="3" t="s">
        <v>407</v>
      </c>
      <c r="P102" s="0" t="n">
        <v>5</v>
      </c>
    </row>
    <row r="103" customFormat="false" ht="13.2" hidden="false" customHeight="false" outlineLevel="0" collapsed="false">
      <c r="A103" s="75"/>
      <c r="B103" s="28" t="n">
        <f aca="false">COUNTIF(A:A,A104)</f>
        <v>1</v>
      </c>
      <c r="C103" s="28"/>
      <c r="D103" s="67"/>
      <c r="E103" s="28" t="n">
        <f aca="false">COUNTIF(D:D,D103)</f>
        <v>0</v>
      </c>
      <c r="F103" s="28"/>
      <c r="G103" s="79" t="s">
        <v>398</v>
      </c>
      <c r="H103" s="69"/>
      <c r="I103" s="70" t="s">
        <v>399</v>
      </c>
      <c r="J103" s="70" t="s">
        <v>400</v>
      </c>
      <c r="K103" s="80" t="s">
        <v>401</v>
      </c>
      <c r="L103" s="72" t="s">
        <v>356</v>
      </c>
      <c r="M103" s="72" t="n">
        <v>13</v>
      </c>
      <c r="P103" s="0" t="n">
        <v>6</v>
      </c>
      <c r="Q103" s="5"/>
      <c r="S103" s="5"/>
    </row>
    <row r="104" customFormat="false" ht="13.2" hidden="false" customHeight="false" outlineLevel="0" collapsed="false">
      <c r="A104" s="75" t="n">
        <v>82</v>
      </c>
      <c r="B104" s="28" t="n">
        <f aca="false">COUNTIF(A:A,A105)</f>
        <v>1</v>
      </c>
      <c r="C104" s="28"/>
      <c r="D104" s="67"/>
      <c r="E104" s="28" t="n">
        <f aca="false">COUNTIF(D:D,D104)</f>
        <v>0</v>
      </c>
      <c r="F104" s="28"/>
      <c r="G104" s="79"/>
      <c r="H104" s="69"/>
      <c r="I104" s="70" t="s">
        <v>399</v>
      </c>
      <c r="J104" s="70" t="s">
        <v>400</v>
      </c>
      <c r="K104" s="80" t="s">
        <v>401</v>
      </c>
      <c r="L104" s="72" t="s">
        <v>357</v>
      </c>
      <c r="M104" s="72" t="n">
        <v>14</v>
      </c>
      <c r="O104" s="3" t="s">
        <v>408</v>
      </c>
      <c r="P104" s="0" t="n">
        <v>6</v>
      </c>
    </row>
    <row r="105" customFormat="false" ht="13.2" hidden="false" customHeight="false" outlineLevel="0" collapsed="false">
      <c r="A105" s="75"/>
      <c r="B105" s="28" t="n">
        <f aca="false">COUNTIF(A:A,A106)</f>
        <v>1</v>
      </c>
      <c r="C105" s="28"/>
      <c r="D105" s="67"/>
      <c r="E105" s="28" t="n">
        <f aca="false">COUNTIF(D:D,D105)</f>
        <v>0</v>
      </c>
      <c r="F105" s="28"/>
      <c r="G105" s="79" t="s">
        <v>398</v>
      </c>
      <c r="H105" s="69"/>
      <c r="I105" s="70" t="s">
        <v>399</v>
      </c>
      <c r="J105" s="70" t="s">
        <v>400</v>
      </c>
      <c r="K105" s="80" t="s">
        <v>401</v>
      </c>
      <c r="L105" s="72" t="s">
        <v>358</v>
      </c>
      <c r="M105" s="72" t="n">
        <v>15</v>
      </c>
      <c r="P105" s="0" t="n">
        <v>7</v>
      </c>
      <c r="Q105" s="5"/>
      <c r="S105" s="5"/>
    </row>
    <row r="106" customFormat="false" ht="13.2" hidden="false" customHeight="false" outlineLevel="0" collapsed="false">
      <c r="A106" s="75" t="n">
        <v>83</v>
      </c>
      <c r="B106" s="28" t="n">
        <f aca="false">COUNTIF(A:A,A107)</f>
        <v>1</v>
      </c>
      <c r="C106" s="28"/>
      <c r="D106" s="67"/>
      <c r="E106" s="28" t="n">
        <f aca="false">COUNTIF(D:D,D106)</f>
        <v>0</v>
      </c>
      <c r="F106" s="28"/>
      <c r="G106" s="79"/>
      <c r="H106" s="69"/>
      <c r="I106" s="70" t="s">
        <v>399</v>
      </c>
      <c r="J106" s="70" t="s">
        <v>400</v>
      </c>
      <c r="K106" s="80" t="s">
        <v>401</v>
      </c>
      <c r="L106" s="72" t="s">
        <v>359</v>
      </c>
      <c r="M106" s="72" t="n">
        <v>16</v>
      </c>
      <c r="O106" s="3" t="s">
        <v>52</v>
      </c>
      <c r="P106" s="0" t="n">
        <v>7</v>
      </c>
    </row>
    <row r="107" customFormat="false" ht="13.2" hidden="false" customHeight="false" outlineLevel="0" collapsed="false">
      <c r="A107" s="75"/>
      <c r="B107" s="28" t="n">
        <f aca="false">COUNTIF(A:A,A108)</f>
        <v>1</v>
      </c>
      <c r="C107" s="28"/>
      <c r="D107" s="67"/>
      <c r="E107" s="28" t="n">
        <f aca="false">COUNTIF(D:D,D107)</f>
        <v>0</v>
      </c>
      <c r="F107" s="28"/>
      <c r="G107" s="79" t="s">
        <v>398</v>
      </c>
      <c r="H107" s="69"/>
      <c r="I107" s="70" t="s">
        <v>399</v>
      </c>
      <c r="J107" s="70" t="s">
        <v>400</v>
      </c>
      <c r="K107" s="80" t="s">
        <v>401</v>
      </c>
      <c r="L107" s="72" t="s">
        <v>374</v>
      </c>
      <c r="M107" s="72" t="n">
        <v>17</v>
      </c>
      <c r="P107" s="0" t="n">
        <v>8</v>
      </c>
      <c r="Q107" s="5"/>
      <c r="S107" s="5"/>
    </row>
    <row r="108" customFormat="false" ht="13.2" hidden="false" customHeight="false" outlineLevel="0" collapsed="false">
      <c r="A108" s="75" t="n">
        <v>84</v>
      </c>
      <c r="B108" s="28" t="n">
        <f aca="false">COUNTIF(A:A,A109)</f>
        <v>1</v>
      </c>
      <c r="C108" s="28"/>
      <c r="D108" s="67"/>
      <c r="E108" s="28" t="n">
        <f aca="false">COUNTIF(D:D,D108)</f>
        <v>0</v>
      </c>
      <c r="F108" s="28"/>
      <c r="G108" s="79"/>
      <c r="H108" s="69"/>
      <c r="I108" s="70" t="s">
        <v>399</v>
      </c>
      <c r="J108" s="70" t="s">
        <v>400</v>
      </c>
      <c r="K108" s="80" t="s">
        <v>401</v>
      </c>
      <c r="L108" s="72" t="s">
        <v>375</v>
      </c>
      <c r="M108" s="72" t="n">
        <v>18</v>
      </c>
      <c r="O108" s="3" t="s">
        <v>60</v>
      </c>
      <c r="P108" s="0" t="n">
        <v>8</v>
      </c>
    </row>
    <row r="109" customFormat="false" ht="13.2" hidden="false" customHeight="false" outlineLevel="0" collapsed="false">
      <c r="A109" s="75"/>
      <c r="B109" s="28" t="n">
        <f aca="false">COUNTIF(A:A,A110)</f>
        <v>1</v>
      </c>
      <c r="C109" s="28"/>
      <c r="D109" s="67"/>
      <c r="E109" s="28" t="n">
        <f aca="false">COUNTIF(D:D,D109)</f>
        <v>0</v>
      </c>
      <c r="F109" s="28"/>
      <c r="G109" s="79" t="s">
        <v>398</v>
      </c>
      <c r="H109" s="69"/>
      <c r="I109" s="70" t="s">
        <v>399</v>
      </c>
      <c r="J109" s="70" t="s">
        <v>400</v>
      </c>
      <c r="K109" s="80" t="s">
        <v>401</v>
      </c>
      <c r="L109" s="72" t="s">
        <v>376</v>
      </c>
      <c r="M109" s="72" t="n">
        <v>19</v>
      </c>
      <c r="P109" s="0" t="n">
        <v>9</v>
      </c>
      <c r="Q109" s="5"/>
      <c r="S109" s="5"/>
    </row>
    <row r="110" customFormat="false" ht="13.2" hidden="false" customHeight="false" outlineLevel="0" collapsed="false">
      <c r="A110" s="75" t="n">
        <v>85</v>
      </c>
      <c r="B110" s="28" t="n">
        <f aca="false">COUNTIF(A:A,A111)</f>
        <v>1</v>
      </c>
      <c r="C110" s="28"/>
      <c r="D110" s="67"/>
      <c r="E110" s="28" t="n">
        <f aca="false">COUNTIF(D:D,D110)</f>
        <v>0</v>
      </c>
      <c r="F110" s="28"/>
      <c r="G110" s="79"/>
      <c r="H110" s="69"/>
      <c r="I110" s="70" t="s">
        <v>399</v>
      </c>
      <c r="J110" s="70" t="s">
        <v>400</v>
      </c>
      <c r="K110" s="80" t="s">
        <v>401</v>
      </c>
      <c r="L110" s="72" t="s">
        <v>377</v>
      </c>
      <c r="M110" s="72" t="n">
        <v>20</v>
      </c>
      <c r="O110" s="3" t="s">
        <v>409</v>
      </c>
      <c r="P110" s="0" t="n">
        <v>9</v>
      </c>
    </row>
    <row r="111" customFormat="false" ht="13.2" hidden="false" customHeight="false" outlineLevel="0" collapsed="false">
      <c r="A111" s="75"/>
      <c r="B111" s="28" t="n">
        <f aca="false">COUNTIF(A:A,A112)</f>
        <v>1</v>
      </c>
      <c r="C111" s="28"/>
      <c r="D111" s="67"/>
      <c r="E111" s="28" t="n">
        <f aca="false">COUNTIF(D:D,D111)</f>
        <v>0</v>
      </c>
      <c r="F111" s="28"/>
      <c r="G111" s="79" t="s">
        <v>398</v>
      </c>
      <c r="H111" s="69"/>
      <c r="I111" s="70" t="s">
        <v>399</v>
      </c>
      <c r="J111" s="70" t="s">
        <v>400</v>
      </c>
      <c r="K111" s="80" t="s">
        <v>401</v>
      </c>
      <c r="L111" s="72" t="s">
        <v>378</v>
      </c>
      <c r="M111" s="72" t="n">
        <v>21</v>
      </c>
      <c r="P111" s="0" t="n">
        <v>10</v>
      </c>
      <c r="Q111" s="5"/>
      <c r="S111" s="5"/>
    </row>
    <row r="112" customFormat="false" ht="13.2" hidden="false" customHeight="false" outlineLevel="0" collapsed="false">
      <c r="A112" s="75" t="n">
        <v>86</v>
      </c>
      <c r="B112" s="28" t="n">
        <f aca="false">COUNTIF(A:A,A113)</f>
        <v>1</v>
      </c>
      <c r="C112" s="28"/>
      <c r="D112" s="67"/>
      <c r="E112" s="28" t="n">
        <f aca="false">COUNTIF(D:D,D112)</f>
        <v>0</v>
      </c>
      <c r="F112" s="28"/>
      <c r="G112" s="79"/>
      <c r="H112" s="69"/>
      <c r="I112" s="70" t="s">
        <v>399</v>
      </c>
      <c r="J112" s="70" t="s">
        <v>400</v>
      </c>
      <c r="K112" s="80" t="s">
        <v>401</v>
      </c>
      <c r="L112" s="72" t="s">
        <v>379</v>
      </c>
      <c r="M112" s="72" t="n">
        <v>22</v>
      </c>
      <c r="O112" s="3" t="s">
        <v>410</v>
      </c>
      <c r="P112" s="0" t="n">
        <v>10</v>
      </c>
    </row>
    <row r="113" customFormat="false" ht="13.2" hidden="false" customHeight="false" outlineLevel="0" collapsed="false">
      <c r="A113" s="75"/>
      <c r="B113" s="28" t="n">
        <f aca="false">COUNTIF(A:A,A114)</f>
        <v>1</v>
      </c>
      <c r="C113" s="28"/>
      <c r="D113" s="67"/>
      <c r="E113" s="28" t="n">
        <f aca="false">COUNTIF(D:D,D113)</f>
        <v>0</v>
      </c>
      <c r="F113" s="28"/>
      <c r="G113" s="79" t="s">
        <v>398</v>
      </c>
      <c r="H113" s="69"/>
      <c r="I113" s="70" t="s">
        <v>399</v>
      </c>
      <c r="J113" s="70" t="s">
        <v>400</v>
      </c>
      <c r="K113" s="80" t="s">
        <v>401</v>
      </c>
      <c r="L113" s="72" t="s">
        <v>380</v>
      </c>
      <c r="M113" s="72" t="n">
        <v>23</v>
      </c>
      <c r="P113" s="0" t="n">
        <v>11</v>
      </c>
      <c r="Q113" s="5"/>
      <c r="S113" s="5"/>
    </row>
    <row r="114" customFormat="false" ht="13.2" hidden="false" customHeight="false" outlineLevel="0" collapsed="false">
      <c r="A114" s="75" t="n">
        <v>87</v>
      </c>
      <c r="B114" s="28" t="n">
        <f aca="false">COUNTIF(A:A,A115)</f>
        <v>1</v>
      </c>
      <c r="C114" s="28"/>
      <c r="D114" s="67"/>
      <c r="E114" s="28" t="n">
        <f aca="false">COUNTIF(D:D,D114)</f>
        <v>0</v>
      </c>
      <c r="F114" s="28"/>
      <c r="G114" s="79"/>
      <c r="H114" s="69"/>
      <c r="I114" s="70" t="s">
        <v>399</v>
      </c>
      <c r="J114" s="70" t="s">
        <v>400</v>
      </c>
      <c r="K114" s="80" t="s">
        <v>401</v>
      </c>
      <c r="L114" s="72" t="s">
        <v>381</v>
      </c>
      <c r="M114" s="72" t="n">
        <v>24</v>
      </c>
      <c r="O114" s="3" t="s">
        <v>411</v>
      </c>
      <c r="P114" s="0" t="n">
        <v>11</v>
      </c>
    </row>
    <row r="115" customFormat="false" ht="13.2" hidden="false" customHeight="false" outlineLevel="0" collapsed="false">
      <c r="A115" s="75"/>
      <c r="B115" s="28" t="n">
        <f aca="false">COUNTIF(A:A,A116)</f>
        <v>1</v>
      </c>
      <c r="C115" s="28"/>
      <c r="D115" s="67"/>
      <c r="E115" s="28" t="n">
        <f aca="false">COUNTIF(D:D,D115)</f>
        <v>0</v>
      </c>
      <c r="F115" s="28"/>
      <c r="G115" s="79" t="s">
        <v>398</v>
      </c>
      <c r="H115" s="69"/>
      <c r="I115" s="70" t="s">
        <v>399</v>
      </c>
      <c r="J115" s="70" t="s">
        <v>400</v>
      </c>
      <c r="K115" s="80" t="s">
        <v>401</v>
      </c>
      <c r="L115" s="72" t="s">
        <v>382</v>
      </c>
      <c r="M115" s="72" t="n">
        <v>25</v>
      </c>
      <c r="P115" s="0" t="n">
        <v>12</v>
      </c>
      <c r="Q115" s="5"/>
      <c r="S115" s="5"/>
    </row>
    <row r="116" customFormat="false" ht="13.2" hidden="false" customHeight="false" outlineLevel="0" collapsed="false">
      <c r="A116" s="75" t="n">
        <v>88</v>
      </c>
      <c r="B116" s="28" t="n">
        <f aca="false">COUNTIF(A:A,A117)</f>
        <v>1</v>
      </c>
      <c r="C116" s="28"/>
      <c r="D116" s="67"/>
      <c r="E116" s="28" t="n">
        <f aca="false">COUNTIF(D:D,D116)</f>
        <v>0</v>
      </c>
      <c r="F116" s="28"/>
      <c r="G116" s="79"/>
      <c r="H116" s="69"/>
      <c r="I116" s="70" t="s">
        <v>399</v>
      </c>
      <c r="J116" s="70" t="s">
        <v>400</v>
      </c>
      <c r="K116" s="80" t="s">
        <v>401</v>
      </c>
      <c r="L116" s="72" t="s">
        <v>383</v>
      </c>
      <c r="M116" s="72" t="n">
        <v>26</v>
      </c>
      <c r="O116" s="3" t="s">
        <v>412</v>
      </c>
      <c r="P116" s="0" t="n">
        <v>12</v>
      </c>
    </row>
    <row r="117" customFormat="false" ht="13.2" hidden="false" customHeight="false" outlineLevel="0" collapsed="false">
      <c r="A117" s="75"/>
      <c r="B117" s="28" t="n">
        <f aca="false">COUNTIF(A:A,A118)</f>
        <v>1</v>
      </c>
      <c r="C117" s="28"/>
      <c r="D117" s="67"/>
      <c r="E117" s="28" t="n">
        <f aca="false">COUNTIF(D:D,D117)</f>
        <v>0</v>
      </c>
      <c r="F117" s="28"/>
      <c r="G117" s="79" t="s">
        <v>398</v>
      </c>
      <c r="H117" s="69"/>
      <c r="I117" s="70" t="s">
        <v>399</v>
      </c>
      <c r="J117" s="70" t="s">
        <v>400</v>
      </c>
      <c r="K117" s="80" t="s">
        <v>401</v>
      </c>
      <c r="L117" s="72" t="s">
        <v>384</v>
      </c>
      <c r="M117" s="72" t="n">
        <v>27</v>
      </c>
      <c r="P117" s="0" t="n">
        <v>13</v>
      </c>
      <c r="Q117" s="5"/>
      <c r="S117" s="5"/>
    </row>
    <row r="118" customFormat="false" ht="13.2" hidden="false" customHeight="false" outlineLevel="0" collapsed="false">
      <c r="A118" s="75" t="n">
        <v>89</v>
      </c>
      <c r="B118" s="28" t="n">
        <f aca="false">COUNTIF(A:A,A119)</f>
        <v>1</v>
      </c>
      <c r="C118" s="28"/>
      <c r="D118" s="67"/>
      <c r="E118" s="28" t="n">
        <f aca="false">COUNTIF(D:D,D118)</f>
        <v>0</v>
      </c>
      <c r="F118" s="28"/>
      <c r="G118" s="79"/>
      <c r="H118" s="69"/>
      <c r="I118" s="70" t="s">
        <v>399</v>
      </c>
      <c r="J118" s="70" t="s">
        <v>400</v>
      </c>
      <c r="K118" s="80" t="s">
        <v>401</v>
      </c>
      <c r="L118" s="72" t="s">
        <v>385</v>
      </c>
      <c r="M118" s="72" t="n">
        <v>28</v>
      </c>
      <c r="O118" s="3" t="s">
        <v>413</v>
      </c>
      <c r="P118" s="0" t="n">
        <v>13</v>
      </c>
    </row>
    <row r="119" customFormat="false" ht="13.2" hidden="false" customHeight="false" outlineLevel="0" collapsed="false">
      <c r="A119" s="75"/>
      <c r="B119" s="28" t="n">
        <f aca="false">COUNTIF(A:A,A120)</f>
        <v>1</v>
      </c>
      <c r="C119" s="28"/>
      <c r="D119" s="67"/>
      <c r="E119" s="28" t="n">
        <f aca="false">COUNTIF(D:D,D119)</f>
        <v>0</v>
      </c>
      <c r="F119" s="28"/>
      <c r="G119" s="79" t="s">
        <v>398</v>
      </c>
      <c r="H119" s="69"/>
      <c r="I119" s="70" t="s">
        <v>399</v>
      </c>
      <c r="J119" s="70" t="s">
        <v>400</v>
      </c>
      <c r="K119" s="80" t="s">
        <v>401</v>
      </c>
      <c r="L119" s="72" t="s">
        <v>386</v>
      </c>
      <c r="M119" s="72" t="n">
        <v>29</v>
      </c>
      <c r="P119" s="0" t="n">
        <v>14</v>
      </c>
      <c r="Q119" s="5"/>
      <c r="S119" s="5"/>
    </row>
    <row r="120" customFormat="false" ht="13.2" hidden="false" customHeight="false" outlineLevel="0" collapsed="false">
      <c r="A120" s="75" t="n">
        <v>90</v>
      </c>
      <c r="B120" s="28" t="n">
        <f aca="false">COUNTIF(A:A,A121)</f>
        <v>1</v>
      </c>
      <c r="C120" s="28"/>
      <c r="D120" s="67"/>
      <c r="E120" s="28" t="n">
        <f aca="false">COUNTIF(D:D,D120)</f>
        <v>0</v>
      </c>
      <c r="F120" s="28"/>
      <c r="G120" s="79"/>
      <c r="H120" s="69"/>
      <c r="I120" s="70" t="s">
        <v>399</v>
      </c>
      <c r="J120" s="70" t="s">
        <v>400</v>
      </c>
      <c r="K120" s="80" t="s">
        <v>401</v>
      </c>
      <c r="L120" s="72" t="s">
        <v>387</v>
      </c>
      <c r="M120" s="72" t="n">
        <v>30</v>
      </c>
      <c r="O120" s="3" t="s">
        <v>414</v>
      </c>
      <c r="P120" s="0" t="n">
        <v>14</v>
      </c>
    </row>
    <row r="121" customFormat="false" ht="13.2" hidden="false" customHeight="false" outlineLevel="0" collapsed="false">
      <c r="A121" s="75"/>
      <c r="B121" s="28" t="n">
        <f aca="false">COUNTIF(A:A,A122)</f>
        <v>1</v>
      </c>
      <c r="C121" s="28"/>
      <c r="D121" s="67"/>
      <c r="E121" s="28" t="n">
        <f aca="false">COUNTIF(D:D,D121)</f>
        <v>0</v>
      </c>
      <c r="F121" s="28"/>
      <c r="G121" s="79" t="s">
        <v>398</v>
      </c>
      <c r="H121" s="69"/>
      <c r="I121" s="70" t="s">
        <v>399</v>
      </c>
      <c r="J121" s="70" t="s">
        <v>400</v>
      </c>
      <c r="K121" s="80" t="s">
        <v>401</v>
      </c>
      <c r="L121" s="72" t="s">
        <v>388</v>
      </c>
      <c r="M121" s="72" t="n">
        <v>31</v>
      </c>
      <c r="P121" s="0" t="n">
        <v>15</v>
      </c>
      <c r="Q121" s="5"/>
      <c r="S121" s="5"/>
    </row>
    <row r="122" customFormat="false" ht="13.2" hidden="false" customHeight="false" outlineLevel="0" collapsed="false">
      <c r="A122" s="75" t="n">
        <v>91</v>
      </c>
      <c r="B122" s="28" t="n">
        <f aca="false">COUNTIF(A:A,A123)</f>
        <v>1</v>
      </c>
      <c r="C122" s="28"/>
      <c r="D122" s="67"/>
      <c r="E122" s="28" t="n">
        <f aca="false">COUNTIF(D:D,D122)</f>
        <v>0</v>
      </c>
      <c r="F122" s="28"/>
      <c r="G122" s="79"/>
      <c r="H122" s="69"/>
      <c r="I122" s="70" t="s">
        <v>399</v>
      </c>
      <c r="J122" s="70" t="s">
        <v>400</v>
      </c>
      <c r="K122" s="80" t="s">
        <v>401</v>
      </c>
      <c r="L122" s="72" t="s">
        <v>389</v>
      </c>
      <c r="M122" s="72" t="n">
        <v>32</v>
      </c>
      <c r="O122" s="3" t="s">
        <v>415</v>
      </c>
      <c r="P122" s="0" t="n">
        <v>15</v>
      </c>
    </row>
    <row r="123" customFormat="false" ht="13.2" hidden="false" customHeight="false" outlineLevel="0" collapsed="false">
      <c r="A123" s="75"/>
      <c r="B123" s="28" t="n">
        <f aca="false">COUNTIF(A:A,A124)</f>
        <v>1</v>
      </c>
      <c r="C123" s="28"/>
      <c r="D123" s="67"/>
      <c r="E123" s="28" t="n">
        <f aca="false">COUNTIF(D:D,D123)</f>
        <v>0</v>
      </c>
      <c r="F123" s="28"/>
      <c r="G123" s="79" t="s">
        <v>398</v>
      </c>
      <c r="H123" s="69"/>
      <c r="I123" s="70" t="s">
        <v>399</v>
      </c>
      <c r="J123" s="70" t="s">
        <v>400</v>
      </c>
      <c r="K123" s="80" t="s">
        <v>401</v>
      </c>
      <c r="L123" s="72" t="s">
        <v>390</v>
      </c>
      <c r="M123" s="72" t="n">
        <v>33</v>
      </c>
      <c r="P123" s="0" t="n">
        <v>16</v>
      </c>
      <c r="Q123" s="5"/>
      <c r="S123" s="5"/>
    </row>
    <row r="124" customFormat="false" ht="13.2" hidden="false" customHeight="false" outlineLevel="0" collapsed="false">
      <c r="A124" s="75" t="n">
        <v>92</v>
      </c>
      <c r="B124" s="28" t="n">
        <f aca="false">COUNTIF(A:A,A125)</f>
        <v>1</v>
      </c>
      <c r="C124" s="28"/>
      <c r="D124" s="67"/>
      <c r="E124" s="28" t="n">
        <f aca="false">COUNTIF(D:D,D124)</f>
        <v>0</v>
      </c>
      <c r="F124" s="28"/>
      <c r="G124" s="79"/>
      <c r="H124" s="69"/>
      <c r="I124" s="70" t="s">
        <v>399</v>
      </c>
      <c r="J124" s="70" t="s">
        <v>400</v>
      </c>
      <c r="K124" s="80" t="s">
        <v>401</v>
      </c>
      <c r="L124" s="72" t="s">
        <v>391</v>
      </c>
      <c r="M124" s="72" t="n">
        <v>34</v>
      </c>
      <c r="O124" s="3" t="s">
        <v>416</v>
      </c>
      <c r="P124" s="0" t="n">
        <v>16</v>
      </c>
    </row>
    <row r="125" customFormat="false" ht="13.2" hidden="false" customHeight="false" outlineLevel="0" collapsed="false">
      <c r="A125" s="75"/>
      <c r="B125" s="28" t="n">
        <f aca="false">COUNTIF(A:A,A126)</f>
        <v>1</v>
      </c>
      <c r="C125" s="28"/>
      <c r="D125" s="67"/>
      <c r="E125" s="28" t="n">
        <f aca="false">COUNTIF(D:D,D125)</f>
        <v>0</v>
      </c>
      <c r="F125" s="28"/>
      <c r="G125" s="79" t="s">
        <v>398</v>
      </c>
      <c r="H125" s="69"/>
      <c r="I125" s="70" t="s">
        <v>399</v>
      </c>
      <c r="J125" s="70" t="s">
        <v>400</v>
      </c>
      <c r="K125" s="80" t="s">
        <v>401</v>
      </c>
      <c r="L125" s="72" t="s">
        <v>392</v>
      </c>
      <c r="M125" s="72" t="n">
        <v>35</v>
      </c>
      <c r="P125" s="0" t="n">
        <v>17</v>
      </c>
      <c r="Q125" s="5"/>
      <c r="S125" s="5"/>
    </row>
    <row r="126" customFormat="false" ht="13.2" hidden="false" customHeight="false" outlineLevel="0" collapsed="false">
      <c r="A126" s="75" t="n">
        <v>93</v>
      </c>
      <c r="B126" s="28" t="n">
        <f aca="false">COUNTIF(A:A,A127)</f>
        <v>1</v>
      </c>
      <c r="C126" s="28"/>
      <c r="D126" s="67"/>
      <c r="E126" s="28" t="n">
        <f aca="false">COUNTIF(D:D,D126)</f>
        <v>0</v>
      </c>
      <c r="F126" s="28"/>
      <c r="G126" s="79"/>
      <c r="H126" s="69"/>
      <c r="I126" s="70" t="s">
        <v>399</v>
      </c>
      <c r="J126" s="70" t="s">
        <v>400</v>
      </c>
      <c r="K126" s="80" t="s">
        <v>401</v>
      </c>
      <c r="L126" s="72" t="s">
        <v>393</v>
      </c>
      <c r="M126" s="72" t="n">
        <v>36</v>
      </c>
      <c r="O126" s="3" t="s">
        <v>417</v>
      </c>
      <c r="P126" s="0" t="n">
        <v>17</v>
      </c>
    </row>
    <row r="127" customFormat="false" ht="13.2" hidden="false" customHeight="false" outlineLevel="0" collapsed="false">
      <c r="A127" s="75"/>
      <c r="B127" s="28" t="n">
        <f aca="false">COUNTIF(A:A,A128)</f>
        <v>1</v>
      </c>
      <c r="C127" s="28"/>
      <c r="D127" s="67"/>
      <c r="E127" s="28" t="n">
        <f aca="false">COUNTIF(D:D,D127)</f>
        <v>0</v>
      </c>
      <c r="F127" s="28"/>
      <c r="G127" s="79" t="s">
        <v>398</v>
      </c>
      <c r="H127" s="69"/>
      <c r="I127" s="70" t="s">
        <v>399</v>
      </c>
      <c r="J127" s="70" t="s">
        <v>400</v>
      </c>
      <c r="K127" s="80" t="s">
        <v>401</v>
      </c>
      <c r="L127" s="72" t="s">
        <v>394</v>
      </c>
      <c r="M127" s="72" t="n">
        <v>37</v>
      </c>
      <c r="P127" s="0" t="n">
        <v>18</v>
      </c>
      <c r="Q127" s="5"/>
      <c r="S127" s="5"/>
    </row>
    <row r="128" customFormat="false" ht="13.2" hidden="false" customHeight="false" outlineLevel="0" collapsed="false">
      <c r="A128" s="75" t="n">
        <v>94</v>
      </c>
      <c r="B128" s="28" t="n">
        <f aca="false">COUNTIF(A:A,A129)</f>
        <v>1</v>
      </c>
      <c r="C128" s="28"/>
      <c r="D128" s="67"/>
      <c r="E128" s="28" t="n">
        <f aca="false">COUNTIF(D:D,D128)</f>
        <v>0</v>
      </c>
      <c r="F128" s="28"/>
      <c r="G128" s="79"/>
      <c r="H128" s="69"/>
      <c r="I128" s="70" t="s">
        <v>399</v>
      </c>
      <c r="J128" s="70" t="s">
        <v>400</v>
      </c>
      <c r="K128" s="80" t="s">
        <v>401</v>
      </c>
      <c r="L128" s="72" t="s">
        <v>395</v>
      </c>
      <c r="M128" s="72" t="n">
        <v>38</v>
      </c>
      <c r="O128" s="3" t="s">
        <v>418</v>
      </c>
      <c r="P128" s="0" t="n">
        <v>18</v>
      </c>
    </row>
    <row r="129" customFormat="false" ht="13.2" hidden="false" customHeight="false" outlineLevel="0" collapsed="false">
      <c r="A129" s="75"/>
      <c r="B129" s="28" t="n">
        <f aca="false">COUNTIF(A:A,A130)</f>
        <v>1</v>
      </c>
      <c r="C129" s="28"/>
      <c r="D129" s="67"/>
      <c r="E129" s="28" t="n">
        <f aca="false">COUNTIF(D:D,D129)</f>
        <v>0</v>
      </c>
      <c r="F129" s="28"/>
      <c r="G129" s="79" t="s">
        <v>398</v>
      </c>
      <c r="H129" s="69"/>
      <c r="I129" s="70" t="s">
        <v>399</v>
      </c>
      <c r="J129" s="70" t="s">
        <v>400</v>
      </c>
      <c r="K129" s="80" t="s">
        <v>401</v>
      </c>
      <c r="L129" s="72" t="s">
        <v>396</v>
      </c>
      <c r="M129" s="72" t="n">
        <v>39</v>
      </c>
      <c r="P129" s="0" t="n">
        <v>19</v>
      </c>
      <c r="Q129" s="5"/>
      <c r="S129" s="5"/>
    </row>
    <row r="130" customFormat="false" ht="13.2" hidden="false" customHeight="false" outlineLevel="0" collapsed="false">
      <c r="A130" s="75" t="n">
        <v>95</v>
      </c>
      <c r="B130" s="28" t="n">
        <f aca="false">COUNTIF(A:A,#REF!)</f>
        <v>0</v>
      </c>
      <c r="C130" s="28"/>
      <c r="D130" s="67"/>
      <c r="E130" s="28" t="n">
        <f aca="false">COUNTIF(D:D,D130)</f>
        <v>0</v>
      </c>
      <c r="F130" s="28"/>
      <c r="G130" s="79"/>
      <c r="H130" s="69"/>
      <c r="I130" s="70" t="s">
        <v>399</v>
      </c>
      <c r="J130" s="70" t="s">
        <v>400</v>
      </c>
      <c r="K130" s="80" t="s">
        <v>401</v>
      </c>
      <c r="L130" s="72" t="s">
        <v>397</v>
      </c>
      <c r="M130" s="72" t="n">
        <v>40</v>
      </c>
      <c r="O130" s="3" t="s">
        <v>419</v>
      </c>
      <c r="P130" s="0" t="n">
        <v>19</v>
      </c>
    </row>
    <row r="131" customFormat="false" ht="15.75" hidden="false" customHeight="true" outlineLevel="0" collapsed="false">
      <c r="A131" s="66"/>
      <c r="B131" s="28" t="n">
        <f aca="false">COUNTIF(A:A,A131)</f>
        <v>1</v>
      </c>
      <c r="C131" s="28"/>
      <c r="D131" s="67"/>
      <c r="E131" s="28" t="n">
        <f aca="false">COUNTIF(D:D,D131)</f>
        <v>0</v>
      </c>
      <c r="F131" s="28"/>
      <c r="G131" s="74"/>
      <c r="H131" s="76"/>
      <c r="I131" s="71"/>
      <c r="J131" s="71"/>
      <c r="K131" s="71"/>
      <c r="L131" s="77"/>
      <c r="M131" s="77"/>
    </row>
    <row r="132" customFormat="false" ht="15.75" hidden="false" customHeight="true" outlineLevel="0" collapsed="false">
      <c r="A132" s="66"/>
      <c r="B132" s="28" t="n">
        <f aca="false">COUNTIF(A:A,A132)</f>
        <v>1</v>
      </c>
      <c r="C132" s="28"/>
      <c r="D132" s="67"/>
      <c r="E132" s="28" t="n">
        <f aca="false">COUNTIF(D:D,D132)</f>
        <v>0</v>
      </c>
      <c r="F132" s="28"/>
      <c r="G132" s="74"/>
      <c r="H132" s="76"/>
      <c r="I132" s="71"/>
      <c r="J132" s="71"/>
      <c r="K132" s="71"/>
      <c r="L132" s="77"/>
      <c r="M132" s="77"/>
    </row>
    <row r="133" customFormat="false" ht="13.2" hidden="false" customHeight="false" outlineLevel="0" collapsed="false">
      <c r="A133" s="66"/>
      <c r="B133" s="28" t="n">
        <f aca="false">COUNTIF(A:A,A133)</f>
        <v>1</v>
      </c>
      <c r="C133" s="28"/>
      <c r="D133" s="81" t="n">
        <v>1</v>
      </c>
      <c r="E133" s="28" t="n">
        <f aca="false">COUNTIF(D:D,D133)</f>
        <v>1</v>
      </c>
      <c r="F133" s="28"/>
      <c r="G133" s="74"/>
      <c r="H133" s="69"/>
      <c r="I133" s="70" t="s">
        <v>420</v>
      </c>
      <c r="J133" s="70" t="s">
        <v>421</v>
      </c>
      <c r="K133" s="70" t="s">
        <v>422</v>
      </c>
      <c r="L133" s="72" t="s">
        <v>342</v>
      </c>
      <c r="M133" s="72" t="n">
        <v>1</v>
      </c>
      <c r="O133" s="3" t="s">
        <v>198</v>
      </c>
      <c r="P133" s="0" t="n">
        <v>0</v>
      </c>
    </row>
    <row r="134" customFormat="false" ht="13.2" hidden="false" customHeight="false" outlineLevel="0" collapsed="false">
      <c r="A134" s="66"/>
      <c r="B134" s="28" t="n">
        <f aca="false">COUNTIF(A:A,A134)</f>
        <v>1</v>
      </c>
      <c r="C134" s="28"/>
      <c r="D134" s="81" t="n">
        <v>2</v>
      </c>
      <c r="E134" s="28" t="n">
        <f aca="false">COUNTIF(D:D,D134)</f>
        <v>1</v>
      </c>
      <c r="F134" s="28"/>
      <c r="G134" s="74"/>
      <c r="H134" s="69"/>
      <c r="I134" s="70" t="s">
        <v>420</v>
      </c>
      <c r="J134" s="70" t="s">
        <v>421</v>
      </c>
      <c r="K134" s="70" t="s">
        <v>422</v>
      </c>
      <c r="L134" s="72" t="s">
        <v>345</v>
      </c>
      <c r="M134" s="72" t="n">
        <v>2</v>
      </c>
      <c r="O134" s="3" t="s">
        <v>204</v>
      </c>
      <c r="P134" s="0" t="n">
        <v>1</v>
      </c>
    </row>
    <row r="135" customFormat="false" ht="13.2" hidden="false" customHeight="false" outlineLevel="0" collapsed="false">
      <c r="A135" s="66"/>
      <c r="B135" s="28" t="n">
        <f aca="false">COUNTIF(A:A,A135)</f>
        <v>1</v>
      </c>
      <c r="C135" s="28"/>
      <c r="D135" s="67"/>
      <c r="E135" s="28" t="n">
        <f aca="false">COUNTIF(D:D,D135)</f>
        <v>0</v>
      </c>
      <c r="F135" s="28"/>
      <c r="G135" s="68" t="s">
        <v>343</v>
      </c>
      <c r="H135" s="69"/>
      <c r="I135" s="70" t="s">
        <v>420</v>
      </c>
      <c r="J135" s="70" t="s">
        <v>421</v>
      </c>
      <c r="K135" s="70" t="s">
        <v>422</v>
      </c>
      <c r="L135" s="72" t="s">
        <v>327</v>
      </c>
      <c r="M135" s="72" t="n">
        <v>3</v>
      </c>
    </row>
    <row r="136" customFormat="false" ht="13.2" hidden="false" customHeight="false" outlineLevel="0" collapsed="false">
      <c r="A136" s="66"/>
      <c r="B136" s="28" t="n">
        <f aca="false">COUNTIF(A:A,A136)</f>
        <v>1</v>
      </c>
      <c r="C136" s="28"/>
      <c r="D136" s="82" t="n">
        <v>3</v>
      </c>
      <c r="E136" s="28" t="n">
        <f aca="false">COUNTIF(D:D,D136)</f>
        <v>1</v>
      </c>
      <c r="F136" s="28"/>
      <c r="G136" s="74"/>
      <c r="H136" s="69"/>
      <c r="I136" s="70" t="s">
        <v>420</v>
      </c>
      <c r="J136" s="70" t="s">
        <v>421</v>
      </c>
      <c r="K136" s="70" t="s">
        <v>422</v>
      </c>
      <c r="L136" s="72" t="s">
        <v>348</v>
      </c>
      <c r="M136" s="72" t="n">
        <v>4</v>
      </c>
      <c r="O136" s="3" t="s">
        <v>208</v>
      </c>
      <c r="P136" s="0" t="n">
        <v>2</v>
      </c>
    </row>
    <row r="137" customFormat="false" ht="13.2" hidden="false" customHeight="false" outlineLevel="0" collapsed="false">
      <c r="A137" s="66"/>
      <c r="B137" s="28" t="n">
        <f aca="false">COUNTIF(A:A,A137)</f>
        <v>1</v>
      </c>
      <c r="C137" s="28"/>
      <c r="D137" s="81" t="n">
        <v>4</v>
      </c>
      <c r="E137" s="28" t="n">
        <f aca="false">COUNTIF(D:D,D137)</f>
        <v>1</v>
      </c>
      <c r="F137" s="28"/>
      <c r="G137" s="74"/>
      <c r="H137" s="69"/>
      <c r="I137" s="70" t="s">
        <v>420</v>
      </c>
      <c r="J137" s="70" t="s">
        <v>421</v>
      </c>
      <c r="K137" s="70" t="s">
        <v>422</v>
      </c>
      <c r="L137" s="72" t="s">
        <v>350</v>
      </c>
      <c r="M137" s="72" t="n">
        <v>5</v>
      </c>
      <c r="O137" s="3" t="s">
        <v>212</v>
      </c>
      <c r="P137" s="0" t="n">
        <v>3</v>
      </c>
    </row>
    <row r="138" customFormat="false" ht="13.2" hidden="false" customHeight="false" outlineLevel="0" collapsed="false">
      <c r="A138" s="66"/>
      <c r="B138" s="28" t="n">
        <f aca="false">COUNTIF(A:A,A138)</f>
        <v>1</v>
      </c>
      <c r="C138" s="28"/>
      <c r="D138" s="81" t="n">
        <v>5</v>
      </c>
      <c r="E138" s="28" t="n">
        <f aca="false">COUNTIF(D:D,D138)</f>
        <v>1</v>
      </c>
      <c r="F138" s="28"/>
      <c r="G138" s="74"/>
      <c r="H138" s="69"/>
      <c r="I138" s="70" t="s">
        <v>420</v>
      </c>
      <c r="J138" s="70" t="s">
        <v>421</v>
      </c>
      <c r="K138" s="70" t="s">
        <v>422</v>
      </c>
      <c r="L138" s="72" t="s">
        <v>352</v>
      </c>
      <c r="M138" s="72" t="n">
        <v>6</v>
      </c>
      <c r="O138" s="3" t="s">
        <v>263</v>
      </c>
      <c r="P138" s="0" t="n">
        <v>4</v>
      </c>
    </row>
    <row r="139" customFormat="false" ht="13.2" hidden="false" customHeight="false" outlineLevel="0" collapsed="false">
      <c r="A139" s="66"/>
      <c r="B139" s="28" t="n">
        <f aca="false">COUNTIF(A:A,A139)</f>
        <v>1</v>
      </c>
      <c r="C139" s="28"/>
      <c r="D139" s="81" t="n">
        <v>6</v>
      </c>
      <c r="E139" s="28" t="n">
        <f aca="false">COUNTIF(D:D,D139)</f>
        <v>1</v>
      </c>
      <c r="F139" s="28"/>
      <c r="G139" s="74"/>
      <c r="H139" s="69"/>
      <c r="I139" s="70" t="s">
        <v>420</v>
      </c>
      <c r="J139" s="70" t="s">
        <v>421</v>
      </c>
      <c r="K139" s="70" t="s">
        <v>422</v>
      </c>
      <c r="L139" s="72" t="s">
        <v>354</v>
      </c>
      <c r="M139" s="72" t="n">
        <v>7</v>
      </c>
      <c r="O139" s="3" t="s">
        <v>269</v>
      </c>
      <c r="P139" s="0" t="n">
        <v>5</v>
      </c>
    </row>
    <row r="140" customFormat="false" ht="13.2" hidden="false" customHeight="false" outlineLevel="0" collapsed="false">
      <c r="A140" s="66"/>
      <c r="B140" s="28" t="n">
        <f aca="false">COUNTIF(A:A,A140)</f>
        <v>1</v>
      </c>
      <c r="C140" s="28"/>
      <c r="D140" s="67"/>
      <c r="E140" s="28" t="n">
        <f aca="false">COUNTIF(D:D,D140)</f>
        <v>0</v>
      </c>
      <c r="F140" s="28"/>
      <c r="G140" s="68" t="s">
        <v>343</v>
      </c>
      <c r="H140" s="69"/>
      <c r="I140" s="70" t="s">
        <v>420</v>
      </c>
      <c r="J140" s="70" t="s">
        <v>421</v>
      </c>
      <c r="K140" s="70" t="s">
        <v>422</v>
      </c>
      <c r="L140" s="72" t="s">
        <v>327</v>
      </c>
      <c r="M140" s="72" t="n">
        <v>8</v>
      </c>
    </row>
    <row r="141" customFormat="false" ht="13.2" hidden="false" customHeight="false" outlineLevel="0" collapsed="false">
      <c r="A141" s="66"/>
      <c r="B141" s="28" t="n">
        <f aca="false">COUNTIF(A:A,A141)</f>
        <v>1</v>
      </c>
      <c r="C141" s="28"/>
      <c r="D141" s="81" t="n">
        <v>7</v>
      </c>
      <c r="E141" s="28" t="n">
        <f aca="false">COUNTIF(D:D,D141)</f>
        <v>1</v>
      </c>
      <c r="F141" s="28"/>
      <c r="G141" s="74"/>
      <c r="H141" s="69"/>
      <c r="I141" s="70" t="s">
        <v>420</v>
      </c>
      <c r="J141" s="70" t="s">
        <v>421</v>
      </c>
      <c r="K141" s="70" t="s">
        <v>422</v>
      </c>
      <c r="L141" s="72" t="s">
        <v>356</v>
      </c>
      <c r="M141" s="72" t="n">
        <v>9</v>
      </c>
      <c r="O141" s="3" t="s">
        <v>273</v>
      </c>
      <c r="P141" s="0" t="n">
        <v>6</v>
      </c>
    </row>
    <row r="142" customFormat="false" ht="13.2" hidden="false" customHeight="false" outlineLevel="0" collapsed="false">
      <c r="A142" s="66"/>
      <c r="B142" s="28" t="n">
        <f aca="false">COUNTIF(A:A,A142)</f>
        <v>1</v>
      </c>
      <c r="C142" s="28"/>
      <c r="D142" s="81" t="n">
        <v>8</v>
      </c>
      <c r="E142" s="28" t="n">
        <f aca="false">COUNTIF(D:D,D142)</f>
        <v>1</v>
      </c>
      <c r="F142" s="28"/>
      <c r="G142" s="74"/>
      <c r="H142" s="69"/>
      <c r="I142" s="70" t="s">
        <v>420</v>
      </c>
      <c r="J142" s="70" t="s">
        <v>421</v>
      </c>
      <c r="K142" s="70" t="s">
        <v>422</v>
      </c>
      <c r="L142" s="72" t="s">
        <v>358</v>
      </c>
      <c r="M142" s="72" t="n">
        <v>10</v>
      </c>
      <c r="O142" s="3" t="s">
        <v>277</v>
      </c>
      <c r="P142" s="0" t="n">
        <v>7</v>
      </c>
    </row>
    <row r="143" customFormat="false" ht="13.2" hidden="false" customHeight="false" outlineLevel="0" collapsed="false">
      <c r="A143" s="66"/>
      <c r="B143" s="28" t="n">
        <f aca="false">COUNTIF(A:A,A143)</f>
        <v>1</v>
      </c>
      <c r="C143" s="28"/>
      <c r="D143" s="81" t="n">
        <v>9</v>
      </c>
      <c r="E143" s="28" t="n">
        <f aca="false">COUNTIF(D:D,D143)</f>
        <v>1</v>
      </c>
      <c r="F143" s="28"/>
      <c r="G143" s="74"/>
      <c r="H143" s="69"/>
      <c r="I143" s="70" t="s">
        <v>420</v>
      </c>
      <c r="J143" s="70" t="s">
        <v>421</v>
      </c>
      <c r="K143" s="70" t="s">
        <v>422</v>
      </c>
      <c r="L143" s="72" t="s">
        <v>374</v>
      </c>
      <c r="M143" s="72" t="n">
        <v>11</v>
      </c>
      <c r="O143" s="3" t="s">
        <v>423</v>
      </c>
      <c r="P143" s="0" t="n">
        <v>8</v>
      </c>
    </row>
    <row r="144" customFormat="false" ht="13.2" hidden="false" customHeight="false" outlineLevel="0" collapsed="false">
      <c r="A144" s="66"/>
      <c r="B144" s="28" t="n">
        <f aca="false">COUNTIF(A:A,A144)</f>
        <v>1</v>
      </c>
      <c r="C144" s="28"/>
      <c r="D144" s="81" t="n">
        <v>10</v>
      </c>
      <c r="E144" s="28" t="n">
        <f aca="false">COUNTIF(D:D,D144)</f>
        <v>1</v>
      </c>
      <c r="F144" s="28"/>
      <c r="G144" s="74"/>
      <c r="H144" s="69"/>
      <c r="I144" s="70" t="s">
        <v>420</v>
      </c>
      <c r="J144" s="70" t="s">
        <v>421</v>
      </c>
      <c r="K144" s="70" t="s">
        <v>422</v>
      </c>
      <c r="L144" s="72" t="s">
        <v>376</v>
      </c>
      <c r="M144" s="72" t="n">
        <v>12</v>
      </c>
      <c r="O144" s="3" t="s">
        <v>424</v>
      </c>
      <c r="P144" s="0" t="n">
        <v>9</v>
      </c>
    </row>
    <row r="145" customFormat="false" ht="13.2" hidden="false" customHeight="false" outlineLevel="0" collapsed="false">
      <c r="A145" s="66"/>
      <c r="B145" s="28" t="n">
        <f aca="false">COUNTIF(A:A,A145)</f>
        <v>1</v>
      </c>
      <c r="C145" s="28"/>
      <c r="D145" s="67"/>
      <c r="E145" s="28" t="n">
        <f aca="false">COUNTIF(D:D,D145)</f>
        <v>0</v>
      </c>
      <c r="F145" s="28"/>
      <c r="G145" s="68" t="s">
        <v>343</v>
      </c>
      <c r="H145" s="69"/>
      <c r="I145" s="70" t="s">
        <v>420</v>
      </c>
      <c r="J145" s="70" t="s">
        <v>421</v>
      </c>
      <c r="K145" s="70" t="s">
        <v>422</v>
      </c>
      <c r="L145" s="72" t="s">
        <v>327</v>
      </c>
      <c r="M145" s="72" t="n">
        <v>13</v>
      </c>
    </row>
    <row r="146" customFormat="false" ht="13.2" hidden="false" customHeight="false" outlineLevel="0" collapsed="false">
      <c r="A146" s="66"/>
      <c r="B146" s="28" t="n">
        <f aca="false">COUNTIF(A:A,A146)</f>
        <v>1</v>
      </c>
      <c r="C146" s="28"/>
      <c r="D146" s="81" t="n">
        <v>11</v>
      </c>
      <c r="E146" s="28" t="n">
        <f aca="false">COUNTIF(D:D,D146)</f>
        <v>1</v>
      </c>
      <c r="F146" s="28"/>
      <c r="G146" s="74"/>
      <c r="H146" s="69"/>
      <c r="I146" s="70" t="s">
        <v>420</v>
      </c>
      <c r="J146" s="70" t="s">
        <v>421</v>
      </c>
      <c r="K146" s="70" t="s">
        <v>422</v>
      </c>
      <c r="L146" s="72" t="s">
        <v>378</v>
      </c>
      <c r="M146" s="72" t="n">
        <v>14</v>
      </c>
      <c r="O146" s="3" t="s">
        <v>425</v>
      </c>
      <c r="P146" s="0" t="n">
        <v>10</v>
      </c>
    </row>
    <row r="147" customFormat="false" ht="13.2" hidden="false" customHeight="false" outlineLevel="0" collapsed="false">
      <c r="A147" s="66"/>
      <c r="B147" s="28" t="n">
        <f aca="false">COUNTIF(A:A,A147)</f>
        <v>1</v>
      </c>
      <c r="C147" s="28"/>
      <c r="D147" s="81" t="n">
        <v>12</v>
      </c>
      <c r="E147" s="28" t="n">
        <f aca="false">COUNTIF(D:D,D147)</f>
        <v>1</v>
      </c>
      <c r="F147" s="28"/>
      <c r="G147" s="74"/>
      <c r="H147" s="69"/>
      <c r="I147" s="70" t="s">
        <v>420</v>
      </c>
      <c r="J147" s="70" t="s">
        <v>421</v>
      </c>
      <c r="K147" s="70" t="s">
        <v>422</v>
      </c>
      <c r="L147" s="72" t="s">
        <v>380</v>
      </c>
      <c r="M147" s="72" t="n">
        <v>15</v>
      </c>
      <c r="O147" s="3" t="s">
        <v>426</v>
      </c>
      <c r="P147" s="0" t="n">
        <v>11</v>
      </c>
    </row>
    <row r="148" customFormat="false" ht="13.2" hidden="false" customHeight="false" outlineLevel="0" collapsed="false">
      <c r="A148" s="66"/>
      <c r="B148" s="28" t="n">
        <f aca="false">COUNTIF(A:A,A148)</f>
        <v>1</v>
      </c>
      <c r="C148" s="28"/>
      <c r="D148" s="81" t="n">
        <v>13</v>
      </c>
      <c r="E148" s="28" t="n">
        <f aca="false">COUNTIF(D:D,D148)</f>
        <v>1</v>
      </c>
      <c r="F148" s="28"/>
      <c r="G148" s="74"/>
      <c r="H148" s="69"/>
      <c r="I148" s="70" t="s">
        <v>420</v>
      </c>
      <c r="J148" s="70" t="s">
        <v>421</v>
      </c>
      <c r="K148" s="70" t="s">
        <v>422</v>
      </c>
      <c r="L148" s="72" t="s">
        <v>382</v>
      </c>
      <c r="M148" s="72" t="n">
        <v>16</v>
      </c>
      <c r="O148" s="3" t="s">
        <v>427</v>
      </c>
      <c r="P148" s="0" t="n">
        <v>12</v>
      </c>
    </row>
    <row r="149" customFormat="false" ht="13.2" hidden="false" customHeight="false" outlineLevel="0" collapsed="false">
      <c r="A149" s="66"/>
      <c r="B149" s="28" t="n">
        <f aca="false">COUNTIF(A:A,A149)</f>
        <v>1</v>
      </c>
      <c r="C149" s="28"/>
      <c r="D149" s="81" t="n">
        <v>14</v>
      </c>
      <c r="E149" s="28" t="n">
        <f aca="false">COUNTIF(D:D,D149)</f>
        <v>1</v>
      </c>
      <c r="F149" s="28"/>
      <c r="G149" s="74"/>
      <c r="H149" s="69"/>
      <c r="I149" s="70" t="s">
        <v>420</v>
      </c>
      <c r="J149" s="70" t="s">
        <v>421</v>
      </c>
      <c r="K149" s="70" t="s">
        <v>422</v>
      </c>
      <c r="L149" s="72" t="s">
        <v>384</v>
      </c>
      <c r="M149" s="72" t="n">
        <v>17</v>
      </c>
      <c r="O149" s="3" t="s">
        <v>428</v>
      </c>
      <c r="P149" s="0" t="n">
        <v>13</v>
      </c>
    </row>
    <row r="150" customFormat="false" ht="13.2" hidden="false" customHeight="false" outlineLevel="0" collapsed="false">
      <c r="A150" s="66"/>
      <c r="B150" s="28" t="n">
        <f aca="false">COUNTIF(A:A,A150)</f>
        <v>1</v>
      </c>
      <c r="C150" s="28"/>
      <c r="D150" s="67"/>
      <c r="E150" s="28" t="n">
        <f aca="false">COUNTIF(D:D,D150)</f>
        <v>0</v>
      </c>
      <c r="F150" s="28"/>
      <c r="G150" s="68" t="s">
        <v>343</v>
      </c>
      <c r="H150" s="69"/>
      <c r="I150" s="70" t="s">
        <v>420</v>
      </c>
      <c r="J150" s="70" t="s">
        <v>421</v>
      </c>
      <c r="K150" s="70" t="s">
        <v>422</v>
      </c>
      <c r="L150" s="72" t="s">
        <v>327</v>
      </c>
      <c r="M150" s="72" t="n">
        <v>18</v>
      </c>
    </row>
    <row r="151" customFormat="false" ht="13.2" hidden="false" customHeight="false" outlineLevel="0" collapsed="false">
      <c r="A151" s="66"/>
      <c r="B151" s="28" t="n">
        <f aca="false">COUNTIF(A:A,A151)</f>
        <v>1</v>
      </c>
      <c r="C151" s="28"/>
      <c r="D151" s="81" t="n">
        <v>15</v>
      </c>
      <c r="E151" s="28" t="n">
        <f aca="false">COUNTIF(D:D,D151)</f>
        <v>1</v>
      </c>
      <c r="F151" s="28"/>
      <c r="G151" s="74"/>
      <c r="H151" s="69"/>
      <c r="I151" s="70" t="s">
        <v>420</v>
      </c>
      <c r="J151" s="70" t="s">
        <v>421</v>
      </c>
      <c r="K151" s="70" t="s">
        <v>422</v>
      </c>
      <c r="L151" s="72" t="s">
        <v>386</v>
      </c>
      <c r="M151" s="72" t="n">
        <v>19</v>
      </c>
      <c r="O151" s="3" t="s">
        <v>429</v>
      </c>
      <c r="P151" s="0" t="n">
        <v>14</v>
      </c>
    </row>
    <row r="152" customFormat="false" ht="13.2" hidden="false" customHeight="false" outlineLevel="0" collapsed="false">
      <c r="A152" s="66"/>
      <c r="B152" s="28" t="n">
        <f aca="false">COUNTIF(A:A,A152)</f>
        <v>1</v>
      </c>
      <c r="C152" s="28"/>
      <c r="D152" s="81" t="n">
        <v>16</v>
      </c>
      <c r="E152" s="28" t="n">
        <f aca="false">COUNTIF(D:D,D152)</f>
        <v>1</v>
      </c>
      <c r="F152" s="28"/>
      <c r="G152" s="74"/>
      <c r="H152" s="69"/>
      <c r="I152" s="70" t="s">
        <v>420</v>
      </c>
      <c r="J152" s="70" t="s">
        <v>421</v>
      </c>
      <c r="K152" s="70" t="s">
        <v>422</v>
      </c>
      <c r="L152" s="72" t="s">
        <v>388</v>
      </c>
      <c r="M152" s="72" t="n">
        <v>20</v>
      </c>
      <c r="O152" s="3" t="s">
        <v>430</v>
      </c>
      <c r="P152" s="0" t="n">
        <v>15</v>
      </c>
    </row>
    <row r="153" customFormat="false" ht="15.75" hidden="false" customHeight="true" outlineLevel="0" collapsed="false">
      <c r="A153" s="66"/>
      <c r="B153" s="28" t="n">
        <f aca="false">COUNTIF(A:A,A153)</f>
        <v>1</v>
      </c>
      <c r="C153" s="28"/>
      <c r="D153" s="67"/>
      <c r="E153" s="28" t="n">
        <f aca="false">COUNTIF(D:D,D153)</f>
        <v>0</v>
      </c>
      <c r="F153" s="28"/>
      <c r="G153" s="74"/>
      <c r="H153" s="76"/>
      <c r="I153" s="71"/>
      <c r="J153" s="71"/>
      <c r="K153" s="71"/>
      <c r="L153" s="77"/>
      <c r="M153" s="77"/>
    </row>
    <row r="154" customFormat="false" ht="15.75" hidden="false" customHeight="true" outlineLevel="0" collapsed="false">
      <c r="A154" s="66"/>
      <c r="B154" s="28" t="n">
        <f aca="false">COUNTIF(A:A,A154)</f>
        <v>1</v>
      </c>
      <c r="C154" s="28"/>
      <c r="D154" s="67"/>
      <c r="E154" s="28" t="n">
        <f aca="false">COUNTIF(D:D,D154)</f>
        <v>0</v>
      </c>
      <c r="F154" s="28"/>
      <c r="G154" s="74"/>
      <c r="H154" s="76"/>
      <c r="I154" s="71"/>
      <c r="J154" s="71"/>
      <c r="K154" s="71"/>
      <c r="L154" s="77"/>
      <c r="M154" s="77"/>
    </row>
    <row r="155" customFormat="false" ht="13.2" hidden="false" customHeight="false" outlineLevel="0" collapsed="false">
      <c r="A155" s="66"/>
      <c r="B155" s="28" t="n">
        <f aca="false">COUNTIF(A:A,A155)</f>
        <v>1</v>
      </c>
      <c r="C155" s="28"/>
      <c r="D155" s="81" t="n">
        <v>26</v>
      </c>
      <c r="E155" s="28" t="n">
        <f aca="false">COUNTIF(D:D,D155)</f>
        <v>1</v>
      </c>
      <c r="F155" s="28"/>
      <c r="G155" s="74"/>
      <c r="H155" s="69"/>
      <c r="I155" s="70" t="s">
        <v>431</v>
      </c>
      <c r="J155" s="71" t="s">
        <v>432</v>
      </c>
      <c r="K155" s="70" t="s">
        <v>433</v>
      </c>
      <c r="L155" s="72" t="s">
        <v>342</v>
      </c>
      <c r="M155" s="72" t="n">
        <v>1</v>
      </c>
      <c r="O155" s="3" t="s">
        <v>91</v>
      </c>
      <c r="P155" s="0" t="n">
        <v>0</v>
      </c>
    </row>
    <row r="156" customFormat="false" ht="13.2" hidden="false" customHeight="false" outlineLevel="0" collapsed="false">
      <c r="A156" s="66"/>
      <c r="B156" s="28" t="n">
        <f aca="false">COUNTIF(A:A,A156)</f>
        <v>1</v>
      </c>
      <c r="C156" s="28"/>
      <c r="D156" s="81" t="n">
        <v>27</v>
      </c>
      <c r="E156" s="28" t="n">
        <f aca="false">COUNTIF(D:D,D156)</f>
        <v>1</v>
      </c>
      <c r="F156" s="28"/>
      <c r="G156" s="74"/>
      <c r="H156" s="69"/>
      <c r="I156" s="70" t="s">
        <v>431</v>
      </c>
      <c r="J156" s="71" t="s">
        <v>432</v>
      </c>
      <c r="K156" s="70" t="s">
        <v>433</v>
      </c>
      <c r="L156" s="72" t="s">
        <v>345</v>
      </c>
      <c r="M156" s="72" t="n">
        <v>2</v>
      </c>
      <c r="O156" s="3" t="s">
        <v>95</v>
      </c>
      <c r="P156" s="0" t="n">
        <v>1</v>
      </c>
    </row>
    <row r="157" customFormat="false" ht="13.2" hidden="false" customHeight="false" outlineLevel="0" collapsed="false">
      <c r="A157" s="66"/>
      <c r="B157" s="28" t="n">
        <f aca="false">COUNTIF(A:A,A157)</f>
        <v>1</v>
      </c>
      <c r="C157" s="28"/>
      <c r="D157" s="67"/>
      <c r="E157" s="28" t="n">
        <f aca="false">COUNTIF(D:D,D157)</f>
        <v>0</v>
      </c>
      <c r="F157" s="28"/>
      <c r="G157" s="68" t="s">
        <v>343</v>
      </c>
      <c r="H157" s="69"/>
      <c r="I157" s="70" t="s">
        <v>431</v>
      </c>
      <c r="J157" s="71" t="s">
        <v>432</v>
      </c>
      <c r="K157" s="70" t="s">
        <v>433</v>
      </c>
      <c r="L157" s="72" t="s">
        <v>327</v>
      </c>
      <c r="M157" s="72" t="n">
        <v>3</v>
      </c>
    </row>
    <row r="158" customFormat="false" ht="13.2" hidden="false" customHeight="false" outlineLevel="0" collapsed="false">
      <c r="A158" s="66"/>
      <c r="B158" s="28" t="n">
        <f aca="false">COUNTIF(A:A,A158)</f>
        <v>1</v>
      </c>
      <c r="C158" s="28"/>
      <c r="D158" s="81" t="n">
        <v>28</v>
      </c>
      <c r="E158" s="28" t="n">
        <f aca="false">COUNTIF(D:D,D158)</f>
        <v>1</v>
      </c>
      <c r="F158" s="28"/>
      <c r="G158" s="74"/>
      <c r="H158" s="69"/>
      <c r="I158" s="70" t="s">
        <v>431</v>
      </c>
      <c r="J158" s="71" t="s">
        <v>432</v>
      </c>
      <c r="K158" s="70" t="s">
        <v>433</v>
      </c>
      <c r="L158" s="72" t="s">
        <v>348</v>
      </c>
      <c r="M158" s="72" t="n">
        <v>4</v>
      </c>
      <c r="O158" s="3" t="s">
        <v>98</v>
      </c>
      <c r="P158" s="0" t="n">
        <v>2</v>
      </c>
    </row>
    <row r="159" customFormat="false" ht="13.2" hidden="false" customHeight="false" outlineLevel="0" collapsed="false">
      <c r="A159" s="66"/>
      <c r="B159" s="28" t="n">
        <f aca="false">COUNTIF(A:A,A159)</f>
        <v>1</v>
      </c>
      <c r="C159" s="28"/>
      <c r="D159" s="81" t="n">
        <v>29</v>
      </c>
      <c r="E159" s="28" t="n">
        <f aca="false">COUNTIF(D:D,D159)</f>
        <v>1</v>
      </c>
      <c r="F159" s="28"/>
      <c r="G159" s="74"/>
      <c r="H159" s="69"/>
      <c r="I159" s="70" t="s">
        <v>431</v>
      </c>
      <c r="J159" s="71" t="s">
        <v>432</v>
      </c>
      <c r="K159" s="70" t="s">
        <v>433</v>
      </c>
      <c r="L159" s="72" t="s">
        <v>350</v>
      </c>
      <c r="M159" s="72" t="n">
        <v>5</v>
      </c>
      <c r="O159" s="3" t="s">
        <v>101</v>
      </c>
      <c r="P159" s="0" t="n">
        <v>3</v>
      </c>
    </row>
    <row r="160" customFormat="false" ht="13.2" hidden="false" customHeight="false" outlineLevel="0" collapsed="false">
      <c r="A160" s="66"/>
      <c r="B160" s="28" t="n">
        <f aca="false">COUNTIF(A:A,A160)</f>
        <v>1</v>
      </c>
      <c r="C160" s="28"/>
      <c r="D160" s="81" t="n">
        <v>30</v>
      </c>
      <c r="E160" s="28" t="n">
        <f aca="false">COUNTIF(D:D,D160)</f>
        <v>1</v>
      </c>
      <c r="F160" s="28"/>
      <c r="G160" s="74"/>
      <c r="H160" s="69"/>
      <c r="I160" s="70" t="s">
        <v>431</v>
      </c>
      <c r="J160" s="71" t="s">
        <v>432</v>
      </c>
      <c r="K160" s="70" t="s">
        <v>433</v>
      </c>
      <c r="L160" s="72" t="s">
        <v>352</v>
      </c>
      <c r="M160" s="72" t="n">
        <v>6</v>
      </c>
      <c r="O160" s="3" t="s">
        <v>104</v>
      </c>
      <c r="P160" s="0" t="n">
        <v>4</v>
      </c>
    </row>
    <row r="161" customFormat="false" ht="13.2" hidden="false" customHeight="false" outlineLevel="0" collapsed="false">
      <c r="A161" s="66"/>
      <c r="B161" s="28" t="n">
        <f aca="false">COUNTIF(A:A,A161)</f>
        <v>1</v>
      </c>
      <c r="C161" s="28"/>
      <c r="D161" s="81" t="n">
        <v>31</v>
      </c>
      <c r="E161" s="28" t="n">
        <f aca="false">COUNTIF(D:D,D161)</f>
        <v>1</v>
      </c>
      <c r="F161" s="28"/>
      <c r="G161" s="74"/>
      <c r="H161" s="69"/>
      <c r="I161" s="70" t="s">
        <v>431</v>
      </c>
      <c r="J161" s="71" t="s">
        <v>432</v>
      </c>
      <c r="K161" s="70" t="s">
        <v>433</v>
      </c>
      <c r="L161" s="72" t="s">
        <v>354</v>
      </c>
      <c r="M161" s="72" t="n">
        <v>7</v>
      </c>
      <c r="O161" s="3" t="s">
        <v>56</v>
      </c>
      <c r="P161" s="0" t="n">
        <v>5</v>
      </c>
    </row>
    <row r="162" customFormat="false" ht="13.2" hidden="false" customHeight="false" outlineLevel="0" collapsed="false">
      <c r="A162" s="66"/>
      <c r="B162" s="28" t="n">
        <f aca="false">COUNTIF(A:A,A162)</f>
        <v>1</v>
      </c>
      <c r="C162" s="28"/>
      <c r="D162" s="67"/>
      <c r="E162" s="28" t="n">
        <f aca="false">COUNTIF(D:D,D162)</f>
        <v>0</v>
      </c>
      <c r="F162" s="28"/>
      <c r="G162" s="68" t="s">
        <v>343</v>
      </c>
      <c r="H162" s="69"/>
      <c r="I162" s="70" t="s">
        <v>431</v>
      </c>
      <c r="J162" s="71" t="s">
        <v>432</v>
      </c>
      <c r="K162" s="70" t="s">
        <v>433</v>
      </c>
      <c r="L162" s="72" t="s">
        <v>327</v>
      </c>
      <c r="M162" s="72" t="n">
        <v>8</v>
      </c>
    </row>
    <row r="163" customFormat="false" ht="13.2" hidden="false" customHeight="false" outlineLevel="0" collapsed="false">
      <c r="A163" s="66"/>
      <c r="B163" s="28" t="n">
        <f aca="false">COUNTIF(A:A,A163)</f>
        <v>1</v>
      </c>
      <c r="C163" s="28"/>
      <c r="D163" s="81" t="n">
        <v>32</v>
      </c>
      <c r="E163" s="28" t="n">
        <f aca="false">COUNTIF(D:D,D163)</f>
        <v>1</v>
      </c>
      <c r="F163" s="28"/>
      <c r="G163" s="74"/>
      <c r="H163" s="69"/>
      <c r="I163" s="70" t="s">
        <v>431</v>
      </c>
      <c r="J163" s="71" t="s">
        <v>432</v>
      </c>
      <c r="K163" s="70" t="s">
        <v>433</v>
      </c>
      <c r="L163" s="72" t="s">
        <v>356</v>
      </c>
      <c r="M163" s="72" t="n">
        <v>9</v>
      </c>
      <c r="O163" s="3" t="s">
        <v>62</v>
      </c>
      <c r="P163" s="0" t="n">
        <v>6</v>
      </c>
    </row>
    <row r="164" customFormat="false" ht="13.2" hidden="false" customHeight="false" outlineLevel="0" collapsed="false">
      <c r="A164" s="66"/>
      <c r="B164" s="28" t="n">
        <f aca="false">COUNTIF(A:A,A164)</f>
        <v>1</v>
      </c>
      <c r="C164" s="28"/>
      <c r="D164" s="81" t="n">
        <v>33</v>
      </c>
      <c r="E164" s="28" t="n">
        <f aca="false">COUNTIF(D:D,D164)</f>
        <v>1</v>
      </c>
      <c r="F164" s="28"/>
      <c r="G164" s="74"/>
      <c r="H164" s="69"/>
      <c r="I164" s="70" t="s">
        <v>431</v>
      </c>
      <c r="J164" s="71" t="s">
        <v>432</v>
      </c>
      <c r="K164" s="70" t="s">
        <v>433</v>
      </c>
      <c r="L164" s="72" t="s">
        <v>358</v>
      </c>
      <c r="M164" s="72" t="n">
        <v>10</v>
      </c>
      <c r="O164" s="3" t="s">
        <v>22</v>
      </c>
      <c r="P164" s="0" t="n">
        <v>7</v>
      </c>
    </row>
    <row r="165" customFormat="false" ht="13.2" hidden="false" customHeight="false" outlineLevel="0" collapsed="false">
      <c r="A165" s="66"/>
      <c r="B165" s="28" t="n">
        <f aca="false">COUNTIF(A:A,A165)</f>
        <v>1</v>
      </c>
      <c r="C165" s="28"/>
      <c r="D165" s="81" t="n">
        <v>34</v>
      </c>
      <c r="E165" s="28" t="n">
        <f aca="false">COUNTIF(D:D,D165)</f>
        <v>1</v>
      </c>
      <c r="F165" s="28"/>
      <c r="G165" s="74"/>
      <c r="H165" s="69"/>
      <c r="I165" s="70" t="s">
        <v>431</v>
      </c>
      <c r="J165" s="71" t="s">
        <v>432</v>
      </c>
      <c r="K165" s="70" t="s">
        <v>433</v>
      </c>
      <c r="L165" s="72" t="s">
        <v>374</v>
      </c>
      <c r="M165" s="72" t="n">
        <v>11</v>
      </c>
      <c r="O165" s="3" t="s">
        <v>32</v>
      </c>
      <c r="P165" s="0" t="n">
        <v>8</v>
      </c>
    </row>
    <row r="166" customFormat="false" ht="13.2" hidden="false" customHeight="false" outlineLevel="0" collapsed="false">
      <c r="A166" s="66"/>
      <c r="B166" s="28" t="n">
        <f aca="false">COUNTIF(A:A,A166)</f>
        <v>1</v>
      </c>
      <c r="C166" s="28"/>
      <c r="D166" s="81" t="n">
        <v>35</v>
      </c>
      <c r="E166" s="28" t="n">
        <f aca="false">COUNTIF(D:D,D166)</f>
        <v>1</v>
      </c>
      <c r="F166" s="28"/>
      <c r="G166" s="74"/>
      <c r="H166" s="69"/>
      <c r="I166" s="70" t="s">
        <v>431</v>
      </c>
      <c r="J166" s="71" t="s">
        <v>432</v>
      </c>
      <c r="K166" s="70" t="s">
        <v>433</v>
      </c>
      <c r="L166" s="72" t="s">
        <v>376</v>
      </c>
      <c r="M166" s="72" t="n">
        <v>12</v>
      </c>
      <c r="O166" s="3" t="s">
        <v>219</v>
      </c>
      <c r="P166" s="0" t="n">
        <v>9</v>
      </c>
    </row>
    <row r="167" customFormat="false" ht="13.2" hidden="false" customHeight="false" outlineLevel="0" collapsed="false">
      <c r="A167" s="66"/>
      <c r="B167" s="28" t="n">
        <f aca="false">COUNTIF(A:A,A167)</f>
        <v>1</v>
      </c>
      <c r="C167" s="28"/>
      <c r="D167" s="67"/>
      <c r="E167" s="28" t="n">
        <f aca="false">COUNTIF(D:D,D167)</f>
        <v>0</v>
      </c>
      <c r="F167" s="28"/>
      <c r="G167" s="68" t="s">
        <v>343</v>
      </c>
      <c r="H167" s="69"/>
      <c r="I167" s="70" t="s">
        <v>431</v>
      </c>
      <c r="J167" s="71" t="s">
        <v>432</v>
      </c>
      <c r="K167" s="70" t="s">
        <v>433</v>
      </c>
      <c r="L167" s="72" t="s">
        <v>327</v>
      </c>
      <c r="M167" s="72" t="n">
        <v>13</v>
      </c>
    </row>
    <row r="168" customFormat="false" ht="13.2" hidden="false" customHeight="false" outlineLevel="0" collapsed="false">
      <c r="A168" s="66"/>
      <c r="B168" s="28" t="n">
        <f aca="false">COUNTIF(A:A,A168)</f>
        <v>1</v>
      </c>
      <c r="C168" s="28"/>
      <c r="D168" s="81" t="n">
        <v>36</v>
      </c>
      <c r="E168" s="28" t="n">
        <f aca="false">COUNTIF(D:D,D168)</f>
        <v>1</v>
      </c>
      <c r="F168" s="28"/>
      <c r="G168" s="74"/>
      <c r="H168" s="69"/>
      <c r="I168" s="70" t="s">
        <v>431</v>
      </c>
      <c r="J168" s="71" t="s">
        <v>432</v>
      </c>
      <c r="K168" s="70" t="s">
        <v>433</v>
      </c>
      <c r="L168" s="72" t="s">
        <v>378</v>
      </c>
      <c r="M168" s="72" t="n">
        <v>14</v>
      </c>
      <c r="O168" s="3" t="s">
        <v>223</v>
      </c>
      <c r="P168" s="0" t="n">
        <v>10</v>
      </c>
    </row>
    <row r="169" customFormat="false" ht="13.2" hidden="false" customHeight="false" outlineLevel="0" collapsed="false">
      <c r="A169" s="66"/>
      <c r="B169" s="28" t="n">
        <f aca="false">COUNTIF(A:A,A169)</f>
        <v>1</v>
      </c>
      <c r="C169" s="28"/>
      <c r="D169" s="81" t="n">
        <v>37</v>
      </c>
      <c r="E169" s="28" t="n">
        <f aca="false">COUNTIF(D:D,D169)</f>
        <v>1</v>
      </c>
      <c r="F169" s="28"/>
      <c r="G169" s="74"/>
      <c r="H169" s="69"/>
      <c r="I169" s="70" t="s">
        <v>431</v>
      </c>
      <c r="J169" s="71" t="s">
        <v>432</v>
      </c>
      <c r="K169" s="70" t="s">
        <v>433</v>
      </c>
      <c r="L169" s="72" t="s">
        <v>380</v>
      </c>
      <c r="M169" s="72" t="n">
        <v>15</v>
      </c>
      <c r="O169" s="3" t="s">
        <v>281</v>
      </c>
      <c r="P169" s="0" t="n">
        <v>11</v>
      </c>
    </row>
    <row r="170" customFormat="false" ht="13.2" hidden="false" customHeight="false" outlineLevel="0" collapsed="false">
      <c r="A170" s="66"/>
      <c r="B170" s="28" t="n">
        <f aca="false">COUNTIF(A:A,A170)</f>
        <v>1</v>
      </c>
      <c r="C170" s="28"/>
      <c r="D170" s="81" t="n">
        <v>38</v>
      </c>
      <c r="E170" s="28" t="n">
        <f aca="false">COUNTIF(D:D,D170)</f>
        <v>1</v>
      </c>
      <c r="F170" s="28"/>
      <c r="G170" s="74"/>
      <c r="H170" s="69"/>
      <c r="I170" s="70" t="s">
        <v>431</v>
      </c>
      <c r="J170" s="71" t="s">
        <v>432</v>
      </c>
      <c r="K170" s="70" t="s">
        <v>433</v>
      </c>
      <c r="L170" s="72" t="s">
        <v>382</v>
      </c>
      <c r="M170" s="72" t="n">
        <v>16</v>
      </c>
      <c r="O170" s="3" t="s">
        <v>285</v>
      </c>
      <c r="P170" s="0" t="n">
        <v>12</v>
      </c>
    </row>
    <row r="171" customFormat="false" ht="13.2" hidden="false" customHeight="false" outlineLevel="0" collapsed="false">
      <c r="A171" s="66"/>
      <c r="B171" s="28" t="n">
        <f aca="false">COUNTIF(A:A,A171)</f>
        <v>1</v>
      </c>
      <c r="C171" s="28"/>
      <c r="D171" s="81" t="n">
        <v>39</v>
      </c>
      <c r="E171" s="28" t="n">
        <f aca="false">COUNTIF(D:D,D171)</f>
        <v>1</v>
      </c>
      <c r="F171" s="28"/>
      <c r="G171" s="74"/>
      <c r="H171" s="69"/>
      <c r="I171" s="70" t="s">
        <v>431</v>
      </c>
      <c r="J171" s="71" t="s">
        <v>432</v>
      </c>
      <c r="K171" s="70" t="s">
        <v>433</v>
      </c>
      <c r="L171" s="72" t="s">
        <v>384</v>
      </c>
      <c r="M171" s="72" t="n">
        <v>17</v>
      </c>
      <c r="O171" s="3" t="s">
        <v>434</v>
      </c>
      <c r="P171" s="0" t="n">
        <v>13</v>
      </c>
    </row>
    <row r="172" customFormat="false" ht="13.2" hidden="false" customHeight="false" outlineLevel="0" collapsed="false">
      <c r="A172" s="66"/>
      <c r="B172" s="28" t="n">
        <f aca="false">COUNTIF(A:A,A172)</f>
        <v>1</v>
      </c>
      <c r="C172" s="28"/>
      <c r="D172" s="67"/>
      <c r="E172" s="28" t="n">
        <f aca="false">COUNTIF(D:D,D172)</f>
        <v>0</v>
      </c>
      <c r="F172" s="28"/>
      <c r="G172" s="68" t="s">
        <v>343</v>
      </c>
      <c r="H172" s="69"/>
      <c r="I172" s="70" t="s">
        <v>431</v>
      </c>
      <c r="J172" s="71" t="s">
        <v>432</v>
      </c>
      <c r="K172" s="70" t="s">
        <v>433</v>
      </c>
      <c r="L172" s="72" t="s">
        <v>327</v>
      </c>
      <c r="M172" s="72" t="n">
        <v>18</v>
      </c>
    </row>
    <row r="173" customFormat="false" ht="13.2" hidden="false" customHeight="false" outlineLevel="0" collapsed="false">
      <c r="A173" s="66"/>
      <c r="B173" s="28" t="n">
        <f aca="false">COUNTIF(A:A,A173)</f>
        <v>1</v>
      </c>
      <c r="C173" s="28"/>
      <c r="D173" s="81" t="n">
        <v>40</v>
      </c>
      <c r="E173" s="28" t="n">
        <f aca="false">COUNTIF(D:D,D173)</f>
        <v>1</v>
      </c>
      <c r="F173" s="28"/>
      <c r="G173" s="74"/>
      <c r="H173" s="69"/>
      <c r="I173" s="70" t="s">
        <v>431</v>
      </c>
      <c r="J173" s="71" t="s">
        <v>432</v>
      </c>
      <c r="K173" s="70" t="s">
        <v>433</v>
      </c>
      <c r="L173" s="72" t="s">
        <v>386</v>
      </c>
      <c r="M173" s="72" t="n">
        <v>19</v>
      </c>
      <c r="O173" s="3" t="s">
        <v>435</v>
      </c>
      <c r="P173" s="0" t="n">
        <v>14</v>
      </c>
    </row>
    <row r="174" customFormat="false" ht="13.2" hidden="false" customHeight="false" outlineLevel="0" collapsed="false">
      <c r="A174" s="73"/>
      <c r="B174" s="28" t="n">
        <f aca="false">COUNTIF(A:A,A174)</f>
        <v>1</v>
      </c>
      <c r="C174" s="28"/>
      <c r="D174" s="81" t="n">
        <v>41</v>
      </c>
      <c r="E174" s="28" t="n">
        <f aca="false">COUNTIF(D:D,D174)</f>
        <v>1</v>
      </c>
      <c r="F174" s="28"/>
      <c r="G174" s="68"/>
      <c r="H174" s="69"/>
      <c r="I174" s="70" t="s">
        <v>431</v>
      </c>
      <c r="J174" s="71" t="s">
        <v>432</v>
      </c>
      <c r="K174" s="70" t="s">
        <v>433</v>
      </c>
      <c r="L174" s="72" t="s">
        <v>388</v>
      </c>
      <c r="M174" s="72" t="n">
        <v>20</v>
      </c>
      <c r="O174" s="3" t="s">
        <v>436</v>
      </c>
      <c r="P174" s="0" t="n">
        <v>15</v>
      </c>
      <c r="Q174" s="5"/>
      <c r="S174" s="5"/>
    </row>
    <row r="175" customFormat="false" ht="15.75" hidden="false" customHeight="true" outlineLevel="0" collapsed="false">
      <c r="A175" s="66"/>
      <c r="B175" s="28" t="n">
        <f aca="false">COUNTIF(A:A,A175)</f>
        <v>1</v>
      </c>
      <c r="C175" s="28"/>
      <c r="D175" s="67"/>
      <c r="E175" s="28" t="n">
        <f aca="false">COUNTIF(D:D,D175)</f>
        <v>0</v>
      </c>
      <c r="F175" s="28"/>
      <c r="G175" s="74"/>
      <c r="H175" s="76"/>
      <c r="I175" s="71"/>
      <c r="J175" s="71"/>
      <c r="K175" s="71"/>
      <c r="L175" s="77"/>
      <c r="M175" s="77"/>
    </row>
    <row r="176" customFormat="false" ht="15.75" hidden="false" customHeight="true" outlineLevel="0" collapsed="false">
      <c r="A176" s="66"/>
      <c r="B176" s="28" t="n">
        <f aca="false">COUNTIF(A:A,A176)</f>
        <v>1</v>
      </c>
      <c r="C176" s="28"/>
      <c r="D176" s="67"/>
      <c r="E176" s="28" t="n">
        <f aca="false">COUNTIF(D:D,D176)</f>
        <v>0</v>
      </c>
      <c r="F176" s="28"/>
      <c r="G176" s="74"/>
      <c r="H176" s="76"/>
      <c r="I176" s="71"/>
      <c r="J176" s="71"/>
      <c r="K176" s="71"/>
      <c r="L176" s="77"/>
      <c r="M176" s="77"/>
    </row>
    <row r="177" customFormat="false" ht="13.2" hidden="false" customHeight="false" outlineLevel="0" collapsed="false">
      <c r="A177" s="73" t="n">
        <v>41</v>
      </c>
      <c r="B177" s="28" t="n">
        <f aca="false">COUNTIF(A:A,A177)</f>
        <v>1</v>
      </c>
      <c r="C177" s="28"/>
      <c r="D177" s="67"/>
      <c r="E177" s="28" t="n">
        <f aca="false">COUNTIF(D:D,D177)</f>
        <v>0</v>
      </c>
      <c r="F177" s="28"/>
      <c r="G177" s="68"/>
      <c r="H177" s="69"/>
      <c r="I177" s="70" t="s">
        <v>431</v>
      </c>
      <c r="J177" s="71" t="s">
        <v>437</v>
      </c>
      <c r="K177" s="70" t="s">
        <v>438</v>
      </c>
      <c r="L177" s="72" t="s">
        <v>342</v>
      </c>
      <c r="M177" s="72" t="n">
        <v>1</v>
      </c>
      <c r="O177" s="3" t="s">
        <v>119</v>
      </c>
      <c r="P177" s="0" t="n">
        <v>0</v>
      </c>
      <c r="Q177" s="5"/>
      <c r="S177" s="5"/>
    </row>
    <row r="178" customFormat="false" ht="13.2" hidden="false" customHeight="false" outlineLevel="0" collapsed="false">
      <c r="A178" s="73" t="n">
        <v>42</v>
      </c>
      <c r="B178" s="28" t="n">
        <f aca="false">COUNTIF(A:A,A178)</f>
        <v>1</v>
      </c>
      <c r="C178" s="28"/>
      <c r="D178" s="67"/>
      <c r="E178" s="28" t="n">
        <f aca="false">COUNTIF(D:D,D178)</f>
        <v>0</v>
      </c>
      <c r="F178" s="28"/>
      <c r="G178" s="68"/>
      <c r="H178" s="69"/>
      <c r="I178" s="70" t="s">
        <v>431</v>
      </c>
      <c r="J178" s="71" t="s">
        <v>437</v>
      </c>
      <c r="K178" s="70" t="s">
        <v>438</v>
      </c>
      <c r="L178" s="72" t="s">
        <v>345</v>
      </c>
      <c r="M178" s="72" t="n">
        <v>2</v>
      </c>
      <c r="O178" s="3" t="s">
        <v>123</v>
      </c>
      <c r="P178" s="0" t="n">
        <v>1</v>
      </c>
      <c r="Q178" s="5"/>
      <c r="S178" s="5"/>
    </row>
    <row r="179" customFormat="false" ht="13.2" hidden="false" customHeight="false" outlineLevel="0" collapsed="false">
      <c r="A179" s="66"/>
      <c r="B179" s="28" t="n">
        <f aca="false">COUNTIF(A:A,A179)</f>
        <v>1</v>
      </c>
      <c r="C179" s="28"/>
      <c r="D179" s="67"/>
      <c r="E179" s="28" t="n">
        <f aca="false">COUNTIF(D:D,D179)</f>
        <v>0</v>
      </c>
      <c r="F179" s="28"/>
      <c r="G179" s="68" t="s">
        <v>343</v>
      </c>
      <c r="H179" s="69"/>
      <c r="I179" s="70" t="s">
        <v>431</v>
      </c>
      <c r="J179" s="71" t="s">
        <v>437</v>
      </c>
      <c r="K179" s="70" t="s">
        <v>438</v>
      </c>
      <c r="L179" s="72" t="s">
        <v>327</v>
      </c>
      <c r="M179" s="72" t="n">
        <v>3</v>
      </c>
    </row>
    <row r="180" customFormat="false" ht="13.2" hidden="false" customHeight="false" outlineLevel="0" collapsed="false">
      <c r="A180" s="73" t="n">
        <v>44</v>
      </c>
      <c r="B180" s="28" t="n">
        <f aca="false">COUNTIF(A:A,A180)</f>
        <v>1</v>
      </c>
      <c r="C180" s="28"/>
      <c r="D180" s="67"/>
      <c r="E180" s="28" t="n">
        <f aca="false">COUNTIF(D:D,D180)</f>
        <v>0</v>
      </c>
      <c r="F180" s="28"/>
      <c r="G180" s="68" t="s">
        <v>439</v>
      </c>
      <c r="H180" s="69"/>
      <c r="I180" s="70" t="s">
        <v>431</v>
      </c>
      <c r="J180" s="71" t="s">
        <v>437</v>
      </c>
      <c r="K180" s="70" t="s">
        <v>438</v>
      </c>
      <c r="L180" s="72" t="s">
        <v>348</v>
      </c>
      <c r="M180" s="72" t="n">
        <v>4</v>
      </c>
      <c r="O180" s="3" t="s">
        <v>105</v>
      </c>
      <c r="P180" s="0" t="n">
        <v>2</v>
      </c>
      <c r="Q180" s="5"/>
      <c r="S180" s="5"/>
    </row>
    <row r="181" customFormat="false" ht="13.2" hidden="false" customHeight="false" outlineLevel="0" collapsed="false">
      <c r="A181" s="73" t="n">
        <v>46</v>
      </c>
      <c r="B181" s="28" t="n">
        <f aca="false">COUNTIF(A:A,A181)</f>
        <v>1</v>
      </c>
      <c r="C181" s="28"/>
      <c r="D181" s="67"/>
      <c r="E181" s="28" t="n">
        <f aca="false">COUNTIF(D:D,D181)</f>
        <v>0</v>
      </c>
      <c r="F181" s="28"/>
      <c r="G181" s="68" t="s">
        <v>439</v>
      </c>
      <c r="H181" s="69"/>
      <c r="I181" s="70" t="s">
        <v>431</v>
      </c>
      <c r="J181" s="71" t="s">
        <v>437</v>
      </c>
      <c r="K181" s="70" t="s">
        <v>438</v>
      </c>
      <c r="L181" s="72" t="s">
        <v>350</v>
      </c>
      <c r="M181" s="72" t="n">
        <v>5</v>
      </c>
      <c r="O181" s="3" t="s">
        <v>112</v>
      </c>
      <c r="P181" s="0" t="n">
        <v>3</v>
      </c>
      <c r="Q181" s="5"/>
      <c r="S181" s="5"/>
    </row>
    <row r="182" customFormat="false" ht="13.2" hidden="false" customHeight="false" outlineLevel="0" collapsed="false">
      <c r="A182" s="66"/>
      <c r="B182" s="28" t="n">
        <f aca="false">COUNTIF(A:A,A182)</f>
        <v>1</v>
      </c>
      <c r="C182" s="28"/>
      <c r="D182" s="81" t="n">
        <v>18</v>
      </c>
      <c r="E182" s="28" t="n">
        <f aca="false">COUNTIF(D:D,D182)</f>
        <v>1</v>
      </c>
      <c r="F182" s="28"/>
      <c r="G182" s="74"/>
      <c r="H182" s="69"/>
      <c r="I182" s="70" t="s">
        <v>431</v>
      </c>
      <c r="J182" s="71" t="s">
        <v>437</v>
      </c>
      <c r="K182" s="70" t="s">
        <v>438</v>
      </c>
      <c r="L182" s="72" t="s">
        <v>352</v>
      </c>
      <c r="M182" s="72" t="n">
        <v>6</v>
      </c>
      <c r="O182" s="3" t="s">
        <v>440</v>
      </c>
      <c r="P182" s="0" t="n">
        <v>4</v>
      </c>
    </row>
    <row r="183" customFormat="false" ht="13.2" hidden="false" customHeight="false" outlineLevel="0" collapsed="false">
      <c r="A183" s="66"/>
      <c r="B183" s="28" t="n">
        <f aca="false">COUNTIF(A:A,A183)</f>
        <v>1</v>
      </c>
      <c r="C183" s="28"/>
      <c r="D183" s="81" t="n">
        <v>19</v>
      </c>
      <c r="E183" s="28" t="n">
        <f aca="false">COUNTIF(D:D,D183)</f>
        <v>1</v>
      </c>
      <c r="F183" s="28"/>
      <c r="G183" s="74"/>
      <c r="H183" s="69"/>
      <c r="I183" s="70" t="s">
        <v>431</v>
      </c>
      <c r="J183" s="71" t="s">
        <v>437</v>
      </c>
      <c r="K183" s="70" t="s">
        <v>438</v>
      </c>
      <c r="L183" s="72" t="s">
        <v>354</v>
      </c>
      <c r="M183" s="72" t="n">
        <v>7</v>
      </c>
      <c r="O183" s="3" t="s">
        <v>441</v>
      </c>
      <c r="P183" s="0" t="n">
        <v>5</v>
      </c>
    </row>
    <row r="184" customFormat="false" ht="13.2" hidden="false" customHeight="false" outlineLevel="0" collapsed="false">
      <c r="A184" s="66"/>
      <c r="B184" s="28" t="n">
        <f aca="false">COUNTIF(A:A,A184)</f>
        <v>1</v>
      </c>
      <c r="C184" s="28"/>
      <c r="D184" s="67"/>
      <c r="E184" s="28" t="n">
        <f aca="false">COUNTIF(D:D,D184)</f>
        <v>0</v>
      </c>
      <c r="F184" s="28"/>
      <c r="G184" s="68" t="s">
        <v>343</v>
      </c>
      <c r="H184" s="69"/>
      <c r="I184" s="70" t="s">
        <v>431</v>
      </c>
      <c r="J184" s="71" t="s">
        <v>437</v>
      </c>
      <c r="K184" s="70" t="s">
        <v>438</v>
      </c>
      <c r="L184" s="72" t="s">
        <v>327</v>
      </c>
      <c r="M184" s="72" t="n">
        <v>8</v>
      </c>
    </row>
    <row r="185" customFormat="false" ht="13.2" hidden="false" customHeight="false" outlineLevel="0" collapsed="false">
      <c r="A185" s="66"/>
      <c r="B185" s="28" t="n">
        <f aca="false">COUNTIF(A:A,A185)</f>
        <v>1</v>
      </c>
      <c r="C185" s="28"/>
      <c r="D185" s="81" t="n">
        <v>20</v>
      </c>
      <c r="E185" s="28" t="n">
        <f aca="false">COUNTIF(D:D,D185)</f>
        <v>1</v>
      </c>
      <c r="F185" s="28"/>
      <c r="G185" s="74"/>
      <c r="H185" s="69"/>
      <c r="I185" s="70" t="s">
        <v>431</v>
      </c>
      <c r="J185" s="71" t="s">
        <v>437</v>
      </c>
      <c r="K185" s="70" t="s">
        <v>438</v>
      </c>
      <c r="L185" s="72" t="s">
        <v>356</v>
      </c>
      <c r="M185" s="72" t="n">
        <v>9</v>
      </c>
      <c r="O185" s="3" t="s">
        <v>442</v>
      </c>
      <c r="P185" s="0" t="n">
        <v>6</v>
      </c>
    </row>
    <row r="186" customFormat="false" ht="13.2" hidden="false" customHeight="false" outlineLevel="0" collapsed="false">
      <c r="A186" s="66"/>
      <c r="B186" s="28" t="n">
        <f aca="false">COUNTIF(A:A,A186)</f>
        <v>1</v>
      </c>
      <c r="C186" s="28"/>
      <c r="D186" s="81" t="n">
        <v>21</v>
      </c>
      <c r="E186" s="28" t="n">
        <f aca="false">COUNTIF(D:D,D186)</f>
        <v>1</v>
      </c>
      <c r="F186" s="28"/>
      <c r="G186" s="74"/>
      <c r="H186" s="69"/>
      <c r="I186" s="70" t="s">
        <v>431</v>
      </c>
      <c r="J186" s="71" t="s">
        <v>437</v>
      </c>
      <c r="K186" s="70" t="s">
        <v>438</v>
      </c>
      <c r="L186" s="72" t="s">
        <v>358</v>
      </c>
      <c r="M186" s="72" t="n">
        <v>10</v>
      </c>
      <c r="O186" s="3" t="s">
        <v>443</v>
      </c>
      <c r="P186" s="0" t="n">
        <v>7</v>
      </c>
    </row>
    <row r="187" customFormat="false" ht="13.2" hidden="false" customHeight="false" outlineLevel="0" collapsed="false">
      <c r="A187" s="66"/>
      <c r="B187" s="28" t="n">
        <f aca="false">COUNTIF(A:A,A187)</f>
        <v>1</v>
      </c>
      <c r="C187" s="28"/>
      <c r="D187" s="81" t="n">
        <v>22</v>
      </c>
      <c r="E187" s="28" t="n">
        <f aca="false">COUNTIF(D:D,D187)</f>
        <v>1</v>
      </c>
      <c r="F187" s="28"/>
      <c r="G187" s="74"/>
      <c r="H187" s="69"/>
      <c r="I187" s="70" t="s">
        <v>431</v>
      </c>
      <c r="J187" s="71" t="s">
        <v>437</v>
      </c>
      <c r="K187" s="70" t="s">
        <v>438</v>
      </c>
      <c r="L187" s="72" t="s">
        <v>374</v>
      </c>
      <c r="M187" s="72" t="n">
        <v>11</v>
      </c>
      <c r="O187" s="3" t="s">
        <v>444</v>
      </c>
      <c r="P187" s="0" t="n">
        <v>8</v>
      </c>
    </row>
    <row r="188" customFormat="false" ht="13.2" hidden="false" customHeight="false" outlineLevel="0" collapsed="false">
      <c r="A188" s="66"/>
      <c r="B188" s="28" t="n">
        <f aca="false">COUNTIF(A:A,A188)</f>
        <v>1</v>
      </c>
      <c r="C188" s="28"/>
      <c r="D188" s="81" t="n">
        <v>23</v>
      </c>
      <c r="E188" s="28" t="n">
        <f aca="false">COUNTIF(D:D,D188)</f>
        <v>1</v>
      </c>
      <c r="F188" s="28"/>
      <c r="G188" s="74"/>
      <c r="H188" s="69"/>
      <c r="I188" s="70" t="s">
        <v>431</v>
      </c>
      <c r="J188" s="71" t="s">
        <v>437</v>
      </c>
      <c r="K188" s="70" t="s">
        <v>438</v>
      </c>
      <c r="L188" s="72" t="s">
        <v>376</v>
      </c>
      <c r="M188" s="72" t="n">
        <v>12</v>
      </c>
      <c r="O188" s="3" t="s">
        <v>445</v>
      </c>
      <c r="P188" s="0" t="n">
        <v>9</v>
      </c>
    </row>
    <row r="189" customFormat="false" ht="13.2" hidden="false" customHeight="false" outlineLevel="0" collapsed="false">
      <c r="A189" s="66"/>
      <c r="B189" s="28" t="n">
        <f aca="false">COUNTIF(A:A,A189)</f>
        <v>1</v>
      </c>
      <c r="C189" s="28"/>
      <c r="D189" s="67"/>
      <c r="E189" s="28" t="n">
        <f aca="false">COUNTIF(D:D,D189)</f>
        <v>0</v>
      </c>
      <c r="F189" s="28"/>
      <c r="G189" s="68" t="s">
        <v>343</v>
      </c>
      <c r="H189" s="69"/>
      <c r="I189" s="70" t="s">
        <v>431</v>
      </c>
      <c r="J189" s="71" t="s">
        <v>437</v>
      </c>
      <c r="K189" s="70" t="s">
        <v>438</v>
      </c>
      <c r="L189" s="72" t="s">
        <v>327</v>
      </c>
      <c r="M189" s="72" t="n">
        <v>13</v>
      </c>
    </row>
    <row r="190" customFormat="false" ht="13.2" hidden="false" customHeight="false" outlineLevel="0" collapsed="false">
      <c r="A190" s="73" t="n">
        <v>49</v>
      </c>
      <c r="B190" s="28" t="n">
        <f aca="false">COUNTIF(A:A,A190)</f>
        <v>5</v>
      </c>
      <c r="C190" s="28"/>
      <c r="D190" s="67"/>
      <c r="E190" s="28" t="n">
        <f aca="false">COUNTIF(D:D,D190)</f>
        <v>0</v>
      </c>
      <c r="F190" s="28"/>
      <c r="G190" s="68"/>
      <c r="H190" s="69"/>
      <c r="I190" s="70" t="s">
        <v>431</v>
      </c>
      <c r="J190" s="71" t="s">
        <v>437</v>
      </c>
      <c r="K190" s="70" t="s">
        <v>438</v>
      </c>
      <c r="L190" s="72" t="s">
        <v>378</v>
      </c>
      <c r="M190" s="72" t="n">
        <v>14</v>
      </c>
      <c r="O190" s="3" t="s">
        <v>64</v>
      </c>
      <c r="P190" s="0" t="n">
        <v>10</v>
      </c>
      <c r="Q190" s="5"/>
      <c r="S190" s="5"/>
    </row>
    <row r="191" customFormat="false" ht="13.2" hidden="false" customHeight="false" outlineLevel="0" collapsed="false">
      <c r="A191" s="73" t="n">
        <v>54</v>
      </c>
      <c r="B191" s="28" t="n">
        <f aca="false">COUNTIF(A:A,A191)</f>
        <v>5</v>
      </c>
      <c r="C191" s="28"/>
      <c r="D191" s="67"/>
      <c r="E191" s="28" t="n">
        <f aca="false">COUNTIF(D:D,D191)</f>
        <v>0</v>
      </c>
      <c r="F191" s="28"/>
      <c r="G191" s="68"/>
      <c r="H191" s="69"/>
      <c r="I191" s="70" t="s">
        <v>431</v>
      </c>
      <c r="J191" s="71" t="s">
        <v>437</v>
      </c>
      <c r="K191" s="70" t="s">
        <v>438</v>
      </c>
      <c r="L191" s="72" t="s">
        <v>380</v>
      </c>
      <c r="M191" s="72" t="n">
        <v>15</v>
      </c>
      <c r="O191" s="3" t="s">
        <v>68</v>
      </c>
      <c r="P191" s="0" t="n">
        <v>11</v>
      </c>
      <c r="Q191" s="5"/>
      <c r="S191" s="5"/>
    </row>
    <row r="192" customFormat="false" ht="13.2" hidden="false" customHeight="false" outlineLevel="0" collapsed="false">
      <c r="A192" s="73" t="n">
        <v>59</v>
      </c>
      <c r="B192" s="28" t="n">
        <f aca="false">COUNTIF(A:A,A192)</f>
        <v>4</v>
      </c>
      <c r="C192" s="28"/>
      <c r="D192" s="67"/>
      <c r="E192" s="28" t="n">
        <f aca="false">COUNTIF(D:D,D192)</f>
        <v>0</v>
      </c>
      <c r="F192" s="28"/>
      <c r="G192" s="68"/>
      <c r="H192" s="69"/>
      <c r="I192" s="70" t="s">
        <v>431</v>
      </c>
      <c r="J192" s="71" t="s">
        <v>437</v>
      </c>
      <c r="K192" s="70" t="s">
        <v>438</v>
      </c>
      <c r="L192" s="72" t="s">
        <v>382</v>
      </c>
      <c r="M192" s="72" t="n">
        <v>16</v>
      </c>
      <c r="O192" s="3" t="s">
        <v>72</v>
      </c>
      <c r="P192" s="0" t="n">
        <v>12</v>
      </c>
      <c r="Q192" s="5"/>
      <c r="S192" s="5"/>
    </row>
    <row r="193" customFormat="false" ht="13.2" hidden="false" customHeight="false" outlineLevel="0" collapsed="false">
      <c r="A193" s="73" t="n">
        <v>63</v>
      </c>
      <c r="B193" s="28" t="n">
        <f aca="false">COUNTIF(A:A,A193)</f>
        <v>4</v>
      </c>
      <c r="C193" s="28"/>
      <c r="D193" s="67"/>
      <c r="E193" s="28" t="n">
        <f aca="false">COUNTIF(D:D,D193)</f>
        <v>0</v>
      </c>
      <c r="F193" s="28"/>
      <c r="G193" s="68"/>
      <c r="H193" s="69"/>
      <c r="I193" s="70" t="s">
        <v>431</v>
      </c>
      <c r="J193" s="71" t="s">
        <v>437</v>
      </c>
      <c r="K193" s="70" t="s">
        <v>438</v>
      </c>
      <c r="L193" s="72" t="s">
        <v>384</v>
      </c>
      <c r="M193" s="72" t="n">
        <v>17</v>
      </c>
      <c r="O193" s="3" t="s">
        <v>138</v>
      </c>
      <c r="P193" s="0" t="n">
        <v>13</v>
      </c>
      <c r="Q193" s="5"/>
      <c r="S193" s="5"/>
    </row>
    <row r="194" customFormat="false" ht="13.2" hidden="false" customHeight="false" outlineLevel="0" collapsed="false">
      <c r="A194" s="66"/>
      <c r="B194" s="28" t="n">
        <f aca="false">COUNTIF(A:A,A194)</f>
        <v>1</v>
      </c>
      <c r="C194" s="28"/>
      <c r="D194" s="67"/>
      <c r="E194" s="28" t="n">
        <f aca="false">COUNTIF(D:D,D194)</f>
        <v>0</v>
      </c>
      <c r="F194" s="28"/>
      <c r="G194" s="68" t="s">
        <v>343</v>
      </c>
      <c r="H194" s="69"/>
      <c r="I194" s="70" t="s">
        <v>431</v>
      </c>
      <c r="J194" s="71" t="s">
        <v>437</v>
      </c>
      <c r="K194" s="70" t="s">
        <v>438</v>
      </c>
      <c r="L194" s="72" t="s">
        <v>327</v>
      </c>
      <c r="M194" s="72" t="n">
        <v>18</v>
      </c>
    </row>
    <row r="195" customFormat="false" ht="13.2" hidden="false" customHeight="false" outlineLevel="0" collapsed="false">
      <c r="A195" s="73"/>
      <c r="B195" s="28" t="n">
        <f aca="false">COUNTIF(A:A,A195)</f>
        <v>1</v>
      </c>
      <c r="C195" s="28"/>
      <c r="D195" s="81" t="n">
        <v>24</v>
      </c>
      <c r="E195" s="28" t="n">
        <f aca="false">COUNTIF(D:D,D195)</f>
        <v>1</v>
      </c>
      <c r="F195" s="28"/>
      <c r="G195" s="68"/>
      <c r="H195" s="69"/>
      <c r="I195" s="70" t="s">
        <v>431</v>
      </c>
      <c r="J195" s="71" t="s">
        <v>437</v>
      </c>
      <c r="K195" s="70" t="s">
        <v>438</v>
      </c>
      <c r="L195" s="72" t="s">
        <v>386</v>
      </c>
      <c r="M195" s="72" t="n">
        <v>19</v>
      </c>
      <c r="O195" s="3" t="s">
        <v>446</v>
      </c>
      <c r="P195" s="0" t="n">
        <v>14</v>
      </c>
      <c r="Q195" s="5"/>
      <c r="S195" s="5"/>
    </row>
    <row r="196" customFormat="false" ht="13.2" hidden="false" customHeight="false" outlineLevel="0" collapsed="false">
      <c r="A196" s="73" t="n">
        <v>39</v>
      </c>
      <c r="B196" s="28" t="n">
        <f aca="false">COUNTIF(A:A,A196)</f>
        <v>1</v>
      </c>
      <c r="C196" s="28"/>
      <c r="D196" s="67"/>
      <c r="E196" s="28" t="n">
        <f aca="false">COUNTIF(D:D,D196)</f>
        <v>0</v>
      </c>
      <c r="F196" s="28"/>
      <c r="G196" s="68"/>
      <c r="H196" s="69"/>
      <c r="I196" s="70" t="s">
        <v>431</v>
      </c>
      <c r="J196" s="71" t="s">
        <v>437</v>
      </c>
      <c r="K196" s="70" t="s">
        <v>438</v>
      </c>
      <c r="L196" s="72" t="s">
        <v>388</v>
      </c>
      <c r="M196" s="72" t="n">
        <v>20</v>
      </c>
      <c r="O196" s="3" t="s">
        <v>321</v>
      </c>
      <c r="P196" s="0" t="n">
        <v>15</v>
      </c>
      <c r="Q196" s="5"/>
      <c r="S196" s="5"/>
    </row>
    <row r="197" customFormat="false" ht="13.2" hidden="false" customHeight="false" outlineLevel="0" collapsed="false">
      <c r="A197" s="73"/>
      <c r="B197" s="28" t="n">
        <f aca="false">COUNTIF(A:A,A197)</f>
        <v>1</v>
      </c>
      <c r="C197" s="28"/>
      <c r="D197" s="67"/>
      <c r="E197" s="28" t="n">
        <f aca="false">COUNTIF(D:D,D197)</f>
        <v>0</v>
      </c>
      <c r="F197" s="28"/>
      <c r="G197" s="68"/>
      <c r="H197" s="69"/>
      <c r="I197" s="70"/>
      <c r="J197" s="71"/>
      <c r="K197" s="70"/>
      <c r="L197" s="72"/>
      <c r="M197" s="72"/>
      <c r="Q197" s="5"/>
      <c r="S197" s="5"/>
    </row>
    <row r="198" s="78" customFormat="true" ht="13.2" hidden="false" customHeight="false" outlineLevel="0" collapsed="false">
      <c r="A198" s="75" t="n">
        <v>67</v>
      </c>
      <c r="B198" s="83" t="n">
        <f aca="false">COUNTIF(A:A,A198)</f>
        <v>4</v>
      </c>
      <c r="C198" s="83"/>
      <c r="D198" s="84"/>
      <c r="E198" s="28" t="n">
        <f aca="false">COUNTIF(D:D,D198)</f>
        <v>0</v>
      </c>
      <c r="F198" s="83"/>
      <c r="G198" s="79"/>
      <c r="H198" s="85"/>
      <c r="I198" s="86" t="s">
        <v>431</v>
      </c>
      <c r="J198" s="86" t="s">
        <v>437</v>
      </c>
      <c r="K198" s="86" t="s">
        <v>438</v>
      </c>
      <c r="L198" s="87" t="s">
        <v>356</v>
      </c>
      <c r="M198" s="87" t="n">
        <v>9</v>
      </c>
      <c r="O198" s="21" t="s">
        <v>139</v>
      </c>
      <c r="P198" s="78" t="n">
        <v>6</v>
      </c>
    </row>
    <row r="199" s="78" customFormat="true" ht="13.2" hidden="false" customHeight="false" outlineLevel="0" collapsed="false">
      <c r="A199" s="75" t="n">
        <v>71</v>
      </c>
      <c r="B199" s="83" t="n">
        <f aca="false">COUNTIF(A:A,A199)</f>
        <v>4</v>
      </c>
      <c r="C199" s="83"/>
      <c r="D199" s="84"/>
      <c r="E199" s="28" t="n">
        <f aca="false">COUNTIF(D:D,D199)</f>
        <v>0</v>
      </c>
      <c r="F199" s="83"/>
      <c r="G199" s="79"/>
      <c r="H199" s="85"/>
      <c r="I199" s="86" t="s">
        <v>431</v>
      </c>
      <c r="J199" s="86" t="s">
        <v>437</v>
      </c>
      <c r="K199" s="86" t="s">
        <v>438</v>
      </c>
      <c r="L199" s="87" t="s">
        <v>358</v>
      </c>
      <c r="M199" s="87" t="n">
        <v>10</v>
      </c>
      <c r="O199" s="21" t="s">
        <v>283</v>
      </c>
      <c r="P199" s="78" t="n">
        <v>7</v>
      </c>
    </row>
    <row r="200" s="78" customFormat="true" ht="13.2" hidden="false" customHeight="false" outlineLevel="0" collapsed="false">
      <c r="A200" s="75" t="n">
        <v>99</v>
      </c>
      <c r="B200" s="83" t="n">
        <f aca="false">COUNTIF(A:A,A200)</f>
        <v>3</v>
      </c>
      <c r="C200" s="83"/>
      <c r="D200" s="84"/>
      <c r="E200" s="28" t="n">
        <f aca="false">COUNTIF(D:D,D200)</f>
        <v>0</v>
      </c>
      <c r="F200" s="83"/>
      <c r="G200" s="79"/>
      <c r="H200" s="85"/>
      <c r="I200" s="86" t="s">
        <v>431</v>
      </c>
      <c r="J200" s="86" t="s">
        <v>437</v>
      </c>
      <c r="K200" s="86" t="s">
        <v>438</v>
      </c>
      <c r="L200" s="87" t="s">
        <v>374</v>
      </c>
      <c r="M200" s="87" t="n">
        <v>11</v>
      </c>
      <c r="O200" s="21" t="s">
        <v>255</v>
      </c>
      <c r="P200" s="78" t="n">
        <v>8</v>
      </c>
    </row>
    <row r="201" customFormat="false" ht="15.75" hidden="false" customHeight="true" outlineLevel="0" collapsed="false">
      <c r="A201" s="66"/>
      <c r="B201" s="28" t="n">
        <f aca="false">COUNTIF(A:A,A201)</f>
        <v>1</v>
      </c>
      <c r="C201" s="28"/>
      <c r="D201" s="67"/>
      <c r="E201" s="28" t="n">
        <f aca="false">COUNTIF(D:D,D201)</f>
        <v>0</v>
      </c>
      <c r="F201" s="28"/>
      <c r="G201" s="74"/>
      <c r="H201" s="76"/>
      <c r="I201" s="71"/>
      <c r="J201" s="71"/>
      <c r="K201" s="71"/>
      <c r="L201" s="77"/>
      <c r="M201" s="77"/>
    </row>
    <row r="202" customFormat="false" ht="13.2" hidden="false" customHeight="false" outlineLevel="0" collapsed="false">
      <c r="A202" s="66"/>
      <c r="B202" s="28" t="n">
        <f aca="false">COUNTIF(A:A,A202)</f>
        <v>1</v>
      </c>
      <c r="C202" s="28"/>
      <c r="D202" s="67"/>
      <c r="E202" s="28" t="n">
        <f aca="false">COUNTIF(D:D,D203)</f>
        <v>1</v>
      </c>
      <c r="F202" s="28"/>
      <c r="G202" s="79" t="s">
        <v>398</v>
      </c>
      <c r="H202" s="69"/>
      <c r="I202" s="70" t="s">
        <v>399</v>
      </c>
      <c r="J202" s="71" t="s">
        <v>447</v>
      </c>
      <c r="K202" s="70" t="s">
        <v>448</v>
      </c>
      <c r="L202" s="72" t="s">
        <v>342</v>
      </c>
      <c r="M202" s="72" t="n">
        <v>1</v>
      </c>
      <c r="P202" s="0" t="n">
        <v>0</v>
      </c>
    </row>
    <row r="203" customFormat="false" ht="13.2" hidden="false" customHeight="false" outlineLevel="0" collapsed="false">
      <c r="A203" s="66"/>
      <c r="B203" s="28" t="n">
        <f aca="false">COUNTIF(A:A,A203)</f>
        <v>1</v>
      </c>
      <c r="C203" s="28"/>
      <c r="D203" s="84" t="n">
        <v>73</v>
      </c>
      <c r="E203" s="28" t="n">
        <f aca="false">COUNTIF(D:D,D204)</f>
        <v>0</v>
      </c>
      <c r="F203" s="28"/>
      <c r="G203" s="79"/>
      <c r="H203" s="69"/>
      <c r="I203" s="70" t="s">
        <v>399</v>
      </c>
      <c r="J203" s="71" t="s">
        <v>447</v>
      </c>
      <c r="K203" s="70" t="s">
        <v>448</v>
      </c>
      <c r="L203" s="72" t="s">
        <v>344</v>
      </c>
      <c r="M203" s="72" t="n">
        <v>2</v>
      </c>
      <c r="O203" s="3" t="s">
        <v>315</v>
      </c>
      <c r="P203" s="0" t="n">
        <v>0</v>
      </c>
    </row>
    <row r="204" customFormat="false" ht="13.2" hidden="false" customHeight="false" outlineLevel="0" collapsed="false">
      <c r="A204" s="66"/>
      <c r="B204" s="28" t="n">
        <f aca="false">COUNTIF(A:A,A204)</f>
        <v>1</v>
      </c>
      <c r="C204" s="28"/>
      <c r="D204" s="84"/>
      <c r="E204" s="28" t="n">
        <f aca="false">COUNTIF(D:D,D205)</f>
        <v>1</v>
      </c>
      <c r="F204" s="28"/>
      <c r="G204" s="79" t="s">
        <v>398</v>
      </c>
      <c r="H204" s="69"/>
      <c r="I204" s="70" t="s">
        <v>399</v>
      </c>
      <c r="J204" s="71" t="s">
        <v>447</v>
      </c>
      <c r="K204" s="70" t="s">
        <v>448</v>
      </c>
      <c r="L204" s="72" t="s">
        <v>345</v>
      </c>
      <c r="M204" s="72" t="n">
        <v>3</v>
      </c>
      <c r="P204" s="0" t="n">
        <v>1</v>
      </c>
    </row>
    <row r="205" customFormat="false" ht="13.2" hidden="false" customHeight="false" outlineLevel="0" collapsed="false">
      <c r="A205" s="66"/>
      <c r="B205" s="28" t="n">
        <f aca="false">COUNTIF(A:A,A205)</f>
        <v>1</v>
      </c>
      <c r="C205" s="28"/>
      <c r="D205" s="84" t="n">
        <v>74</v>
      </c>
      <c r="E205" s="28" t="n">
        <f aca="false">COUNTIF(D:D,D206)</f>
        <v>0</v>
      </c>
      <c r="F205" s="28"/>
      <c r="G205" s="79"/>
      <c r="H205" s="69"/>
      <c r="I205" s="70" t="s">
        <v>399</v>
      </c>
      <c r="J205" s="71" t="s">
        <v>447</v>
      </c>
      <c r="K205" s="70" t="s">
        <v>448</v>
      </c>
      <c r="L205" s="72" t="s">
        <v>346</v>
      </c>
      <c r="M205" s="72" t="n">
        <v>4</v>
      </c>
      <c r="O205" s="3" t="s">
        <v>319</v>
      </c>
      <c r="P205" s="0" t="n">
        <v>1</v>
      </c>
    </row>
    <row r="206" customFormat="false" ht="13.2" hidden="false" customHeight="false" outlineLevel="0" collapsed="false">
      <c r="A206" s="66"/>
      <c r="B206" s="28" t="n">
        <f aca="false">COUNTIF(A:A,A206)</f>
        <v>1</v>
      </c>
      <c r="C206" s="28"/>
      <c r="D206" s="84"/>
      <c r="E206" s="28" t="n">
        <f aca="false">COUNTIF(D:D,D207)</f>
        <v>1</v>
      </c>
      <c r="F206" s="28"/>
      <c r="G206" s="79" t="s">
        <v>398</v>
      </c>
      <c r="H206" s="69"/>
      <c r="I206" s="70" t="s">
        <v>399</v>
      </c>
      <c r="J206" s="71" t="s">
        <v>447</v>
      </c>
      <c r="K206" s="70" t="s">
        <v>448</v>
      </c>
      <c r="L206" s="72" t="s">
        <v>348</v>
      </c>
      <c r="M206" s="72" t="n">
        <v>5</v>
      </c>
      <c r="P206" s="0" t="n">
        <v>2</v>
      </c>
    </row>
    <row r="207" customFormat="false" ht="13.2" hidden="false" customHeight="false" outlineLevel="0" collapsed="false">
      <c r="A207" s="66"/>
      <c r="B207" s="28" t="n">
        <f aca="false">COUNTIF(A:A,A207)</f>
        <v>1</v>
      </c>
      <c r="C207" s="28"/>
      <c r="D207" s="84" t="n">
        <v>75</v>
      </c>
      <c r="E207" s="28" t="n">
        <f aca="false">COUNTIF(D:D,D267)</f>
        <v>1</v>
      </c>
      <c r="F207" s="28"/>
      <c r="G207" s="79"/>
      <c r="H207" s="69"/>
      <c r="I207" s="70" t="s">
        <v>399</v>
      </c>
      <c r="J207" s="71" t="s">
        <v>447</v>
      </c>
      <c r="K207" s="70" t="s">
        <v>448</v>
      </c>
      <c r="L207" s="72" t="s">
        <v>349</v>
      </c>
      <c r="M207" s="72" t="n">
        <v>6</v>
      </c>
      <c r="O207" s="3" t="s">
        <v>187</v>
      </c>
      <c r="P207" s="0" t="n">
        <v>2</v>
      </c>
    </row>
    <row r="208" customFormat="false" ht="13.2" hidden="false" customHeight="false" outlineLevel="0" collapsed="false">
      <c r="A208" s="66"/>
      <c r="B208" s="28" t="n">
        <f aca="false">COUNTIF(A:A,A208)</f>
        <v>1</v>
      </c>
      <c r="C208" s="28"/>
      <c r="D208" s="67"/>
      <c r="E208" s="28" t="n">
        <f aca="false">COUNTIF(D:D,D268)</f>
        <v>0</v>
      </c>
      <c r="F208" s="28"/>
      <c r="G208" s="79" t="s">
        <v>398</v>
      </c>
      <c r="H208" s="69"/>
      <c r="I208" s="70" t="s">
        <v>399</v>
      </c>
      <c r="J208" s="71" t="s">
        <v>447</v>
      </c>
      <c r="K208" s="70" t="s">
        <v>448</v>
      </c>
      <c r="L208" s="72" t="s">
        <v>350</v>
      </c>
      <c r="M208" s="72" t="n">
        <v>7</v>
      </c>
      <c r="P208" s="0" t="n">
        <v>3</v>
      </c>
    </row>
    <row r="209" customFormat="false" ht="13.2" hidden="false" customHeight="false" outlineLevel="0" collapsed="false">
      <c r="A209" s="66"/>
      <c r="B209" s="28" t="n">
        <f aca="false">COUNTIF(A:A,A209)</f>
        <v>1</v>
      </c>
      <c r="C209" s="28"/>
      <c r="D209" s="67"/>
      <c r="E209" s="28" t="n">
        <f aca="false">COUNTIF(D:D,D269)</f>
        <v>1</v>
      </c>
      <c r="F209" s="28"/>
      <c r="G209" s="79"/>
      <c r="H209" s="69"/>
      <c r="I209" s="70" t="s">
        <v>399</v>
      </c>
      <c r="J209" s="71" t="s">
        <v>447</v>
      </c>
      <c r="K209" s="70" t="s">
        <v>448</v>
      </c>
      <c r="L209" s="72" t="s">
        <v>351</v>
      </c>
      <c r="M209" s="72" t="n">
        <v>8</v>
      </c>
      <c r="P209" s="0" t="n">
        <v>3</v>
      </c>
    </row>
    <row r="210" customFormat="false" ht="13.2" hidden="false" customHeight="false" outlineLevel="0" collapsed="false">
      <c r="A210" s="66"/>
      <c r="B210" s="28" t="n">
        <f aca="false">COUNTIF(A:A,A210)</f>
        <v>1</v>
      </c>
      <c r="C210" s="28"/>
      <c r="D210" s="67"/>
      <c r="E210" s="28" t="n">
        <f aca="false">COUNTIF(D:D,D211)</f>
        <v>1</v>
      </c>
      <c r="F210" s="28"/>
      <c r="G210" s="79" t="s">
        <v>398</v>
      </c>
      <c r="H210" s="69"/>
      <c r="I210" s="70" t="s">
        <v>399</v>
      </c>
      <c r="J210" s="71" t="s">
        <v>447</v>
      </c>
      <c r="K210" s="70" t="s">
        <v>448</v>
      </c>
      <c r="L210" s="72" t="s">
        <v>352</v>
      </c>
      <c r="M210" s="72" t="n">
        <v>9</v>
      </c>
      <c r="P210" s="0" t="n">
        <v>4</v>
      </c>
    </row>
    <row r="211" customFormat="false" ht="13.2" hidden="false" customHeight="false" outlineLevel="0" collapsed="false">
      <c r="A211" s="66"/>
      <c r="B211" s="28" t="n">
        <f aca="false">COUNTIF(A:A,A211)</f>
        <v>1</v>
      </c>
      <c r="C211" s="28"/>
      <c r="D211" s="84" t="n">
        <v>48</v>
      </c>
      <c r="E211" s="28" t="n">
        <f aca="false">COUNTIF(D:D,D212)</f>
        <v>0</v>
      </c>
      <c r="F211" s="28"/>
      <c r="G211" s="79"/>
      <c r="H211" s="69"/>
      <c r="I211" s="70" t="s">
        <v>399</v>
      </c>
      <c r="J211" s="71" t="s">
        <v>447</v>
      </c>
      <c r="K211" s="70" t="s">
        <v>448</v>
      </c>
      <c r="L211" s="72" t="s">
        <v>353</v>
      </c>
      <c r="M211" s="72" t="n">
        <v>10</v>
      </c>
      <c r="O211" s="3" t="s">
        <v>38</v>
      </c>
      <c r="P211" s="0" t="n">
        <v>4</v>
      </c>
    </row>
    <row r="212" customFormat="false" ht="13.2" hidden="false" customHeight="false" outlineLevel="0" collapsed="false">
      <c r="A212" s="66"/>
      <c r="B212" s="28" t="n">
        <f aca="false">COUNTIF(A:A,A212)</f>
        <v>1</v>
      </c>
      <c r="C212" s="28"/>
      <c r="D212" s="84"/>
      <c r="E212" s="28" t="n">
        <f aca="false">COUNTIF(D:D,D213)</f>
        <v>1</v>
      </c>
      <c r="F212" s="28"/>
      <c r="G212" s="79" t="s">
        <v>398</v>
      </c>
      <c r="H212" s="69"/>
      <c r="I212" s="70" t="s">
        <v>399</v>
      </c>
      <c r="J212" s="71" t="s">
        <v>447</v>
      </c>
      <c r="K212" s="70" t="s">
        <v>448</v>
      </c>
      <c r="L212" s="72" t="s">
        <v>354</v>
      </c>
      <c r="M212" s="72" t="n">
        <v>11</v>
      </c>
      <c r="P212" s="0" t="n">
        <v>5</v>
      </c>
    </row>
    <row r="213" customFormat="false" ht="13.2" hidden="false" customHeight="false" outlineLevel="0" collapsed="false">
      <c r="A213" s="66"/>
      <c r="B213" s="28" t="n">
        <f aca="false">COUNTIF(A:A,A213)</f>
        <v>1</v>
      </c>
      <c r="C213" s="28"/>
      <c r="D213" s="84" t="n">
        <v>49</v>
      </c>
      <c r="E213" s="28" t="n">
        <f aca="false">COUNTIF(D:D,D214)</f>
        <v>0</v>
      </c>
      <c r="F213" s="28"/>
      <c r="G213" s="79"/>
      <c r="H213" s="69"/>
      <c r="I213" s="70" t="s">
        <v>399</v>
      </c>
      <c r="J213" s="71" t="s">
        <v>447</v>
      </c>
      <c r="K213" s="70" t="s">
        <v>448</v>
      </c>
      <c r="L213" s="72" t="s">
        <v>355</v>
      </c>
      <c r="M213" s="72" t="n">
        <v>12</v>
      </c>
      <c r="O213" s="3" t="s">
        <v>42</v>
      </c>
      <c r="P213" s="0" t="n">
        <v>5</v>
      </c>
    </row>
    <row r="214" customFormat="false" ht="13.2" hidden="false" customHeight="false" outlineLevel="0" collapsed="false">
      <c r="A214" s="66"/>
      <c r="B214" s="28" t="n">
        <f aca="false">COUNTIF(A:A,A214)</f>
        <v>1</v>
      </c>
      <c r="C214" s="28"/>
      <c r="D214" s="84"/>
      <c r="E214" s="28" t="n">
        <f aca="false">COUNTIF(D:D,D215)</f>
        <v>1</v>
      </c>
      <c r="F214" s="28"/>
      <c r="G214" s="79" t="s">
        <v>398</v>
      </c>
      <c r="H214" s="69"/>
      <c r="I214" s="70" t="s">
        <v>399</v>
      </c>
      <c r="J214" s="71" t="s">
        <v>447</v>
      </c>
      <c r="K214" s="70" t="s">
        <v>448</v>
      </c>
      <c r="L214" s="72" t="s">
        <v>356</v>
      </c>
      <c r="M214" s="72" t="n">
        <v>13</v>
      </c>
      <c r="P214" s="0" t="n">
        <v>6</v>
      </c>
    </row>
    <row r="215" customFormat="false" ht="13.2" hidden="false" customHeight="false" outlineLevel="0" collapsed="false">
      <c r="A215" s="66"/>
      <c r="B215" s="28" t="n">
        <f aca="false">COUNTIF(A:A,A215)</f>
        <v>1</v>
      </c>
      <c r="C215" s="28"/>
      <c r="D215" s="84" t="n">
        <v>50</v>
      </c>
      <c r="E215" s="28" t="n">
        <f aca="false">COUNTIF(D:D,D216)</f>
        <v>0</v>
      </c>
      <c r="F215" s="28"/>
      <c r="G215" s="79"/>
      <c r="H215" s="69"/>
      <c r="I215" s="70" t="s">
        <v>399</v>
      </c>
      <c r="J215" s="71" t="s">
        <v>447</v>
      </c>
      <c r="K215" s="70" t="s">
        <v>448</v>
      </c>
      <c r="L215" s="72" t="s">
        <v>357</v>
      </c>
      <c r="M215" s="72" t="n">
        <v>14</v>
      </c>
      <c r="O215" s="3" t="s">
        <v>46</v>
      </c>
      <c r="P215" s="0" t="n">
        <v>6</v>
      </c>
    </row>
    <row r="216" customFormat="false" ht="13.2" hidden="false" customHeight="false" outlineLevel="0" collapsed="false">
      <c r="A216" s="66"/>
      <c r="B216" s="28" t="n">
        <f aca="false">COUNTIF(A:A,A216)</f>
        <v>1</v>
      </c>
      <c r="C216" s="28"/>
      <c r="D216" s="84"/>
      <c r="E216" s="28" t="n">
        <f aca="false">COUNTIF(D:D,D217)</f>
        <v>1</v>
      </c>
      <c r="F216" s="28"/>
      <c r="G216" s="79" t="s">
        <v>398</v>
      </c>
      <c r="H216" s="69"/>
      <c r="I216" s="70" t="s">
        <v>399</v>
      </c>
      <c r="J216" s="71" t="s">
        <v>447</v>
      </c>
      <c r="K216" s="70" t="s">
        <v>448</v>
      </c>
      <c r="L216" s="72" t="s">
        <v>358</v>
      </c>
      <c r="M216" s="72" t="n">
        <v>15</v>
      </c>
      <c r="P216" s="0" t="n">
        <v>7</v>
      </c>
    </row>
    <row r="217" customFormat="false" ht="13.2" hidden="false" customHeight="false" outlineLevel="0" collapsed="false">
      <c r="A217" s="66"/>
      <c r="B217" s="28" t="n">
        <f aca="false">COUNTIF(A:A,A217)</f>
        <v>1</v>
      </c>
      <c r="C217" s="28"/>
      <c r="D217" s="84" t="n">
        <v>51</v>
      </c>
      <c r="E217" s="28" t="n">
        <f aca="false">COUNTIF(D:D,D218)</f>
        <v>0</v>
      </c>
      <c r="F217" s="28"/>
      <c r="G217" s="79"/>
      <c r="H217" s="69"/>
      <c r="I217" s="70" t="s">
        <v>399</v>
      </c>
      <c r="J217" s="71" t="s">
        <v>447</v>
      </c>
      <c r="K217" s="70" t="s">
        <v>448</v>
      </c>
      <c r="L217" s="72" t="s">
        <v>359</v>
      </c>
      <c r="M217" s="72" t="n">
        <v>16</v>
      </c>
      <c r="O217" s="3" t="s">
        <v>50</v>
      </c>
      <c r="P217" s="0" t="n">
        <v>7</v>
      </c>
    </row>
    <row r="218" customFormat="false" ht="13.2" hidden="false" customHeight="false" outlineLevel="0" collapsed="false">
      <c r="A218" s="66"/>
      <c r="B218" s="28" t="n">
        <f aca="false">COUNTIF(A:A,A218)</f>
        <v>1</v>
      </c>
      <c r="C218" s="28"/>
      <c r="D218" s="84"/>
      <c r="E218" s="28" t="n">
        <f aca="false">COUNTIF(D:D,D219)</f>
        <v>1</v>
      </c>
      <c r="F218" s="28"/>
      <c r="G218" s="79" t="s">
        <v>398</v>
      </c>
      <c r="H218" s="69"/>
      <c r="I218" s="70" t="s">
        <v>399</v>
      </c>
      <c r="J218" s="71" t="s">
        <v>447</v>
      </c>
      <c r="K218" s="70" t="s">
        <v>448</v>
      </c>
      <c r="L218" s="72" t="s">
        <v>374</v>
      </c>
      <c r="M218" s="72" t="n">
        <v>17</v>
      </c>
      <c r="P218" s="0" t="n">
        <v>8</v>
      </c>
    </row>
    <row r="219" customFormat="false" ht="13.2" hidden="false" customHeight="false" outlineLevel="0" collapsed="false">
      <c r="A219" s="66"/>
      <c r="B219" s="28" t="n">
        <f aca="false">COUNTIF(A:A,A219)</f>
        <v>1</v>
      </c>
      <c r="C219" s="28"/>
      <c r="D219" s="84" t="n">
        <v>52</v>
      </c>
      <c r="E219" s="28" t="n">
        <f aca="false">COUNTIF(D:D,D220)</f>
        <v>0</v>
      </c>
      <c r="F219" s="28"/>
      <c r="G219" s="79"/>
      <c r="H219" s="69"/>
      <c r="I219" s="70" t="s">
        <v>399</v>
      </c>
      <c r="J219" s="71" t="s">
        <v>447</v>
      </c>
      <c r="K219" s="70" t="s">
        <v>448</v>
      </c>
      <c r="L219" s="72" t="s">
        <v>375</v>
      </c>
      <c r="M219" s="72" t="n">
        <v>18</v>
      </c>
      <c r="O219" s="3" t="s">
        <v>66</v>
      </c>
      <c r="P219" s="0" t="n">
        <v>8</v>
      </c>
    </row>
    <row r="220" customFormat="false" ht="13.2" hidden="false" customHeight="false" outlineLevel="0" collapsed="false">
      <c r="A220" s="66"/>
      <c r="B220" s="28" t="n">
        <f aca="false">COUNTIF(A:A,A220)</f>
        <v>1</v>
      </c>
      <c r="C220" s="28"/>
      <c r="D220" s="84"/>
      <c r="E220" s="28" t="n">
        <f aca="false">COUNTIF(D:D,D221)</f>
        <v>1</v>
      </c>
      <c r="F220" s="28"/>
      <c r="G220" s="79" t="s">
        <v>398</v>
      </c>
      <c r="H220" s="69"/>
      <c r="I220" s="70" t="s">
        <v>399</v>
      </c>
      <c r="J220" s="71" t="s">
        <v>447</v>
      </c>
      <c r="K220" s="70" t="s">
        <v>448</v>
      </c>
      <c r="L220" s="72" t="s">
        <v>376</v>
      </c>
      <c r="M220" s="72" t="n">
        <v>19</v>
      </c>
      <c r="P220" s="0" t="n">
        <v>9</v>
      </c>
    </row>
    <row r="221" customFormat="false" ht="13.2" hidden="false" customHeight="false" outlineLevel="0" collapsed="false">
      <c r="A221" s="66"/>
      <c r="B221" s="28" t="n">
        <f aca="false">COUNTIF(A:A,A221)</f>
        <v>1</v>
      </c>
      <c r="C221" s="28"/>
      <c r="D221" s="84" t="n">
        <v>53</v>
      </c>
      <c r="E221" s="28" t="n">
        <f aca="false">COUNTIF(D:D,D222)</f>
        <v>0</v>
      </c>
      <c r="F221" s="28"/>
      <c r="G221" s="79"/>
      <c r="H221" s="69"/>
      <c r="I221" s="70" t="s">
        <v>399</v>
      </c>
      <c r="J221" s="71" t="s">
        <v>447</v>
      </c>
      <c r="K221" s="70" t="s">
        <v>448</v>
      </c>
      <c r="L221" s="72" t="s">
        <v>377</v>
      </c>
      <c r="M221" s="72" t="n">
        <v>20</v>
      </c>
      <c r="O221" s="3" t="s">
        <v>70</v>
      </c>
      <c r="P221" s="0" t="n">
        <v>9</v>
      </c>
    </row>
    <row r="222" customFormat="false" ht="13.2" hidden="false" customHeight="false" outlineLevel="0" collapsed="false">
      <c r="A222" s="66"/>
      <c r="B222" s="28" t="n">
        <f aca="false">COUNTIF(A:A,A222)</f>
        <v>1</v>
      </c>
      <c r="C222" s="28"/>
      <c r="D222" s="84"/>
      <c r="E222" s="28" t="n">
        <f aca="false">COUNTIF(D:D,D223)</f>
        <v>1</v>
      </c>
      <c r="F222" s="28"/>
      <c r="G222" s="79" t="s">
        <v>398</v>
      </c>
      <c r="H222" s="69"/>
      <c r="I222" s="70" t="s">
        <v>399</v>
      </c>
      <c r="J222" s="71" t="s">
        <v>447</v>
      </c>
      <c r="K222" s="70" t="s">
        <v>448</v>
      </c>
      <c r="L222" s="72" t="s">
        <v>378</v>
      </c>
      <c r="M222" s="72" t="n">
        <v>21</v>
      </c>
      <c r="P222" s="0" t="n">
        <v>10</v>
      </c>
    </row>
    <row r="223" customFormat="false" ht="13.2" hidden="false" customHeight="false" outlineLevel="0" collapsed="false">
      <c r="A223" s="66"/>
      <c r="B223" s="28" t="n">
        <f aca="false">COUNTIF(A:A,A223)</f>
        <v>1</v>
      </c>
      <c r="C223" s="28"/>
      <c r="D223" s="84" t="n">
        <v>54</v>
      </c>
      <c r="E223" s="28" t="n">
        <f aca="false">COUNTIF(D:D,D224)</f>
        <v>0</v>
      </c>
      <c r="F223" s="28"/>
      <c r="G223" s="79"/>
      <c r="H223" s="69"/>
      <c r="I223" s="70" t="s">
        <v>399</v>
      </c>
      <c r="J223" s="71" t="s">
        <v>447</v>
      </c>
      <c r="K223" s="70" t="s">
        <v>448</v>
      </c>
      <c r="L223" s="72" t="s">
        <v>379</v>
      </c>
      <c r="M223" s="72" t="n">
        <v>22</v>
      </c>
      <c r="O223" s="3" t="s">
        <v>74</v>
      </c>
      <c r="P223" s="0" t="n">
        <v>10</v>
      </c>
    </row>
    <row r="224" customFormat="false" ht="13.2" hidden="false" customHeight="false" outlineLevel="0" collapsed="false">
      <c r="A224" s="66"/>
      <c r="B224" s="28" t="n">
        <f aca="false">COUNTIF(A:A,A224)</f>
        <v>1</v>
      </c>
      <c r="C224" s="28"/>
      <c r="D224" s="84"/>
      <c r="E224" s="28" t="n">
        <f aca="false">COUNTIF(D:D,D225)</f>
        <v>1</v>
      </c>
      <c r="F224" s="28"/>
      <c r="G224" s="79" t="s">
        <v>398</v>
      </c>
      <c r="H224" s="69"/>
      <c r="I224" s="70" t="s">
        <v>399</v>
      </c>
      <c r="J224" s="71" t="s">
        <v>447</v>
      </c>
      <c r="K224" s="70" t="s">
        <v>448</v>
      </c>
      <c r="L224" s="72" t="s">
        <v>380</v>
      </c>
      <c r="M224" s="72" t="n">
        <v>23</v>
      </c>
      <c r="P224" s="0" t="n">
        <v>11</v>
      </c>
    </row>
    <row r="225" customFormat="false" ht="13.2" hidden="false" customHeight="false" outlineLevel="0" collapsed="false">
      <c r="A225" s="66"/>
      <c r="B225" s="28" t="n">
        <f aca="false">COUNTIF(A:A,A225)</f>
        <v>1</v>
      </c>
      <c r="C225" s="28"/>
      <c r="D225" s="84" t="n">
        <v>55</v>
      </c>
      <c r="E225" s="28" t="n">
        <f aca="false">COUNTIF(D:D,D226)</f>
        <v>0</v>
      </c>
      <c r="F225" s="28"/>
      <c r="G225" s="79"/>
      <c r="H225" s="69"/>
      <c r="I225" s="70" t="s">
        <v>399</v>
      </c>
      <c r="J225" s="71" t="s">
        <v>447</v>
      </c>
      <c r="K225" s="70" t="s">
        <v>448</v>
      </c>
      <c r="L225" s="72" t="s">
        <v>381</v>
      </c>
      <c r="M225" s="72" t="n">
        <v>24</v>
      </c>
      <c r="O225" s="3" t="s">
        <v>78</v>
      </c>
      <c r="P225" s="0" t="n">
        <v>11</v>
      </c>
    </row>
    <row r="226" customFormat="false" ht="13.2" hidden="false" customHeight="false" outlineLevel="0" collapsed="false">
      <c r="A226" s="66"/>
      <c r="B226" s="28" t="n">
        <f aca="false">COUNTIF(A:A,A226)</f>
        <v>1</v>
      </c>
      <c r="C226" s="28"/>
      <c r="D226" s="84"/>
      <c r="E226" s="28" t="n">
        <f aca="false">COUNTIF(D:D,D227)</f>
        <v>1</v>
      </c>
      <c r="F226" s="28"/>
      <c r="G226" s="79" t="s">
        <v>398</v>
      </c>
      <c r="H226" s="69"/>
      <c r="I226" s="70" t="s">
        <v>399</v>
      </c>
      <c r="J226" s="71" t="s">
        <v>447</v>
      </c>
      <c r="K226" s="70" t="s">
        <v>448</v>
      </c>
      <c r="L226" s="72" t="s">
        <v>382</v>
      </c>
      <c r="M226" s="72" t="n">
        <v>25</v>
      </c>
      <c r="P226" s="0" t="n">
        <v>12</v>
      </c>
    </row>
    <row r="227" customFormat="false" ht="13.2" hidden="false" customHeight="false" outlineLevel="0" collapsed="false">
      <c r="A227" s="66"/>
      <c r="B227" s="28" t="n">
        <f aca="false">COUNTIF(A:A,A227)</f>
        <v>1</v>
      </c>
      <c r="C227" s="28"/>
      <c r="D227" s="84" t="n">
        <v>56</v>
      </c>
      <c r="E227" s="28" t="n">
        <f aca="false">COUNTIF(D:D,D228)</f>
        <v>0</v>
      </c>
      <c r="F227" s="28"/>
      <c r="G227" s="79"/>
      <c r="H227" s="69"/>
      <c r="I227" s="70" t="s">
        <v>399</v>
      </c>
      <c r="J227" s="71" t="s">
        <v>447</v>
      </c>
      <c r="K227" s="70" t="s">
        <v>448</v>
      </c>
      <c r="L227" s="72" t="s">
        <v>383</v>
      </c>
      <c r="M227" s="72" t="n">
        <v>26</v>
      </c>
      <c r="O227" s="3" t="s">
        <v>82</v>
      </c>
      <c r="P227" s="0" t="n">
        <v>12</v>
      </c>
    </row>
    <row r="228" customFormat="false" ht="13.2" hidden="false" customHeight="false" outlineLevel="0" collapsed="false">
      <c r="A228" s="66"/>
      <c r="B228" s="28" t="n">
        <f aca="false">COUNTIF(A:A,A228)</f>
        <v>1</v>
      </c>
      <c r="C228" s="28"/>
      <c r="D228" s="84"/>
      <c r="E228" s="28" t="n">
        <f aca="false">COUNTIF(D:D,D229)</f>
        <v>1</v>
      </c>
      <c r="F228" s="28"/>
      <c r="G228" s="79" t="s">
        <v>398</v>
      </c>
      <c r="H228" s="69"/>
      <c r="I228" s="70" t="s">
        <v>399</v>
      </c>
      <c r="J228" s="71" t="s">
        <v>447</v>
      </c>
      <c r="K228" s="70" t="s">
        <v>448</v>
      </c>
      <c r="L228" s="72" t="s">
        <v>384</v>
      </c>
      <c r="M228" s="72" t="n">
        <v>27</v>
      </c>
      <c r="P228" s="0" t="n">
        <v>13</v>
      </c>
    </row>
    <row r="229" customFormat="false" ht="13.2" hidden="false" customHeight="false" outlineLevel="0" collapsed="false">
      <c r="A229" s="66"/>
      <c r="B229" s="28" t="n">
        <f aca="false">COUNTIF(A:A,A229)</f>
        <v>1</v>
      </c>
      <c r="C229" s="28"/>
      <c r="D229" s="84" t="n">
        <v>57</v>
      </c>
      <c r="E229" s="28" t="n">
        <f aca="false">COUNTIF(D:D,D230)</f>
        <v>0</v>
      </c>
      <c r="F229" s="28"/>
      <c r="G229" s="79"/>
      <c r="H229" s="69"/>
      <c r="I229" s="70" t="s">
        <v>399</v>
      </c>
      <c r="J229" s="71" t="s">
        <v>447</v>
      </c>
      <c r="K229" s="70" t="s">
        <v>448</v>
      </c>
      <c r="L229" s="72" t="s">
        <v>385</v>
      </c>
      <c r="M229" s="72" t="n">
        <v>28</v>
      </c>
      <c r="O229" s="3" t="s">
        <v>85</v>
      </c>
      <c r="P229" s="0" t="n">
        <v>13</v>
      </c>
    </row>
    <row r="230" customFormat="false" ht="13.2" hidden="false" customHeight="false" outlineLevel="0" collapsed="false">
      <c r="A230" s="66"/>
      <c r="B230" s="28" t="n">
        <f aca="false">COUNTIF(A:A,A230)</f>
        <v>1</v>
      </c>
      <c r="C230" s="28"/>
      <c r="D230" s="84"/>
      <c r="E230" s="28" t="n">
        <f aca="false">COUNTIF(D:D,D231)</f>
        <v>1</v>
      </c>
      <c r="F230" s="28"/>
      <c r="G230" s="79" t="s">
        <v>398</v>
      </c>
      <c r="H230" s="69"/>
      <c r="I230" s="70" t="s">
        <v>399</v>
      </c>
      <c r="J230" s="71" t="s">
        <v>447</v>
      </c>
      <c r="K230" s="70" t="s">
        <v>448</v>
      </c>
      <c r="L230" s="72" t="s">
        <v>386</v>
      </c>
      <c r="M230" s="72" t="n">
        <v>29</v>
      </c>
      <c r="P230" s="0" t="n">
        <v>14</v>
      </c>
    </row>
    <row r="231" customFormat="false" ht="13.2" hidden="false" customHeight="false" outlineLevel="0" collapsed="false">
      <c r="A231" s="66"/>
      <c r="B231" s="28" t="n">
        <f aca="false">COUNTIF(A:A,A231)</f>
        <v>1</v>
      </c>
      <c r="C231" s="28"/>
      <c r="D231" s="84" t="n">
        <v>58</v>
      </c>
      <c r="E231" s="28" t="n">
        <f aca="false">COUNTIF(D:D,D232)</f>
        <v>0</v>
      </c>
      <c r="F231" s="28"/>
      <c r="G231" s="79"/>
      <c r="H231" s="69"/>
      <c r="I231" s="70" t="s">
        <v>399</v>
      </c>
      <c r="J231" s="71" t="s">
        <v>447</v>
      </c>
      <c r="K231" s="70" t="s">
        <v>448</v>
      </c>
      <c r="L231" s="72" t="s">
        <v>387</v>
      </c>
      <c r="M231" s="72" t="n">
        <v>30</v>
      </c>
      <c r="O231" s="3" t="s">
        <v>88</v>
      </c>
      <c r="P231" s="0" t="n">
        <v>14</v>
      </c>
    </row>
    <row r="232" customFormat="false" ht="13.2" hidden="false" customHeight="false" outlineLevel="0" collapsed="false">
      <c r="A232" s="66"/>
      <c r="B232" s="28" t="n">
        <f aca="false">COUNTIF(A:A,A232)</f>
        <v>1</v>
      </c>
      <c r="C232" s="28"/>
      <c r="D232" s="84"/>
      <c r="E232" s="28" t="n">
        <f aca="false">COUNTIF(D:D,D233)</f>
        <v>1</v>
      </c>
      <c r="F232" s="28"/>
      <c r="G232" s="79" t="s">
        <v>398</v>
      </c>
      <c r="H232" s="69"/>
      <c r="I232" s="70" t="s">
        <v>399</v>
      </c>
      <c r="J232" s="71" t="s">
        <v>447</v>
      </c>
      <c r="K232" s="70" t="s">
        <v>448</v>
      </c>
      <c r="L232" s="72" t="s">
        <v>388</v>
      </c>
      <c r="M232" s="72" t="n">
        <v>31</v>
      </c>
      <c r="P232" s="0" t="n">
        <v>15</v>
      </c>
    </row>
    <row r="233" customFormat="false" ht="13.2" hidden="false" customHeight="false" outlineLevel="0" collapsed="false">
      <c r="A233" s="66"/>
      <c r="B233" s="28" t="n">
        <f aca="false">COUNTIF(A:A,A233)</f>
        <v>1</v>
      </c>
      <c r="C233" s="28"/>
      <c r="D233" s="84" t="n">
        <v>59</v>
      </c>
      <c r="E233" s="28" t="n">
        <f aca="false">COUNTIF(D:D,D234)</f>
        <v>0</v>
      </c>
      <c r="F233" s="28"/>
      <c r="G233" s="79"/>
      <c r="H233" s="69"/>
      <c r="I233" s="70" t="s">
        <v>399</v>
      </c>
      <c r="J233" s="71" t="s">
        <v>447</v>
      </c>
      <c r="K233" s="70" t="s">
        <v>448</v>
      </c>
      <c r="L233" s="72" t="s">
        <v>389</v>
      </c>
      <c r="M233" s="72" t="n">
        <v>32</v>
      </c>
      <c r="O233" s="3" t="s">
        <v>128</v>
      </c>
      <c r="P233" s="0" t="n">
        <v>15</v>
      </c>
    </row>
    <row r="234" customFormat="false" ht="13.2" hidden="false" customHeight="false" outlineLevel="0" collapsed="false">
      <c r="A234" s="66"/>
      <c r="B234" s="28" t="n">
        <f aca="false">COUNTIF(A:A,A234)</f>
        <v>1</v>
      </c>
      <c r="C234" s="28"/>
      <c r="D234" s="84"/>
      <c r="E234" s="28" t="n">
        <f aca="false">COUNTIF(D:D,D235)</f>
        <v>1</v>
      </c>
      <c r="F234" s="28"/>
      <c r="G234" s="79" t="s">
        <v>398</v>
      </c>
      <c r="H234" s="69"/>
      <c r="I234" s="70" t="s">
        <v>399</v>
      </c>
      <c r="J234" s="71" t="s">
        <v>447</v>
      </c>
      <c r="K234" s="70" t="s">
        <v>448</v>
      </c>
      <c r="L234" s="72" t="s">
        <v>390</v>
      </c>
      <c r="M234" s="72" t="n">
        <v>33</v>
      </c>
      <c r="P234" s="0" t="n">
        <v>16</v>
      </c>
    </row>
    <row r="235" customFormat="false" ht="13.2" hidden="false" customHeight="false" outlineLevel="0" collapsed="false">
      <c r="A235" s="66"/>
      <c r="B235" s="28" t="n">
        <f aca="false">COUNTIF(A:A,A235)</f>
        <v>1</v>
      </c>
      <c r="C235" s="28"/>
      <c r="D235" s="84" t="n">
        <v>60</v>
      </c>
      <c r="E235" s="28" t="n">
        <f aca="false">COUNTIF(D:D,D236)</f>
        <v>0</v>
      </c>
      <c r="F235" s="28"/>
      <c r="G235" s="79"/>
      <c r="H235" s="69"/>
      <c r="I235" s="70" t="s">
        <v>399</v>
      </c>
      <c r="J235" s="71" t="s">
        <v>447</v>
      </c>
      <c r="K235" s="70" t="s">
        <v>448</v>
      </c>
      <c r="L235" s="72" t="s">
        <v>391</v>
      </c>
      <c r="M235" s="72" t="n">
        <v>34</v>
      </c>
      <c r="O235" s="3" t="s">
        <v>132</v>
      </c>
      <c r="P235" s="0" t="n">
        <v>16</v>
      </c>
    </row>
    <row r="236" customFormat="false" ht="13.2" hidden="false" customHeight="false" outlineLevel="0" collapsed="false">
      <c r="A236" s="66"/>
      <c r="B236" s="28" t="n">
        <f aca="false">COUNTIF(A:A,A236)</f>
        <v>1</v>
      </c>
      <c r="C236" s="28"/>
      <c r="D236" s="84"/>
      <c r="E236" s="28" t="n">
        <f aca="false">COUNTIF(D:D,D237)</f>
        <v>1</v>
      </c>
      <c r="F236" s="28"/>
      <c r="G236" s="79" t="s">
        <v>398</v>
      </c>
      <c r="H236" s="69"/>
      <c r="I236" s="70" t="s">
        <v>399</v>
      </c>
      <c r="J236" s="71" t="s">
        <v>447</v>
      </c>
      <c r="K236" s="70" t="s">
        <v>448</v>
      </c>
      <c r="L236" s="72" t="s">
        <v>392</v>
      </c>
      <c r="M236" s="72" t="n">
        <v>35</v>
      </c>
      <c r="P236" s="0" t="n">
        <v>17</v>
      </c>
    </row>
    <row r="237" customFormat="false" ht="13.2" hidden="false" customHeight="false" outlineLevel="0" collapsed="false">
      <c r="A237" s="66"/>
      <c r="B237" s="28" t="n">
        <f aca="false">COUNTIF(A:A,A237)</f>
        <v>1</v>
      </c>
      <c r="C237" s="28"/>
      <c r="D237" s="84" t="n">
        <v>61</v>
      </c>
      <c r="E237" s="28" t="n">
        <f aca="false">COUNTIF(D:D,D238)</f>
        <v>0</v>
      </c>
      <c r="F237" s="28"/>
      <c r="G237" s="79"/>
      <c r="H237" s="69"/>
      <c r="I237" s="70" t="s">
        <v>399</v>
      </c>
      <c r="J237" s="71" t="s">
        <v>447</v>
      </c>
      <c r="K237" s="70" t="s">
        <v>448</v>
      </c>
      <c r="L237" s="72" t="s">
        <v>393</v>
      </c>
      <c r="M237" s="72" t="n">
        <v>36</v>
      </c>
      <c r="O237" s="3" t="s">
        <v>238</v>
      </c>
      <c r="P237" s="0" t="n">
        <v>17</v>
      </c>
    </row>
    <row r="238" customFormat="false" ht="13.2" hidden="false" customHeight="false" outlineLevel="0" collapsed="false">
      <c r="A238" s="66"/>
      <c r="B238" s="28" t="n">
        <f aca="false">COUNTIF(A:A,A238)</f>
        <v>1</v>
      </c>
      <c r="C238" s="28"/>
      <c r="D238" s="84"/>
      <c r="E238" s="28" t="n">
        <f aca="false">COUNTIF(D:D,D239)</f>
        <v>1</v>
      </c>
      <c r="F238" s="28"/>
      <c r="G238" s="79" t="s">
        <v>398</v>
      </c>
      <c r="H238" s="69"/>
      <c r="I238" s="70" t="s">
        <v>399</v>
      </c>
      <c r="J238" s="71" t="s">
        <v>447</v>
      </c>
      <c r="K238" s="70" t="s">
        <v>448</v>
      </c>
      <c r="L238" s="72" t="s">
        <v>394</v>
      </c>
      <c r="M238" s="72" t="n">
        <v>37</v>
      </c>
      <c r="P238" s="0" t="n">
        <v>18</v>
      </c>
    </row>
    <row r="239" customFormat="false" ht="13.2" hidden="false" customHeight="false" outlineLevel="0" collapsed="false">
      <c r="A239" s="66"/>
      <c r="B239" s="28" t="n">
        <f aca="false">COUNTIF(A:A,A239)</f>
        <v>1</v>
      </c>
      <c r="C239" s="28"/>
      <c r="D239" s="84" t="n">
        <v>62</v>
      </c>
      <c r="E239" s="28" t="n">
        <f aca="false">COUNTIF(D:D,D240)</f>
        <v>0</v>
      </c>
      <c r="F239" s="28"/>
      <c r="G239" s="79"/>
      <c r="H239" s="69"/>
      <c r="I239" s="70" t="s">
        <v>399</v>
      </c>
      <c r="J239" s="71" t="s">
        <v>447</v>
      </c>
      <c r="K239" s="70" t="s">
        <v>448</v>
      </c>
      <c r="L239" s="72" t="s">
        <v>395</v>
      </c>
      <c r="M239" s="72" t="n">
        <v>38</v>
      </c>
      <c r="O239" s="3" t="s">
        <v>242</v>
      </c>
      <c r="P239" s="0" t="n">
        <v>18</v>
      </c>
    </row>
    <row r="240" customFormat="false" ht="13.2" hidden="false" customHeight="false" outlineLevel="0" collapsed="false">
      <c r="A240" s="66"/>
      <c r="B240" s="28" t="n">
        <f aca="false">COUNTIF(A:A,A240)</f>
        <v>1</v>
      </c>
      <c r="C240" s="28"/>
      <c r="D240" s="84"/>
      <c r="E240" s="28" t="n">
        <f aca="false">COUNTIF(D:D,D241)</f>
        <v>1</v>
      </c>
      <c r="F240" s="28"/>
      <c r="G240" s="79" t="s">
        <v>398</v>
      </c>
      <c r="H240" s="69"/>
      <c r="I240" s="70" t="s">
        <v>399</v>
      </c>
      <c r="J240" s="71" t="s">
        <v>447</v>
      </c>
      <c r="K240" s="70" t="s">
        <v>448</v>
      </c>
      <c r="L240" s="72" t="s">
        <v>396</v>
      </c>
      <c r="M240" s="72" t="n">
        <v>39</v>
      </c>
      <c r="P240" s="0" t="n">
        <v>19</v>
      </c>
    </row>
    <row r="241" customFormat="false" ht="13.2" hidden="false" customHeight="false" outlineLevel="0" collapsed="false">
      <c r="A241" s="66"/>
      <c r="B241" s="28" t="n">
        <f aca="false">COUNTIF(A:A,A241)</f>
        <v>1</v>
      </c>
      <c r="C241" s="28"/>
      <c r="D241" s="84" t="n">
        <v>63</v>
      </c>
      <c r="E241" s="28" t="n">
        <f aca="false">COUNTIF(D:D,#REF!)</f>
        <v>0</v>
      </c>
      <c r="F241" s="28"/>
      <c r="G241" s="79"/>
      <c r="H241" s="69"/>
      <c r="I241" s="70" t="s">
        <v>399</v>
      </c>
      <c r="J241" s="71" t="s">
        <v>447</v>
      </c>
      <c r="K241" s="70" t="s">
        <v>448</v>
      </c>
      <c r="L241" s="72" t="s">
        <v>397</v>
      </c>
      <c r="M241" s="72" t="n">
        <v>40</v>
      </c>
      <c r="O241" s="3" t="s">
        <v>246</v>
      </c>
      <c r="P241" s="0" t="n">
        <v>19</v>
      </c>
    </row>
    <row r="242" customFormat="false" ht="15.75" hidden="false" customHeight="true" outlineLevel="0" collapsed="false">
      <c r="A242" s="66"/>
      <c r="B242" s="28" t="n">
        <f aca="false">COUNTIF(A:A,A242)</f>
        <v>1</v>
      </c>
      <c r="C242" s="28"/>
      <c r="D242" s="67"/>
      <c r="E242" s="28" t="n">
        <f aca="false">COUNTIF(D:D,D242)</f>
        <v>0</v>
      </c>
      <c r="F242" s="28"/>
      <c r="G242" s="74"/>
      <c r="H242" s="76"/>
      <c r="I242" s="71"/>
      <c r="J242" s="71"/>
      <c r="K242" s="71"/>
      <c r="L242" s="77"/>
      <c r="M242" s="77"/>
    </row>
    <row r="243" customFormat="false" ht="15.75" hidden="false" customHeight="true" outlineLevel="0" collapsed="false">
      <c r="A243" s="66"/>
      <c r="B243" s="28" t="n">
        <f aca="false">COUNTIF(A:A,A243)</f>
        <v>1</v>
      </c>
      <c r="C243" s="28"/>
      <c r="D243" s="67"/>
      <c r="E243" s="28" t="n">
        <f aca="false">COUNTIF(D:D,D243)</f>
        <v>0</v>
      </c>
      <c r="F243" s="28"/>
      <c r="G243" s="74"/>
      <c r="H243" s="76"/>
      <c r="I243" s="71"/>
      <c r="J243" s="71"/>
      <c r="K243" s="71"/>
      <c r="L243" s="77"/>
      <c r="M243" s="77"/>
    </row>
    <row r="244" customFormat="false" ht="13.2" hidden="false" customHeight="false" outlineLevel="0" collapsed="false">
      <c r="A244" s="66"/>
      <c r="B244" s="28" t="n">
        <f aca="false">COUNTIF(A:A,A244)</f>
        <v>1</v>
      </c>
      <c r="C244" s="28"/>
      <c r="D244" s="67"/>
      <c r="E244" s="28" t="n">
        <f aca="false">COUNTIF(D:D,D244)</f>
        <v>0</v>
      </c>
      <c r="F244" s="28"/>
      <c r="G244" s="88" t="s">
        <v>398</v>
      </c>
      <c r="H244" s="69"/>
      <c r="I244" s="70" t="s">
        <v>449</v>
      </c>
      <c r="J244" s="89" t="s">
        <v>450</v>
      </c>
      <c r="K244" s="70" t="s">
        <v>451</v>
      </c>
      <c r="L244" s="72" t="s">
        <v>452</v>
      </c>
      <c r="M244" s="72" t="n">
        <v>1</v>
      </c>
      <c r="P244" s="0" t="n">
        <v>0</v>
      </c>
    </row>
    <row r="245" customFormat="false" ht="13.2" hidden="false" customHeight="false" outlineLevel="0" collapsed="false">
      <c r="A245" s="66"/>
      <c r="B245" s="28" t="n">
        <f aca="false">COUNTIF(A:A,A245)</f>
        <v>1</v>
      </c>
      <c r="C245" s="28"/>
      <c r="D245" s="81" t="n">
        <v>64</v>
      </c>
      <c r="E245" s="28" t="n">
        <f aca="false">COUNTIF(D:D,D245)</f>
        <v>1</v>
      </c>
      <c r="F245" s="28"/>
      <c r="G245" s="74"/>
      <c r="H245" s="69"/>
      <c r="I245" s="70" t="s">
        <v>449</v>
      </c>
      <c r="J245" s="89" t="s">
        <v>450</v>
      </c>
      <c r="K245" s="70" t="s">
        <v>451</v>
      </c>
      <c r="L245" s="72" t="s">
        <v>453</v>
      </c>
      <c r="M245" s="72" t="n">
        <v>2</v>
      </c>
      <c r="O245" s="3" t="s">
        <v>250</v>
      </c>
      <c r="P245" s="0" t="n">
        <v>0</v>
      </c>
    </row>
    <row r="246" customFormat="false" ht="13.2" hidden="false" customHeight="false" outlineLevel="0" collapsed="false">
      <c r="A246" s="66"/>
      <c r="B246" s="28" t="n">
        <f aca="false">COUNTIF(A:A,A246)</f>
        <v>1</v>
      </c>
      <c r="C246" s="28"/>
      <c r="D246" s="67"/>
      <c r="E246" s="28" t="n">
        <f aca="false">COUNTIF(D:D,D246)</f>
        <v>0</v>
      </c>
      <c r="F246" s="28"/>
      <c r="G246" s="88" t="s">
        <v>398</v>
      </c>
      <c r="H246" s="69"/>
      <c r="I246" s="70" t="s">
        <v>449</v>
      </c>
      <c r="J246" s="89" t="s">
        <v>450</v>
      </c>
      <c r="K246" s="70" t="s">
        <v>451</v>
      </c>
      <c r="L246" s="72" t="s">
        <v>454</v>
      </c>
      <c r="M246" s="72" t="n">
        <v>3</v>
      </c>
      <c r="P246" s="0" t="n">
        <v>1</v>
      </c>
    </row>
    <row r="247" customFormat="false" ht="13.2" hidden="false" customHeight="false" outlineLevel="0" collapsed="false">
      <c r="A247" s="66"/>
      <c r="B247" s="28" t="n">
        <f aca="false">COUNTIF(A:A,A247)</f>
        <v>1</v>
      </c>
      <c r="C247" s="28"/>
      <c r="D247" s="81" t="n">
        <v>65</v>
      </c>
      <c r="E247" s="28" t="n">
        <f aca="false">COUNTIF(D:D,D247)</f>
        <v>1</v>
      </c>
      <c r="F247" s="28"/>
      <c r="G247" s="74"/>
      <c r="H247" s="69"/>
      <c r="I247" s="70" t="s">
        <v>449</v>
      </c>
      <c r="J247" s="89" t="s">
        <v>450</v>
      </c>
      <c r="K247" s="70" t="s">
        <v>451</v>
      </c>
      <c r="L247" s="72" t="s">
        <v>455</v>
      </c>
      <c r="M247" s="72" t="n">
        <v>4</v>
      </c>
      <c r="O247" s="3" t="s">
        <v>254</v>
      </c>
      <c r="P247" s="0" t="n">
        <v>1</v>
      </c>
    </row>
    <row r="248" customFormat="false" ht="13.2" hidden="false" customHeight="false" outlineLevel="0" collapsed="false">
      <c r="A248" s="66"/>
      <c r="B248" s="28" t="n">
        <f aca="false">COUNTIF(A:A,A248)</f>
        <v>1</v>
      </c>
      <c r="C248" s="28"/>
      <c r="D248" s="67"/>
      <c r="E248" s="28" t="n">
        <f aca="false">COUNTIF(D:D,D248)</f>
        <v>0</v>
      </c>
      <c r="F248" s="28"/>
      <c r="G248" s="88" t="s">
        <v>398</v>
      </c>
      <c r="H248" s="69"/>
      <c r="I248" s="70" t="s">
        <v>449</v>
      </c>
      <c r="J248" s="89" t="s">
        <v>450</v>
      </c>
      <c r="K248" s="70" t="s">
        <v>451</v>
      </c>
      <c r="L248" s="72" t="s">
        <v>456</v>
      </c>
      <c r="M248" s="72" t="n">
        <v>5</v>
      </c>
      <c r="P248" s="0" t="n">
        <v>2</v>
      </c>
    </row>
    <row r="249" customFormat="false" ht="13.2" hidden="false" customHeight="false" outlineLevel="0" collapsed="false">
      <c r="A249" s="66"/>
      <c r="B249" s="28" t="n">
        <f aca="false">COUNTIF(A:A,A249)</f>
        <v>1</v>
      </c>
      <c r="C249" s="28"/>
      <c r="D249" s="81" t="n">
        <v>66</v>
      </c>
      <c r="E249" s="28" t="n">
        <f aca="false">COUNTIF(D:D,D249)</f>
        <v>1</v>
      </c>
      <c r="F249" s="28"/>
      <c r="G249" s="74"/>
      <c r="H249" s="69"/>
      <c r="I249" s="70" t="s">
        <v>449</v>
      </c>
      <c r="J249" s="89" t="s">
        <v>450</v>
      </c>
      <c r="K249" s="70" t="s">
        <v>451</v>
      </c>
      <c r="L249" s="72" t="s">
        <v>457</v>
      </c>
      <c r="M249" s="72" t="n">
        <v>6</v>
      </c>
      <c r="O249" s="3" t="s">
        <v>288</v>
      </c>
      <c r="P249" s="0" t="n">
        <v>2</v>
      </c>
    </row>
    <row r="250" customFormat="false" ht="13.2" hidden="false" customHeight="false" outlineLevel="0" collapsed="false">
      <c r="A250" s="66"/>
      <c r="B250" s="28" t="n">
        <f aca="false">COUNTIF(A:A,A250)</f>
        <v>1</v>
      </c>
      <c r="C250" s="28"/>
      <c r="D250" s="67"/>
      <c r="E250" s="28" t="n">
        <f aca="false">COUNTIF(D:D,D250)</f>
        <v>0</v>
      </c>
      <c r="F250" s="28"/>
      <c r="G250" s="88" t="s">
        <v>398</v>
      </c>
      <c r="H250" s="69"/>
      <c r="I250" s="70" t="s">
        <v>449</v>
      </c>
      <c r="J250" s="89" t="s">
        <v>450</v>
      </c>
      <c r="K250" s="70" t="s">
        <v>451</v>
      </c>
      <c r="L250" s="72" t="s">
        <v>458</v>
      </c>
      <c r="M250" s="72" t="n">
        <v>7</v>
      </c>
      <c r="P250" s="0" t="n">
        <v>3</v>
      </c>
    </row>
    <row r="251" customFormat="false" ht="13.2" hidden="false" customHeight="false" outlineLevel="0" collapsed="false">
      <c r="A251" s="66"/>
      <c r="B251" s="28" t="n">
        <f aca="false">COUNTIF(A:A,A251)</f>
        <v>1</v>
      </c>
      <c r="C251" s="28"/>
      <c r="D251" s="81" t="n">
        <v>67</v>
      </c>
      <c r="E251" s="28" t="n">
        <f aca="false">COUNTIF(D:D,D251)</f>
        <v>1</v>
      </c>
      <c r="F251" s="28"/>
      <c r="G251" s="74"/>
      <c r="H251" s="69"/>
      <c r="I251" s="70" t="s">
        <v>449</v>
      </c>
      <c r="J251" s="89" t="s">
        <v>450</v>
      </c>
      <c r="K251" s="70" t="s">
        <v>451</v>
      </c>
      <c r="L251" s="72" t="s">
        <v>459</v>
      </c>
      <c r="M251" s="72" t="n">
        <v>8</v>
      </c>
      <c r="O251" s="3" t="s">
        <v>291</v>
      </c>
      <c r="P251" s="0" t="n">
        <v>3</v>
      </c>
    </row>
    <row r="252" customFormat="false" ht="13.2" hidden="false" customHeight="false" outlineLevel="0" collapsed="false">
      <c r="A252" s="66"/>
      <c r="B252" s="28" t="n">
        <f aca="false">COUNTIF(A:A,A252)</f>
        <v>1</v>
      </c>
      <c r="C252" s="28"/>
      <c r="D252" s="67"/>
      <c r="E252" s="28" t="n">
        <f aca="false">COUNTIF(D:D,D252)</f>
        <v>0</v>
      </c>
      <c r="F252" s="28"/>
      <c r="G252" s="88" t="s">
        <v>398</v>
      </c>
      <c r="H252" s="69"/>
      <c r="I252" s="70" t="s">
        <v>449</v>
      </c>
      <c r="J252" s="89" t="s">
        <v>450</v>
      </c>
      <c r="K252" s="70" t="s">
        <v>451</v>
      </c>
      <c r="L252" s="72" t="s">
        <v>460</v>
      </c>
      <c r="M252" s="72" t="n">
        <v>9</v>
      </c>
      <c r="P252" s="0" t="n">
        <v>4</v>
      </c>
    </row>
    <row r="253" customFormat="false" ht="13.2" hidden="false" customHeight="false" outlineLevel="0" collapsed="false">
      <c r="A253" s="66"/>
      <c r="B253" s="28" t="n">
        <f aca="false">COUNTIF(A:A,A253)</f>
        <v>1</v>
      </c>
      <c r="C253" s="28"/>
      <c r="D253" s="81" t="n">
        <v>68</v>
      </c>
      <c r="E253" s="28" t="n">
        <f aca="false">COUNTIF(D:D,D253)</f>
        <v>1</v>
      </c>
      <c r="F253" s="28"/>
      <c r="G253" s="74"/>
      <c r="H253" s="69"/>
      <c r="I253" s="70" t="s">
        <v>449</v>
      </c>
      <c r="J253" s="89" t="s">
        <v>450</v>
      </c>
      <c r="K253" s="70" t="s">
        <v>451</v>
      </c>
      <c r="L253" s="72" t="s">
        <v>461</v>
      </c>
      <c r="M253" s="72" t="n">
        <v>10</v>
      </c>
      <c r="O253" s="3" t="s">
        <v>295</v>
      </c>
      <c r="P253" s="0" t="n">
        <v>4</v>
      </c>
    </row>
    <row r="254" customFormat="false" ht="13.2" hidden="false" customHeight="false" outlineLevel="0" collapsed="false">
      <c r="A254" s="66"/>
      <c r="B254" s="28" t="n">
        <f aca="false">COUNTIF(A:A,A254)</f>
        <v>1</v>
      </c>
      <c r="C254" s="28"/>
      <c r="D254" s="67"/>
      <c r="E254" s="28" t="n">
        <f aca="false">COUNTIF(D:D,D254)</f>
        <v>0</v>
      </c>
      <c r="F254" s="28"/>
      <c r="G254" s="88" t="s">
        <v>398</v>
      </c>
      <c r="H254" s="69"/>
      <c r="I254" s="70" t="s">
        <v>449</v>
      </c>
      <c r="J254" s="89" t="s">
        <v>450</v>
      </c>
      <c r="K254" s="70" t="s">
        <v>451</v>
      </c>
      <c r="L254" s="72" t="s">
        <v>462</v>
      </c>
      <c r="M254" s="72" t="n">
        <v>11</v>
      </c>
      <c r="P254" s="0" t="n">
        <v>5</v>
      </c>
    </row>
    <row r="255" customFormat="false" ht="13.2" hidden="false" customHeight="false" outlineLevel="0" collapsed="false">
      <c r="A255" s="66"/>
      <c r="B255" s="28" t="n">
        <f aca="false">COUNTIF(A:A,A255)</f>
        <v>1</v>
      </c>
      <c r="C255" s="28"/>
      <c r="D255" s="81" t="n">
        <v>69</v>
      </c>
      <c r="E255" s="28" t="n">
        <f aca="false">COUNTIF(D:D,D255)</f>
        <v>1</v>
      </c>
      <c r="F255" s="28"/>
      <c r="G255" s="74"/>
      <c r="H255" s="69"/>
      <c r="I255" s="70" t="s">
        <v>449</v>
      </c>
      <c r="J255" s="89" t="s">
        <v>450</v>
      </c>
      <c r="K255" s="70" t="s">
        <v>451</v>
      </c>
      <c r="L255" s="72" t="s">
        <v>463</v>
      </c>
      <c r="M255" s="72" t="n">
        <v>12</v>
      </c>
      <c r="O255" s="3" t="s">
        <v>299</v>
      </c>
      <c r="P255" s="0" t="n">
        <v>5</v>
      </c>
    </row>
    <row r="256" customFormat="false" ht="13.2" hidden="false" customHeight="false" outlineLevel="0" collapsed="false">
      <c r="A256" s="66"/>
      <c r="B256" s="28" t="n">
        <f aca="false">COUNTIF(A:A,A256)</f>
        <v>1</v>
      </c>
      <c r="C256" s="28"/>
      <c r="D256" s="67"/>
      <c r="E256" s="28" t="n">
        <f aca="false">COUNTIF(D:D,D256)</f>
        <v>0</v>
      </c>
      <c r="F256" s="28"/>
      <c r="G256" s="88" t="s">
        <v>398</v>
      </c>
      <c r="H256" s="69"/>
      <c r="I256" s="70" t="s">
        <v>449</v>
      </c>
      <c r="J256" s="89" t="s">
        <v>450</v>
      </c>
      <c r="K256" s="70" t="s">
        <v>451</v>
      </c>
      <c r="L256" s="72" t="s">
        <v>464</v>
      </c>
      <c r="M256" s="72" t="n">
        <v>13</v>
      </c>
      <c r="P256" s="0" t="n">
        <v>6</v>
      </c>
    </row>
    <row r="257" customFormat="false" ht="13.2" hidden="false" customHeight="false" outlineLevel="0" collapsed="false">
      <c r="A257" s="66"/>
      <c r="B257" s="28" t="n">
        <f aca="false">COUNTIF(A:A,A257)</f>
        <v>1</v>
      </c>
      <c r="C257" s="28"/>
      <c r="D257" s="81" t="n">
        <v>70</v>
      </c>
      <c r="E257" s="28" t="n">
        <f aca="false">COUNTIF(D:D,D257)</f>
        <v>1</v>
      </c>
      <c r="F257" s="28"/>
      <c r="G257" s="74"/>
      <c r="H257" s="69"/>
      <c r="I257" s="70" t="s">
        <v>449</v>
      </c>
      <c r="J257" s="89" t="s">
        <v>450</v>
      </c>
      <c r="K257" s="70" t="s">
        <v>451</v>
      </c>
      <c r="L257" s="72" t="s">
        <v>465</v>
      </c>
      <c r="M257" s="72" t="n">
        <v>14</v>
      </c>
      <c r="O257" s="3" t="s">
        <v>303</v>
      </c>
      <c r="P257" s="0" t="n">
        <v>6</v>
      </c>
    </row>
    <row r="258" customFormat="false" ht="13.2" hidden="false" customHeight="false" outlineLevel="0" collapsed="false">
      <c r="A258" s="66"/>
      <c r="B258" s="28" t="n">
        <f aca="false">COUNTIF(A:A,A258)</f>
        <v>1</v>
      </c>
      <c r="C258" s="28"/>
      <c r="D258" s="67"/>
      <c r="E258" s="28" t="n">
        <f aca="false">COUNTIF(D:D,D258)</f>
        <v>0</v>
      </c>
      <c r="F258" s="28"/>
      <c r="G258" s="88" t="s">
        <v>398</v>
      </c>
      <c r="H258" s="69"/>
      <c r="I258" s="70" t="s">
        <v>449</v>
      </c>
      <c r="J258" s="89" t="s">
        <v>450</v>
      </c>
      <c r="K258" s="70" t="s">
        <v>451</v>
      </c>
      <c r="L258" s="72" t="s">
        <v>466</v>
      </c>
      <c r="M258" s="72" t="n">
        <v>15</v>
      </c>
      <c r="P258" s="0" t="n">
        <v>7</v>
      </c>
    </row>
    <row r="259" customFormat="false" ht="13.2" hidden="false" customHeight="false" outlineLevel="0" collapsed="false">
      <c r="A259" s="66"/>
      <c r="B259" s="28" t="n">
        <f aca="false">COUNTIF(A:A,A259)</f>
        <v>1</v>
      </c>
      <c r="C259" s="28"/>
      <c r="D259" s="81" t="n">
        <v>71</v>
      </c>
      <c r="E259" s="28" t="n">
        <f aca="false">COUNTIF(D:D,D259)</f>
        <v>1</v>
      </c>
      <c r="F259" s="28"/>
      <c r="G259" s="74"/>
      <c r="H259" s="69"/>
      <c r="I259" s="70" t="s">
        <v>449</v>
      </c>
      <c r="J259" s="89" t="s">
        <v>450</v>
      </c>
      <c r="K259" s="70" t="s">
        <v>451</v>
      </c>
      <c r="L259" s="72" t="s">
        <v>467</v>
      </c>
      <c r="M259" s="72" t="n">
        <v>16</v>
      </c>
      <c r="O259" s="3" t="s">
        <v>307</v>
      </c>
      <c r="P259" s="0" t="n">
        <v>7</v>
      </c>
    </row>
    <row r="260" customFormat="false" ht="13.2" hidden="false" customHeight="false" outlineLevel="0" collapsed="false">
      <c r="A260" s="66"/>
      <c r="B260" s="28" t="n">
        <f aca="false">COUNTIF(A:A,A260)</f>
        <v>1</v>
      </c>
      <c r="C260" s="28"/>
      <c r="D260" s="67"/>
      <c r="E260" s="28" t="n">
        <f aca="false">COUNTIF(D:D,D260)</f>
        <v>0</v>
      </c>
      <c r="F260" s="28"/>
      <c r="G260" s="88" t="s">
        <v>398</v>
      </c>
      <c r="H260" s="69"/>
      <c r="I260" s="70" t="s">
        <v>449</v>
      </c>
      <c r="J260" s="89" t="s">
        <v>450</v>
      </c>
      <c r="K260" s="70" t="s">
        <v>451</v>
      </c>
      <c r="L260" s="72" t="s">
        <v>468</v>
      </c>
      <c r="M260" s="72" t="n">
        <v>17</v>
      </c>
      <c r="P260" s="0" t="n">
        <v>8</v>
      </c>
    </row>
    <row r="261" customFormat="false" ht="13.2" hidden="false" customHeight="false" outlineLevel="0" collapsed="false">
      <c r="A261" s="66"/>
      <c r="B261" s="28" t="n">
        <f aca="false">COUNTIF(A:A,A261)</f>
        <v>1</v>
      </c>
      <c r="C261" s="28"/>
      <c r="D261" s="81" t="n">
        <v>72</v>
      </c>
      <c r="E261" s="28" t="n">
        <f aca="false">COUNTIF(D:D,D261)</f>
        <v>1</v>
      </c>
      <c r="F261" s="28"/>
      <c r="G261" s="74"/>
      <c r="H261" s="69"/>
      <c r="I261" s="70" t="s">
        <v>449</v>
      </c>
      <c r="J261" s="89" t="s">
        <v>450</v>
      </c>
      <c r="K261" s="70" t="s">
        <v>451</v>
      </c>
      <c r="L261" s="72" t="s">
        <v>469</v>
      </c>
      <c r="M261" s="72" t="n">
        <v>18</v>
      </c>
      <c r="O261" s="3" t="s">
        <v>311</v>
      </c>
      <c r="P261" s="0" t="n">
        <v>8</v>
      </c>
    </row>
    <row r="262" customFormat="false" ht="13.2" hidden="false" customHeight="false" outlineLevel="0" collapsed="false">
      <c r="A262" s="66"/>
      <c r="B262" s="28" t="n">
        <f aca="false">COUNTIF(A:A,A262)</f>
        <v>1</v>
      </c>
      <c r="C262" s="28"/>
      <c r="D262" s="67"/>
      <c r="E262" s="28" t="n">
        <f aca="false">COUNTIF(D:D,#REF!)</f>
        <v>0</v>
      </c>
      <c r="F262" s="28"/>
      <c r="G262" s="79" t="s">
        <v>470</v>
      </c>
      <c r="H262" s="69"/>
      <c r="I262" s="70" t="s">
        <v>449</v>
      </c>
      <c r="J262" s="89" t="s">
        <v>450</v>
      </c>
      <c r="K262" s="70" t="s">
        <v>451</v>
      </c>
      <c r="L262" s="72" t="s">
        <v>471</v>
      </c>
      <c r="M262" s="72" t="n">
        <v>19</v>
      </c>
      <c r="P262" s="0" t="n">
        <v>9</v>
      </c>
    </row>
    <row r="263" customFormat="false" ht="13.2" hidden="false" customHeight="false" outlineLevel="0" collapsed="false">
      <c r="A263" s="66"/>
      <c r="B263" s="28" t="n">
        <f aca="false">COUNTIF(A:A,A263)</f>
        <v>1</v>
      </c>
      <c r="C263" s="28"/>
      <c r="D263" s="84" t="n">
        <v>43</v>
      </c>
      <c r="E263" s="28" t="n">
        <f aca="false">COUNTIF(D:D,#REF!)</f>
        <v>0</v>
      </c>
      <c r="F263" s="28"/>
      <c r="G263" s="79"/>
      <c r="H263" s="69"/>
      <c r="I263" s="70" t="s">
        <v>449</v>
      </c>
      <c r="J263" s="89" t="s">
        <v>450</v>
      </c>
      <c r="K263" s="70" t="s">
        <v>451</v>
      </c>
      <c r="L263" s="72" t="s">
        <v>472</v>
      </c>
      <c r="M263" s="72" t="n">
        <v>20</v>
      </c>
      <c r="O263" s="3" t="s">
        <v>121</v>
      </c>
      <c r="P263" s="0" t="n">
        <v>9</v>
      </c>
    </row>
    <row r="264" customFormat="false" ht="13.2" hidden="false" customHeight="false" outlineLevel="0" collapsed="false">
      <c r="A264" s="66"/>
      <c r="B264" s="28" t="n">
        <f aca="false">COUNTIF(A:A,A264)</f>
        <v>1</v>
      </c>
      <c r="C264" s="28"/>
      <c r="D264" s="84"/>
      <c r="E264" s="28" t="n">
        <f aca="false">COUNTIF(D:D,#REF!)</f>
        <v>0</v>
      </c>
      <c r="F264" s="28"/>
      <c r="G264" s="79" t="s">
        <v>470</v>
      </c>
      <c r="H264" s="69"/>
      <c r="I264" s="70" t="s">
        <v>449</v>
      </c>
      <c r="J264" s="89" t="s">
        <v>450</v>
      </c>
      <c r="K264" s="70" t="s">
        <v>451</v>
      </c>
      <c r="L264" s="72" t="s">
        <v>473</v>
      </c>
      <c r="M264" s="72" t="n">
        <v>21</v>
      </c>
      <c r="P264" s="0" t="n">
        <v>10</v>
      </c>
    </row>
    <row r="265" customFormat="false" ht="13.2" hidden="false" customHeight="false" outlineLevel="0" collapsed="false">
      <c r="A265" s="66"/>
      <c r="B265" s="28" t="n">
        <f aca="false">COUNTIF(A:A,A265)</f>
        <v>1</v>
      </c>
      <c r="C265" s="28"/>
      <c r="D265" s="84" t="n">
        <v>44</v>
      </c>
      <c r="E265" s="28" t="n">
        <f aca="false">COUNTIF(D:D,#REF!)</f>
        <v>0</v>
      </c>
      <c r="F265" s="28"/>
      <c r="G265" s="79"/>
      <c r="H265" s="69"/>
      <c r="I265" s="70" t="s">
        <v>449</v>
      </c>
      <c r="J265" s="89" t="s">
        <v>450</v>
      </c>
      <c r="K265" s="70" t="s">
        <v>451</v>
      </c>
      <c r="L265" s="72" t="s">
        <v>474</v>
      </c>
      <c r="M265" s="72" t="n">
        <v>22</v>
      </c>
      <c r="O265" s="3" t="s">
        <v>125</v>
      </c>
      <c r="P265" s="0" t="n">
        <v>10</v>
      </c>
    </row>
    <row r="266" customFormat="false" ht="13.2" hidden="false" customHeight="false" outlineLevel="0" collapsed="false">
      <c r="A266" s="66"/>
      <c r="B266" s="28" t="n">
        <f aca="false">COUNTIF(A:A,A266)</f>
        <v>1</v>
      </c>
      <c r="C266" s="28"/>
      <c r="D266" s="84"/>
      <c r="E266" s="28" t="n">
        <f aca="false">COUNTIF(D:D,#REF!)</f>
        <v>0</v>
      </c>
      <c r="F266" s="28"/>
      <c r="G266" s="79" t="s">
        <v>470</v>
      </c>
      <c r="H266" s="69"/>
      <c r="I266" s="70" t="s">
        <v>449</v>
      </c>
      <c r="J266" s="89" t="s">
        <v>450</v>
      </c>
      <c r="K266" s="70" t="s">
        <v>451</v>
      </c>
      <c r="L266" s="72" t="s">
        <v>475</v>
      </c>
      <c r="M266" s="72" t="n">
        <v>23</v>
      </c>
      <c r="P266" s="0" t="n">
        <v>11</v>
      </c>
    </row>
    <row r="267" customFormat="false" ht="13.2" hidden="false" customHeight="false" outlineLevel="0" collapsed="false">
      <c r="A267" s="66"/>
      <c r="B267" s="28" t="n">
        <f aca="false">COUNTIF(A:A,A267)</f>
        <v>1</v>
      </c>
      <c r="C267" s="28"/>
      <c r="D267" s="84" t="n">
        <v>45</v>
      </c>
      <c r="E267" s="28" t="n">
        <f aca="false">COUNTIF(D:D,#REF!)</f>
        <v>0</v>
      </c>
      <c r="F267" s="28"/>
      <c r="G267" s="79"/>
      <c r="H267" s="69"/>
      <c r="I267" s="70" t="s">
        <v>449</v>
      </c>
      <c r="J267" s="89" t="s">
        <v>450</v>
      </c>
      <c r="K267" s="70" t="s">
        <v>451</v>
      </c>
      <c r="L267" s="72" t="s">
        <v>476</v>
      </c>
      <c r="M267" s="72" t="n">
        <v>24</v>
      </c>
      <c r="O267" s="3" t="s">
        <v>477</v>
      </c>
      <c r="P267" s="0" t="n">
        <v>11</v>
      </c>
    </row>
    <row r="268" customFormat="false" ht="13.2" hidden="false" customHeight="false" outlineLevel="0" collapsed="false">
      <c r="A268" s="66"/>
      <c r="B268" s="28" t="n">
        <f aca="false">COUNTIF(A:A,A268)</f>
        <v>1</v>
      </c>
      <c r="C268" s="28"/>
      <c r="D268" s="84"/>
      <c r="E268" s="28" t="n">
        <f aca="false">COUNTIF(D:D,#REF!)</f>
        <v>0</v>
      </c>
      <c r="F268" s="28"/>
      <c r="G268" s="79" t="s">
        <v>470</v>
      </c>
      <c r="H268" s="69"/>
      <c r="I268" s="70" t="s">
        <v>449</v>
      </c>
      <c r="J268" s="89" t="s">
        <v>450</v>
      </c>
      <c r="K268" s="70" t="s">
        <v>451</v>
      </c>
      <c r="L268" s="72" t="s">
        <v>478</v>
      </c>
      <c r="M268" s="72" t="n">
        <v>25</v>
      </c>
      <c r="P268" s="0" t="n">
        <v>12</v>
      </c>
      <c r="S268" s="3"/>
    </row>
    <row r="269" customFormat="false" ht="13.2" hidden="false" customHeight="false" outlineLevel="0" collapsed="false">
      <c r="A269" s="66"/>
      <c r="B269" s="28" t="n">
        <f aca="false">COUNTIF(A:A,A269)</f>
        <v>1</v>
      </c>
      <c r="C269" s="28"/>
      <c r="D269" s="84" t="n">
        <v>46</v>
      </c>
      <c r="E269" s="28" t="n">
        <f aca="false">COUNTIF(D:D,#REF!)</f>
        <v>0</v>
      </c>
      <c r="F269" s="28"/>
      <c r="G269" s="74"/>
      <c r="H269" s="69"/>
      <c r="I269" s="70" t="s">
        <v>449</v>
      </c>
      <c r="J269" s="89" t="s">
        <v>450</v>
      </c>
      <c r="K269" s="70" t="s">
        <v>451</v>
      </c>
      <c r="L269" s="72" t="s">
        <v>479</v>
      </c>
      <c r="M269" s="72" t="n">
        <v>26</v>
      </c>
      <c r="O269" s="3" t="s">
        <v>480</v>
      </c>
      <c r="P269" s="0" t="n">
        <v>12</v>
      </c>
      <c r="S269" s="3"/>
    </row>
    <row r="270" customFormat="false" ht="13.2" hidden="false" customHeight="false" outlineLevel="0" collapsed="false">
      <c r="A270" s="66"/>
      <c r="B270" s="28" t="n">
        <f aca="false">COUNTIF(A:A,A270)</f>
        <v>1</v>
      </c>
      <c r="C270" s="28"/>
      <c r="D270" s="67"/>
      <c r="E270" s="28" t="n">
        <f aca="false">COUNTIF(D:D,D270)</f>
        <v>0</v>
      </c>
      <c r="F270" s="28"/>
      <c r="G270" s="88" t="s">
        <v>398</v>
      </c>
      <c r="H270" s="69"/>
      <c r="I270" s="70" t="s">
        <v>449</v>
      </c>
      <c r="J270" s="89" t="s">
        <v>450</v>
      </c>
      <c r="K270" s="70" t="s">
        <v>451</v>
      </c>
      <c r="L270" s="72" t="s">
        <v>481</v>
      </c>
      <c r="M270" s="72" t="n">
        <v>27</v>
      </c>
      <c r="P270" s="0" t="n">
        <v>13</v>
      </c>
      <c r="S270" s="3"/>
    </row>
    <row r="271" customFormat="false" ht="13.2" hidden="false" customHeight="false" outlineLevel="0" collapsed="false">
      <c r="A271" s="66" t="n">
        <v>96</v>
      </c>
      <c r="B271" s="28" t="n">
        <f aca="false">COUNTIF(A:A,A271)</f>
        <v>1</v>
      </c>
      <c r="C271" s="28"/>
      <c r="D271" s="67"/>
      <c r="E271" s="28" t="n">
        <f aca="false">COUNTIF(D:D,D271)</f>
        <v>0</v>
      </c>
      <c r="F271" s="28"/>
      <c r="G271" s="74"/>
      <c r="H271" s="69"/>
      <c r="I271" s="70" t="s">
        <v>449</v>
      </c>
      <c r="J271" s="89" t="s">
        <v>450</v>
      </c>
      <c r="K271" s="70" t="s">
        <v>451</v>
      </c>
      <c r="L271" s="72" t="s">
        <v>482</v>
      </c>
      <c r="M271" s="72" t="n">
        <v>28</v>
      </c>
      <c r="O271" s="3" t="s">
        <v>483</v>
      </c>
      <c r="P271" s="0" t="n">
        <v>13</v>
      </c>
    </row>
    <row r="272" customFormat="false" ht="13.2" hidden="false" customHeight="false" outlineLevel="0" collapsed="false">
      <c r="A272" s="66"/>
      <c r="B272" s="28" t="n">
        <f aca="false">COUNTIF(A:A,A272)</f>
        <v>1</v>
      </c>
      <c r="C272" s="28"/>
      <c r="D272" s="67"/>
      <c r="E272" s="28" t="n">
        <f aca="false">COUNTIF(D:D,D272)</f>
        <v>0</v>
      </c>
      <c r="F272" s="28"/>
      <c r="G272" s="88" t="s">
        <v>398</v>
      </c>
      <c r="H272" s="69"/>
      <c r="I272" s="70" t="s">
        <v>449</v>
      </c>
      <c r="J272" s="89" t="s">
        <v>450</v>
      </c>
      <c r="K272" s="70" t="s">
        <v>451</v>
      </c>
      <c r="L272" s="72" t="s">
        <v>484</v>
      </c>
      <c r="M272" s="72" t="n">
        <v>29</v>
      </c>
      <c r="P272" s="0" t="n">
        <v>14</v>
      </c>
    </row>
    <row r="273" customFormat="false" ht="13.2" hidden="false" customHeight="false" outlineLevel="0" collapsed="false">
      <c r="A273" s="66" t="n">
        <v>97</v>
      </c>
      <c r="B273" s="28" t="n">
        <f aca="false">COUNTIF(A:A,A273)</f>
        <v>1</v>
      </c>
      <c r="C273" s="28"/>
      <c r="D273" s="67"/>
      <c r="E273" s="28" t="n">
        <f aca="false">COUNTIF(D:D,D273)</f>
        <v>0</v>
      </c>
      <c r="F273" s="28"/>
      <c r="G273" s="74"/>
      <c r="H273" s="69"/>
      <c r="I273" s="70" t="s">
        <v>449</v>
      </c>
      <c r="J273" s="89" t="s">
        <v>450</v>
      </c>
      <c r="K273" s="70" t="s">
        <v>451</v>
      </c>
      <c r="L273" s="72" t="s">
        <v>485</v>
      </c>
      <c r="M273" s="72" t="n">
        <v>30</v>
      </c>
      <c r="O273" s="3" t="s">
        <v>486</v>
      </c>
      <c r="P273" s="0" t="n">
        <v>14</v>
      </c>
    </row>
    <row r="274" customFormat="false" ht="13.2" hidden="false" customHeight="false" outlineLevel="0" collapsed="false">
      <c r="A274" s="66" t="n">
        <v>99</v>
      </c>
      <c r="B274" s="28" t="n">
        <f aca="false">COUNTIF(A:A,A274)</f>
        <v>3</v>
      </c>
      <c r="C274" s="28"/>
      <c r="D274" s="67"/>
      <c r="E274" s="28" t="n">
        <f aca="false">COUNTIF(D:D,D274)</f>
        <v>0</v>
      </c>
      <c r="F274" s="28"/>
      <c r="G274" s="74"/>
      <c r="H274" s="69"/>
      <c r="I274" s="70" t="s">
        <v>449</v>
      </c>
      <c r="J274" s="89" t="s">
        <v>450</v>
      </c>
      <c r="K274" s="70" t="s">
        <v>451</v>
      </c>
      <c r="L274" s="72" t="s">
        <v>487</v>
      </c>
      <c r="M274" s="72" t="n">
        <v>31</v>
      </c>
      <c r="O274" s="3" t="s">
        <v>255</v>
      </c>
      <c r="P274" s="0" t="n">
        <v>15</v>
      </c>
    </row>
    <row r="275" customFormat="false" ht="13.2" hidden="false" customHeight="false" outlineLevel="0" collapsed="false">
      <c r="A275" s="66" t="n">
        <v>100</v>
      </c>
      <c r="B275" s="28" t="n">
        <f aca="false">COUNTIF(A:A,A275)</f>
        <v>1</v>
      </c>
      <c r="C275" s="28"/>
      <c r="D275" s="67"/>
      <c r="E275" s="28" t="n">
        <f aca="false">COUNTIF(D:D,D275)</f>
        <v>0</v>
      </c>
      <c r="F275" s="28"/>
      <c r="G275" s="74"/>
      <c r="H275" s="69"/>
      <c r="I275" s="70" t="s">
        <v>449</v>
      </c>
      <c r="J275" s="89" t="s">
        <v>450</v>
      </c>
      <c r="K275" s="70" t="s">
        <v>451</v>
      </c>
      <c r="L275" s="72" t="s">
        <v>488</v>
      </c>
      <c r="M275" s="72" t="n">
        <v>32</v>
      </c>
      <c r="O275" s="3" t="s">
        <v>221</v>
      </c>
      <c r="P275" s="0" t="n">
        <v>15</v>
      </c>
    </row>
    <row r="276" customFormat="false" ht="13.2" hidden="false" customHeight="false" outlineLevel="0" collapsed="false">
      <c r="A276" s="66" t="n">
        <v>99</v>
      </c>
      <c r="B276" s="28" t="n">
        <f aca="false">COUNTIF(A:A,A276)</f>
        <v>3</v>
      </c>
      <c r="C276" s="28"/>
      <c r="D276" s="67"/>
      <c r="E276" s="28" t="n">
        <f aca="false">COUNTIF(D:D,D276)</f>
        <v>0</v>
      </c>
      <c r="F276" s="28"/>
      <c r="G276" s="74"/>
      <c r="H276" s="69"/>
      <c r="I276" s="70" t="s">
        <v>449</v>
      </c>
      <c r="J276" s="89" t="s">
        <v>450</v>
      </c>
      <c r="K276" s="70" t="s">
        <v>451</v>
      </c>
      <c r="L276" s="72" t="s">
        <v>489</v>
      </c>
      <c r="M276" s="72" t="n">
        <v>33</v>
      </c>
      <c r="O276" s="3" t="s">
        <v>255</v>
      </c>
      <c r="P276" s="0" t="n">
        <v>16</v>
      </c>
    </row>
    <row r="277" customFormat="false" ht="13.2" hidden="false" customHeight="false" outlineLevel="0" collapsed="false">
      <c r="A277" s="66" t="n">
        <v>101</v>
      </c>
      <c r="B277" s="28" t="n">
        <f aca="false">COUNTIF(A:A,A277)</f>
        <v>1</v>
      </c>
      <c r="C277" s="28"/>
      <c r="D277" s="67"/>
      <c r="E277" s="28" t="n">
        <f aca="false">COUNTIF(D:D,D277)</f>
        <v>0</v>
      </c>
      <c r="F277" s="28"/>
      <c r="G277" s="74"/>
      <c r="H277" s="69"/>
      <c r="I277" s="70" t="s">
        <v>449</v>
      </c>
      <c r="J277" s="89" t="s">
        <v>450</v>
      </c>
      <c r="K277" s="70" t="s">
        <v>451</v>
      </c>
      <c r="L277" s="72" t="s">
        <v>490</v>
      </c>
      <c r="M277" s="72" t="n">
        <v>34</v>
      </c>
      <c r="O277" s="3" t="s">
        <v>491</v>
      </c>
      <c r="P277" s="0" t="n">
        <v>16</v>
      </c>
    </row>
    <row r="278" customFormat="false" ht="13.2" hidden="false" customHeight="false" outlineLevel="0" collapsed="false">
      <c r="A278" s="66"/>
      <c r="B278" s="28" t="n">
        <f aca="false">COUNTIF(A:A,A278)</f>
        <v>1</v>
      </c>
      <c r="C278" s="28"/>
      <c r="D278" s="81" t="n">
        <v>77</v>
      </c>
      <c r="E278" s="28" t="n">
        <f aca="false">COUNTIF(D:D,D278)</f>
        <v>1</v>
      </c>
      <c r="F278" s="28"/>
      <c r="G278" s="74"/>
      <c r="H278" s="69"/>
      <c r="I278" s="70" t="s">
        <v>449</v>
      </c>
      <c r="J278" s="89" t="s">
        <v>450</v>
      </c>
      <c r="K278" s="70" t="s">
        <v>451</v>
      </c>
      <c r="L278" s="72" t="s">
        <v>492</v>
      </c>
      <c r="M278" s="72" t="n">
        <v>35</v>
      </c>
      <c r="O278" s="3" t="s">
        <v>107</v>
      </c>
      <c r="P278" s="0" t="n">
        <v>17</v>
      </c>
    </row>
    <row r="279" customFormat="false" ht="13.2" hidden="false" customHeight="false" outlineLevel="0" collapsed="false">
      <c r="A279" s="66"/>
      <c r="B279" s="28" t="n">
        <f aca="false">COUNTIF(A:A,A279)</f>
        <v>1</v>
      </c>
      <c r="C279" s="28"/>
      <c r="D279" s="81" t="n">
        <v>78</v>
      </c>
      <c r="E279" s="28" t="n">
        <f aca="false">COUNTIF(D:D,D279)</f>
        <v>1</v>
      </c>
      <c r="F279" s="28"/>
      <c r="G279" s="74"/>
      <c r="H279" s="69"/>
      <c r="I279" s="70" t="s">
        <v>449</v>
      </c>
      <c r="J279" s="89" t="s">
        <v>450</v>
      </c>
      <c r="K279" s="70" t="s">
        <v>451</v>
      </c>
      <c r="L279" s="72" t="s">
        <v>493</v>
      </c>
      <c r="M279" s="72" t="n">
        <v>36</v>
      </c>
      <c r="O279" s="3" t="s">
        <v>111</v>
      </c>
      <c r="P279" s="0" t="n">
        <v>17</v>
      </c>
    </row>
    <row r="280" customFormat="false" ht="13.2" hidden="false" customHeight="false" outlineLevel="0" collapsed="false">
      <c r="A280" s="66"/>
      <c r="B280" s="28" t="n">
        <f aca="false">COUNTIF(A:A,A280)</f>
        <v>1</v>
      </c>
      <c r="C280" s="28"/>
      <c r="D280" s="81" t="n">
        <v>79</v>
      </c>
      <c r="E280" s="28" t="n">
        <f aca="false">COUNTIF(D:D,D280)</f>
        <v>1</v>
      </c>
      <c r="F280" s="28"/>
      <c r="G280" s="74"/>
      <c r="H280" s="69"/>
      <c r="I280" s="70" t="s">
        <v>449</v>
      </c>
      <c r="J280" s="89" t="s">
        <v>450</v>
      </c>
      <c r="K280" s="70" t="s">
        <v>451</v>
      </c>
      <c r="L280" s="72" t="s">
        <v>494</v>
      </c>
      <c r="M280" s="72" t="n">
        <v>37</v>
      </c>
      <c r="O280" s="3" t="s">
        <v>114</v>
      </c>
      <c r="P280" s="0" t="n">
        <v>18</v>
      </c>
    </row>
    <row r="281" customFormat="false" ht="13.2" hidden="false" customHeight="false" outlineLevel="0" collapsed="false">
      <c r="A281" s="66"/>
      <c r="B281" s="28" t="n">
        <f aca="false">COUNTIF(A:A,A281)</f>
        <v>1</v>
      </c>
      <c r="C281" s="28"/>
      <c r="D281" s="81" t="n">
        <v>80</v>
      </c>
      <c r="E281" s="28" t="n">
        <f aca="false">COUNTIF(D:D,D281)</f>
        <v>1</v>
      </c>
      <c r="F281" s="28"/>
      <c r="G281" s="74"/>
      <c r="H281" s="69"/>
      <c r="I281" s="70" t="s">
        <v>449</v>
      </c>
      <c r="J281" s="89" t="s">
        <v>450</v>
      </c>
      <c r="K281" s="70" t="s">
        <v>451</v>
      </c>
      <c r="L281" s="72" t="s">
        <v>495</v>
      </c>
      <c r="M281" s="72" t="n">
        <v>38</v>
      </c>
      <c r="O281" s="3" t="s">
        <v>118</v>
      </c>
      <c r="P281" s="0" t="n">
        <v>18</v>
      </c>
    </row>
    <row r="282" customFormat="false" ht="13.2" hidden="false" customHeight="false" outlineLevel="0" collapsed="false">
      <c r="A282" s="66"/>
      <c r="B282" s="28" t="n">
        <f aca="false">COUNTIF(A:A,A282)</f>
        <v>1</v>
      </c>
      <c r="C282" s="28"/>
      <c r="D282" s="81" t="n">
        <v>81</v>
      </c>
      <c r="E282" s="28" t="n">
        <f aca="false">COUNTIF(D:D,D282)</f>
        <v>1</v>
      </c>
      <c r="F282" s="28"/>
      <c r="G282" s="74"/>
      <c r="H282" s="69"/>
      <c r="I282" s="70" t="s">
        <v>449</v>
      </c>
      <c r="J282" s="89" t="s">
        <v>450</v>
      </c>
      <c r="K282" s="70" t="s">
        <v>451</v>
      </c>
      <c r="L282" s="72" t="s">
        <v>496</v>
      </c>
      <c r="M282" s="72" t="n">
        <v>39</v>
      </c>
      <c r="O282" s="3" t="s">
        <v>497</v>
      </c>
      <c r="P282" s="0" t="n">
        <v>19</v>
      </c>
    </row>
    <row r="283" customFormat="false" ht="13.2" hidden="false" customHeight="false" outlineLevel="0" collapsed="false">
      <c r="A283" s="66"/>
      <c r="B283" s="28" t="n">
        <f aca="false">COUNTIF(A:A,A283)</f>
        <v>1</v>
      </c>
      <c r="C283" s="28"/>
      <c r="D283" s="81" t="n">
        <v>82</v>
      </c>
      <c r="E283" s="28" t="n">
        <f aca="false">COUNTIF(D:D,D283)</f>
        <v>1</v>
      </c>
      <c r="F283" s="28"/>
      <c r="G283" s="74"/>
      <c r="H283" s="69"/>
      <c r="I283" s="70" t="s">
        <v>449</v>
      </c>
      <c r="J283" s="89" t="s">
        <v>450</v>
      </c>
      <c r="K283" s="70" t="s">
        <v>451</v>
      </c>
      <c r="L283" s="72" t="s">
        <v>498</v>
      </c>
      <c r="M283" s="72" t="n">
        <v>40</v>
      </c>
      <c r="O283" s="3" t="s">
        <v>499</v>
      </c>
      <c r="P283" s="0" t="n">
        <v>19</v>
      </c>
    </row>
    <row r="284" customFormat="false" ht="15.75" hidden="false" customHeight="true" outlineLevel="0" collapsed="false">
      <c r="A284" s="66"/>
      <c r="B284" s="28" t="n">
        <f aca="false">COUNTIF(A:A,A284)</f>
        <v>1</v>
      </c>
      <c r="C284" s="28"/>
      <c r="D284" s="67"/>
      <c r="E284" s="28" t="n">
        <f aca="false">COUNTIF(D:D,D284)</f>
        <v>0</v>
      </c>
      <c r="F284" s="28"/>
      <c r="G284" s="74"/>
      <c r="H284" s="76"/>
      <c r="I284" s="71"/>
      <c r="J284" s="71"/>
      <c r="K284" s="71"/>
      <c r="L284" s="77"/>
      <c r="M284" s="77"/>
    </row>
    <row r="285" customFormat="false" ht="15.75" hidden="false" customHeight="true" outlineLevel="0" collapsed="false">
      <c r="A285" s="66"/>
      <c r="B285" s="28" t="n">
        <f aca="false">COUNTIF(A:A,A285)</f>
        <v>1</v>
      </c>
      <c r="C285" s="28"/>
      <c r="D285" s="67"/>
      <c r="E285" s="28" t="n">
        <f aca="false">COUNTIF(D:D,D285)</f>
        <v>0</v>
      </c>
      <c r="F285" s="28"/>
      <c r="G285" s="74"/>
      <c r="H285" s="76"/>
      <c r="I285" s="71"/>
      <c r="J285" s="71"/>
      <c r="K285" s="71"/>
      <c r="L285" s="77"/>
      <c r="M285" s="77"/>
    </row>
    <row r="286" customFormat="false" ht="13.2" hidden="false" customHeight="false" outlineLevel="0" collapsed="false">
      <c r="A286" s="73" t="n">
        <v>49</v>
      </c>
      <c r="B286" s="28" t="n">
        <f aca="false">COUNTIF(A:A,A286)</f>
        <v>5</v>
      </c>
      <c r="C286" s="28"/>
      <c r="D286" s="67"/>
      <c r="E286" s="28" t="n">
        <f aca="false">COUNTIF(D:D,D286)</f>
        <v>0</v>
      </c>
      <c r="F286" s="28"/>
      <c r="G286" s="68"/>
      <c r="H286" s="69"/>
      <c r="I286" s="70" t="s">
        <v>449</v>
      </c>
      <c r="J286" s="89" t="s">
        <v>500</v>
      </c>
      <c r="K286" s="70" t="s">
        <v>501</v>
      </c>
      <c r="L286" s="72" t="s">
        <v>452</v>
      </c>
      <c r="M286" s="72" t="n">
        <v>1</v>
      </c>
      <c r="O286" s="3" t="s">
        <v>64</v>
      </c>
      <c r="P286" s="0" t="n">
        <v>0</v>
      </c>
      <c r="Q286" s="5"/>
      <c r="S286" s="5"/>
    </row>
    <row r="287" customFormat="false" ht="13.2" hidden="false" customHeight="false" outlineLevel="0" collapsed="false">
      <c r="A287" s="73" t="n">
        <v>50</v>
      </c>
      <c r="B287" s="28" t="n">
        <f aca="false">COUNTIF(A:A,A287)</f>
        <v>1</v>
      </c>
      <c r="C287" s="28"/>
      <c r="D287" s="67"/>
      <c r="E287" s="28" t="n">
        <f aca="false">COUNTIF(D:D,D287)</f>
        <v>0</v>
      </c>
      <c r="F287" s="28"/>
      <c r="G287" s="68"/>
      <c r="H287" s="69"/>
      <c r="I287" s="70" t="s">
        <v>449</v>
      </c>
      <c r="J287" s="89" t="s">
        <v>500</v>
      </c>
      <c r="K287" s="70" t="s">
        <v>501</v>
      </c>
      <c r="L287" s="72" t="s">
        <v>453</v>
      </c>
      <c r="M287" s="72" t="n">
        <v>2</v>
      </c>
      <c r="O287" s="3" t="s">
        <v>89</v>
      </c>
      <c r="P287" s="0" t="n">
        <v>0</v>
      </c>
      <c r="Q287" s="5"/>
      <c r="S287" s="5"/>
    </row>
    <row r="288" customFormat="false" ht="13.2" hidden="false" customHeight="false" outlineLevel="0" collapsed="false">
      <c r="A288" s="73" t="n">
        <v>49</v>
      </c>
      <c r="B288" s="28" t="n">
        <f aca="false">COUNTIF(A:A,A288)</f>
        <v>5</v>
      </c>
      <c r="C288" s="28"/>
      <c r="D288" s="67"/>
      <c r="E288" s="28" t="n">
        <f aca="false">COUNTIF(D:D,D288)</f>
        <v>0</v>
      </c>
      <c r="F288" s="28"/>
      <c r="G288" s="68"/>
      <c r="H288" s="69"/>
      <c r="I288" s="70" t="s">
        <v>449</v>
      </c>
      <c r="J288" s="89" t="s">
        <v>500</v>
      </c>
      <c r="K288" s="70" t="s">
        <v>501</v>
      </c>
      <c r="L288" s="72" t="s">
        <v>454</v>
      </c>
      <c r="M288" s="72" t="n">
        <v>3</v>
      </c>
      <c r="O288" s="3" t="s">
        <v>64</v>
      </c>
      <c r="P288" s="0" t="n">
        <v>1</v>
      </c>
      <c r="Q288" s="5"/>
      <c r="S288" s="5"/>
    </row>
    <row r="289" customFormat="false" ht="13.2" hidden="false" customHeight="false" outlineLevel="0" collapsed="false">
      <c r="A289" s="73" t="n">
        <v>51</v>
      </c>
      <c r="B289" s="28" t="n">
        <f aca="false">COUNTIF(A:A,A289)</f>
        <v>1</v>
      </c>
      <c r="C289" s="28"/>
      <c r="D289" s="67"/>
      <c r="E289" s="28" t="n">
        <f aca="false">COUNTIF(D:D,D289)</f>
        <v>0</v>
      </c>
      <c r="F289" s="28"/>
      <c r="G289" s="68"/>
      <c r="H289" s="69"/>
      <c r="I289" s="70" t="s">
        <v>449</v>
      </c>
      <c r="J289" s="89" t="s">
        <v>500</v>
      </c>
      <c r="K289" s="70" t="s">
        <v>501</v>
      </c>
      <c r="L289" s="72" t="s">
        <v>455</v>
      </c>
      <c r="M289" s="72" t="n">
        <v>4</v>
      </c>
      <c r="O289" s="3" t="s">
        <v>93</v>
      </c>
      <c r="P289" s="0" t="n">
        <v>1</v>
      </c>
      <c r="Q289" s="5"/>
      <c r="S289" s="5"/>
    </row>
    <row r="290" customFormat="false" ht="13.2" hidden="false" customHeight="false" outlineLevel="0" collapsed="false">
      <c r="A290" s="73" t="n">
        <v>49</v>
      </c>
      <c r="B290" s="28" t="n">
        <f aca="false">COUNTIF(A:A,A290)</f>
        <v>5</v>
      </c>
      <c r="C290" s="28"/>
      <c r="D290" s="67"/>
      <c r="E290" s="28" t="n">
        <f aca="false">COUNTIF(D:D,D290)</f>
        <v>0</v>
      </c>
      <c r="F290" s="28"/>
      <c r="G290" s="68"/>
      <c r="H290" s="69"/>
      <c r="I290" s="70" t="s">
        <v>449</v>
      </c>
      <c r="J290" s="89" t="s">
        <v>500</v>
      </c>
      <c r="K290" s="70" t="s">
        <v>501</v>
      </c>
      <c r="L290" s="72" t="s">
        <v>456</v>
      </c>
      <c r="M290" s="72" t="n">
        <v>5</v>
      </c>
      <c r="O290" s="3" t="s">
        <v>64</v>
      </c>
      <c r="P290" s="0" t="n">
        <v>2</v>
      </c>
      <c r="Q290" s="5"/>
      <c r="S290" s="5"/>
    </row>
    <row r="291" customFormat="false" ht="13.2" hidden="false" customHeight="false" outlineLevel="0" collapsed="false">
      <c r="A291" s="73" t="n">
        <v>52</v>
      </c>
      <c r="B291" s="28" t="n">
        <f aca="false">COUNTIF(A:A,A295)</f>
        <v>1</v>
      </c>
      <c r="C291" s="28"/>
      <c r="D291" s="67"/>
      <c r="E291" s="28" t="n">
        <f aca="false">COUNTIF(D:D,D291)</f>
        <v>0</v>
      </c>
      <c r="F291" s="28"/>
      <c r="G291" s="68"/>
      <c r="H291" s="69"/>
      <c r="I291" s="70" t="s">
        <v>449</v>
      </c>
      <c r="J291" s="89" t="s">
        <v>500</v>
      </c>
      <c r="K291" s="70" t="s">
        <v>501</v>
      </c>
      <c r="L291" s="72" t="s">
        <v>457</v>
      </c>
      <c r="M291" s="72" t="n">
        <v>6</v>
      </c>
      <c r="O291" s="3" t="s">
        <v>36</v>
      </c>
      <c r="P291" s="0" t="n">
        <v>2</v>
      </c>
      <c r="Q291" s="5"/>
      <c r="S291" s="5"/>
    </row>
    <row r="292" customFormat="false" ht="13.2" hidden="false" customHeight="false" outlineLevel="0" collapsed="false">
      <c r="A292" s="73" t="n">
        <v>49</v>
      </c>
      <c r="B292" s="28" t="n">
        <f aca="false">COUNTIF(A:A,A296)</f>
        <v>5</v>
      </c>
      <c r="C292" s="28"/>
      <c r="D292" s="67"/>
      <c r="E292" s="28" t="n">
        <f aca="false">COUNTIF(D:D,D292)</f>
        <v>0</v>
      </c>
      <c r="F292" s="28"/>
      <c r="G292" s="68"/>
      <c r="H292" s="69"/>
      <c r="I292" s="70" t="s">
        <v>449</v>
      </c>
      <c r="J292" s="89" t="s">
        <v>500</v>
      </c>
      <c r="K292" s="70" t="s">
        <v>501</v>
      </c>
      <c r="L292" s="72" t="s">
        <v>458</v>
      </c>
      <c r="M292" s="72" t="n">
        <v>7</v>
      </c>
      <c r="O292" s="3" t="s">
        <v>64</v>
      </c>
      <c r="P292" s="0" t="n">
        <v>3</v>
      </c>
      <c r="Q292" s="5"/>
      <c r="S292" s="5"/>
    </row>
    <row r="293" customFormat="false" ht="13.2" hidden="false" customHeight="false" outlineLevel="0" collapsed="false">
      <c r="A293" s="73" t="n">
        <v>53</v>
      </c>
      <c r="B293" s="28" t="n">
        <f aca="false">COUNTIF(A:A,A297)</f>
        <v>1</v>
      </c>
      <c r="C293" s="28"/>
      <c r="D293" s="67"/>
      <c r="E293" s="28" t="n">
        <f aca="false">COUNTIF(D:D,D293)</f>
        <v>0</v>
      </c>
      <c r="F293" s="28"/>
      <c r="G293" s="68"/>
      <c r="H293" s="69"/>
      <c r="I293" s="70" t="s">
        <v>449</v>
      </c>
      <c r="J293" s="89" t="s">
        <v>500</v>
      </c>
      <c r="K293" s="70" t="s">
        <v>501</v>
      </c>
      <c r="L293" s="72" t="s">
        <v>459</v>
      </c>
      <c r="M293" s="72" t="n">
        <v>8</v>
      </c>
      <c r="O293" s="3" t="s">
        <v>40</v>
      </c>
      <c r="P293" s="0" t="n">
        <v>3</v>
      </c>
      <c r="Q293" s="5"/>
      <c r="S293" s="5"/>
    </row>
    <row r="294" customFormat="false" ht="13.2" hidden="false" customHeight="false" outlineLevel="0" collapsed="false">
      <c r="A294" s="73" t="n">
        <v>54</v>
      </c>
      <c r="B294" s="28" t="n">
        <f aca="false">COUNTIF(A:A,A298)</f>
        <v>5</v>
      </c>
      <c r="C294" s="28"/>
      <c r="D294" s="67"/>
      <c r="E294" s="28" t="n">
        <f aca="false">COUNTIF(D:D,D294)</f>
        <v>0</v>
      </c>
      <c r="F294" s="28"/>
      <c r="G294" s="68"/>
      <c r="H294" s="69"/>
      <c r="I294" s="70" t="s">
        <v>449</v>
      </c>
      <c r="J294" s="89" t="s">
        <v>500</v>
      </c>
      <c r="K294" s="70" t="s">
        <v>501</v>
      </c>
      <c r="L294" s="72" t="s">
        <v>460</v>
      </c>
      <c r="M294" s="72" t="n">
        <v>9</v>
      </c>
      <c r="O294" s="3" t="s">
        <v>68</v>
      </c>
      <c r="P294" s="0" t="n">
        <v>4</v>
      </c>
      <c r="Q294" s="5"/>
      <c r="S294" s="5"/>
    </row>
    <row r="295" customFormat="false" ht="13.2" hidden="false" customHeight="false" outlineLevel="0" collapsed="false">
      <c r="A295" s="73" t="n">
        <v>55</v>
      </c>
      <c r="B295" s="28" t="n">
        <f aca="false">COUNTIF(A:A,A299)</f>
        <v>1</v>
      </c>
      <c r="C295" s="28"/>
      <c r="D295" s="67"/>
      <c r="E295" s="28" t="n">
        <f aca="false">COUNTIF(D:D,D295)</f>
        <v>0</v>
      </c>
      <c r="F295" s="28"/>
      <c r="G295" s="68"/>
      <c r="H295" s="69"/>
      <c r="I295" s="70" t="s">
        <v>449</v>
      </c>
      <c r="J295" s="89" t="s">
        <v>500</v>
      </c>
      <c r="K295" s="70" t="s">
        <v>501</v>
      </c>
      <c r="L295" s="72" t="s">
        <v>461</v>
      </c>
      <c r="M295" s="72" t="n">
        <v>10</v>
      </c>
      <c r="O295" s="3" t="s">
        <v>96</v>
      </c>
      <c r="P295" s="0" t="n">
        <v>4</v>
      </c>
      <c r="Q295" s="5"/>
      <c r="S295" s="5"/>
    </row>
    <row r="296" customFormat="false" ht="13.2" hidden="false" customHeight="false" outlineLevel="0" collapsed="false">
      <c r="A296" s="73" t="n">
        <v>54</v>
      </c>
      <c r="B296" s="28" t="n">
        <f aca="false">COUNTIF(A:A,A300)</f>
        <v>5</v>
      </c>
      <c r="C296" s="28"/>
      <c r="D296" s="67"/>
      <c r="E296" s="28" t="n">
        <f aca="false">COUNTIF(D:D,D296)</f>
        <v>0</v>
      </c>
      <c r="F296" s="28"/>
      <c r="G296" s="68"/>
      <c r="H296" s="69"/>
      <c r="I296" s="70" t="s">
        <v>449</v>
      </c>
      <c r="J296" s="89" t="s">
        <v>500</v>
      </c>
      <c r="K296" s="70" t="s">
        <v>501</v>
      </c>
      <c r="L296" s="72" t="s">
        <v>462</v>
      </c>
      <c r="M296" s="72" t="n">
        <v>11</v>
      </c>
      <c r="O296" s="3" t="s">
        <v>68</v>
      </c>
      <c r="P296" s="0" t="n">
        <v>5</v>
      </c>
      <c r="Q296" s="5"/>
      <c r="S296" s="5"/>
    </row>
    <row r="297" customFormat="false" ht="13.2" hidden="false" customHeight="false" outlineLevel="0" collapsed="false">
      <c r="A297" s="73" t="n">
        <v>56</v>
      </c>
      <c r="B297" s="28" t="n">
        <f aca="false">COUNTIF(A:A,A301)</f>
        <v>1</v>
      </c>
      <c r="C297" s="28"/>
      <c r="D297" s="67"/>
      <c r="E297" s="28" t="n">
        <f aca="false">COUNTIF(D:D,D297)</f>
        <v>0</v>
      </c>
      <c r="F297" s="28"/>
      <c r="G297" s="68"/>
      <c r="H297" s="69"/>
      <c r="I297" s="70" t="s">
        <v>449</v>
      </c>
      <c r="J297" s="89" t="s">
        <v>500</v>
      </c>
      <c r="K297" s="70" t="s">
        <v>501</v>
      </c>
      <c r="L297" s="72" t="s">
        <v>463</v>
      </c>
      <c r="M297" s="72" t="n">
        <v>12</v>
      </c>
      <c r="O297" s="3" t="s">
        <v>99</v>
      </c>
      <c r="P297" s="0" t="n">
        <v>5</v>
      </c>
      <c r="Q297" s="5"/>
      <c r="S297" s="5"/>
    </row>
    <row r="298" customFormat="false" ht="13.2" hidden="false" customHeight="false" outlineLevel="0" collapsed="false">
      <c r="A298" s="73" t="n">
        <v>54</v>
      </c>
      <c r="B298" s="28" t="n">
        <f aca="false">COUNTIF(A:A,A302)</f>
        <v>4</v>
      </c>
      <c r="C298" s="28"/>
      <c r="D298" s="67"/>
      <c r="E298" s="28" t="n">
        <f aca="false">COUNTIF(D:D,D298)</f>
        <v>0</v>
      </c>
      <c r="F298" s="28"/>
      <c r="G298" s="68"/>
      <c r="H298" s="69"/>
      <c r="I298" s="70" t="s">
        <v>449</v>
      </c>
      <c r="J298" s="89" t="s">
        <v>500</v>
      </c>
      <c r="K298" s="70" t="s">
        <v>501</v>
      </c>
      <c r="L298" s="72" t="s">
        <v>464</v>
      </c>
      <c r="M298" s="72" t="n">
        <v>13</v>
      </c>
      <c r="O298" s="3" t="s">
        <v>68</v>
      </c>
      <c r="P298" s="0" t="n">
        <v>6</v>
      </c>
      <c r="Q298" s="5"/>
      <c r="S298" s="5"/>
    </row>
    <row r="299" customFormat="false" ht="13.2" hidden="false" customHeight="false" outlineLevel="0" collapsed="false">
      <c r="A299" s="73" t="n">
        <v>57</v>
      </c>
      <c r="B299" s="28" t="n">
        <f aca="false">COUNTIF(A:A,A303)</f>
        <v>1</v>
      </c>
      <c r="C299" s="28"/>
      <c r="D299" s="67"/>
      <c r="E299" s="28" t="n">
        <f aca="false">COUNTIF(D:D,D299)</f>
        <v>0</v>
      </c>
      <c r="F299" s="28"/>
      <c r="G299" s="68"/>
      <c r="H299" s="69"/>
      <c r="I299" s="70" t="s">
        <v>449</v>
      </c>
      <c r="J299" s="89" t="s">
        <v>500</v>
      </c>
      <c r="K299" s="70" t="s">
        <v>501</v>
      </c>
      <c r="L299" s="72" t="s">
        <v>465</v>
      </c>
      <c r="M299" s="72" t="n">
        <v>14</v>
      </c>
      <c r="O299" s="3" t="s">
        <v>44</v>
      </c>
      <c r="P299" s="0" t="n">
        <v>6</v>
      </c>
      <c r="Q299" s="5"/>
      <c r="S299" s="5"/>
    </row>
    <row r="300" customFormat="false" ht="13.2" hidden="false" customHeight="false" outlineLevel="0" collapsed="false">
      <c r="A300" s="73" t="n">
        <v>54</v>
      </c>
      <c r="B300" s="28" t="n">
        <f aca="false">COUNTIF(A:A,A304)</f>
        <v>4</v>
      </c>
      <c r="C300" s="28"/>
      <c r="D300" s="67"/>
      <c r="E300" s="28" t="n">
        <f aca="false">COUNTIF(D:D,D300)</f>
        <v>0</v>
      </c>
      <c r="F300" s="28"/>
      <c r="G300" s="68"/>
      <c r="H300" s="69"/>
      <c r="I300" s="70" t="s">
        <v>449</v>
      </c>
      <c r="J300" s="89" t="s">
        <v>500</v>
      </c>
      <c r="K300" s="70" t="s">
        <v>501</v>
      </c>
      <c r="L300" s="72" t="s">
        <v>466</v>
      </c>
      <c r="M300" s="72" t="n">
        <v>15</v>
      </c>
      <c r="O300" s="3" t="s">
        <v>68</v>
      </c>
      <c r="P300" s="0" t="n">
        <v>7</v>
      </c>
      <c r="Q300" s="5"/>
      <c r="S300" s="5"/>
    </row>
    <row r="301" customFormat="false" ht="13.2" hidden="false" customHeight="false" outlineLevel="0" collapsed="false">
      <c r="A301" s="73" t="n">
        <v>58</v>
      </c>
      <c r="B301" s="28" t="n">
        <f aca="false">COUNTIF(A:A,A305)</f>
        <v>1</v>
      </c>
      <c r="C301" s="28"/>
      <c r="D301" s="67"/>
      <c r="E301" s="28" t="n">
        <f aca="false">COUNTIF(D:D,D301)</f>
        <v>0</v>
      </c>
      <c r="F301" s="28"/>
      <c r="G301" s="68"/>
      <c r="H301" s="69"/>
      <c r="I301" s="70" t="s">
        <v>449</v>
      </c>
      <c r="J301" s="89" t="s">
        <v>500</v>
      </c>
      <c r="K301" s="70" t="s">
        <v>501</v>
      </c>
      <c r="L301" s="72" t="s">
        <v>467</v>
      </c>
      <c r="M301" s="72" t="n">
        <v>16</v>
      </c>
      <c r="O301" s="3" t="s">
        <v>48</v>
      </c>
      <c r="P301" s="0" t="n">
        <v>7</v>
      </c>
      <c r="Q301" s="5"/>
      <c r="S301" s="5"/>
    </row>
    <row r="302" customFormat="false" ht="13.2" hidden="false" customHeight="false" outlineLevel="0" collapsed="false">
      <c r="A302" s="73" t="n">
        <v>59</v>
      </c>
      <c r="B302" s="28" t="n">
        <f aca="false">COUNTIF(A:A,A306)</f>
        <v>4</v>
      </c>
      <c r="C302" s="28"/>
      <c r="D302" s="67"/>
      <c r="E302" s="28" t="n">
        <f aca="false">COUNTIF(D:D,D302)</f>
        <v>0</v>
      </c>
      <c r="F302" s="28"/>
      <c r="G302" s="68"/>
      <c r="H302" s="69"/>
      <c r="I302" s="70" t="s">
        <v>449</v>
      </c>
      <c r="J302" s="89" t="s">
        <v>500</v>
      </c>
      <c r="K302" s="70" t="s">
        <v>501</v>
      </c>
      <c r="L302" s="72" t="s">
        <v>468</v>
      </c>
      <c r="M302" s="72" t="n">
        <v>17</v>
      </c>
      <c r="O302" s="3" t="s">
        <v>72</v>
      </c>
      <c r="P302" s="0" t="n">
        <v>8</v>
      </c>
      <c r="Q302" s="5"/>
      <c r="S302" s="5"/>
    </row>
    <row r="303" customFormat="false" ht="13.2" hidden="false" customHeight="false" outlineLevel="0" collapsed="false">
      <c r="A303" s="73" t="n">
        <v>60</v>
      </c>
      <c r="B303" s="28" t="n">
        <f aca="false">COUNTIF(A:A,A307)</f>
        <v>1</v>
      </c>
      <c r="C303" s="28"/>
      <c r="D303" s="67"/>
      <c r="E303" s="28" t="n">
        <f aca="false">COUNTIF(D:D,D303)</f>
        <v>0</v>
      </c>
      <c r="F303" s="28"/>
      <c r="G303" s="68"/>
      <c r="H303" s="69"/>
      <c r="I303" s="70" t="s">
        <v>449</v>
      </c>
      <c r="J303" s="89" t="s">
        <v>500</v>
      </c>
      <c r="K303" s="70" t="s">
        <v>501</v>
      </c>
      <c r="L303" s="72" t="s">
        <v>469</v>
      </c>
      <c r="M303" s="72" t="n">
        <v>18</v>
      </c>
      <c r="O303" s="3" t="s">
        <v>102</v>
      </c>
      <c r="P303" s="0" t="n">
        <v>8</v>
      </c>
      <c r="Q303" s="5"/>
      <c r="S303" s="5"/>
    </row>
    <row r="304" customFormat="false" ht="13.2" hidden="false" customHeight="false" outlineLevel="0" collapsed="false">
      <c r="A304" s="73" t="n">
        <v>59</v>
      </c>
      <c r="B304" s="28" t="n">
        <f aca="false">COUNTIF(A:A,A308)</f>
        <v>4</v>
      </c>
      <c r="C304" s="28"/>
      <c r="D304" s="67"/>
      <c r="E304" s="28" t="n">
        <f aca="false">COUNTIF(D:D,D304)</f>
        <v>0</v>
      </c>
      <c r="F304" s="28"/>
      <c r="G304" s="68"/>
      <c r="H304" s="69"/>
      <c r="I304" s="70" t="s">
        <v>449</v>
      </c>
      <c r="J304" s="89" t="s">
        <v>500</v>
      </c>
      <c r="K304" s="70" t="s">
        <v>501</v>
      </c>
      <c r="L304" s="72" t="s">
        <v>471</v>
      </c>
      <c r="M304" s="72" t="n">
        <v>19</v>
      </c>
      <c r="O304" s="3" t="s">
        <v>72</v>
      </c>
      <c r="P304" s="0" t="n">
        <v>9</v>
      </c>
      <c r="Q304" s="5"/>
      <c r="S304" s="5"/>
    </row>
    <row r="305" customFormat="false" ht="13.2" hidden="false" customHeight="false" outlineLevel="0" collapsed="false">
      <c r="A305" s="73" t="n">
        <v>61</v>
      </c>
      <c r="B305" s="28" t="n">
        <f aca="false">COUNTIF(A:A,A309)</f>
        <v>1</v>
      </c>
      <c r="C305" s="28"/>
      <c r="D305" s="67"/>
      <c r="E305" s="28" t="n">
        <f aca="false">COUNTIF(D:D,D305)</f>
        <v>0</v>
      </c>
      <c r="F305" s="28"/>
      <c r="G305" s="68"/>
      <c r="H305" s="69"/>
      <c r="I305" s="70" t="s">
        <v>449</v>
      </c>
      <c r="J305" s="89" t="s">
        <v>500</v>
      </c>
      <c r="K305" s="70" t="s">
        <v>501</v>
      </c>
      <c r="L305" s="72" t="s">
        <v>472</v>
      </c>
      <c r="M305" s="72" t="n">
        <v>20</v>
      </c>
      <c r="O305" s="3" t="s">
        <v>162</v>
      </c>
      <c r="P305" s="0" t="n">
        <v>9</v>
      </c>
      <c r="Q305" s="5"/>
      <c r="S305" s="5"/>
    </row>
    <row r="306" customFormat="false" ht="13.2" hidden="false" customHeight="false" outlineLevel="0" collapsed="false">
      <c r="A306" s="73" t="n">
        <v>59</v>
      </c>
      <c r="B306" s="28" t="n">
        <f aca="false">COUNTIF(A:A,A310)</f>
        <v>4</v>
      </c>
      <c r="C306" s="28"/>
      <c r="D306" s="67"/>
      <c r="E306" s="28" t="n">
        <f aca="false">COUNTIF(D:D,D306)</f>
        <v>0</v>
      </c>
      <c r="F306" s="28"/>
      <c r="G306" s="68"/>
      <c r="H306" s="69"/>
      <c r="I306" s="70" t="s">
        <v>449</v>
      </c>
      <c r="J306" s="89" t="s">
        <v>500</v>
      </c>
      <c r="K306" s="70" t="s">
        <v>501</v>
      </c>
      <c r="L306" s="72" t="s">
        <v>473</v>
      </c>
      <c r="M306" s="72" t="n">
        <v>21</v>
      </c>
      <c r="O306" s="3" t="s">
        <v>72</v>
      </c>
      <c r="P306" s="0" t="n">
        <v>10</v>
      </c>
      <c r="Q306" s="5"/>
      <c r="S306" s="5"/>
    </row>
    <row r="307" customFormat="false" ht="13.2" hidden="false" customHeight="false" outlineLevel="0" collapsed="false">
      <c r="A307" s="73" t="n">
        <v>62</v>
      </c>
      <c r="B307" s="28" t="n">
        <f aca="false">COUNTIF(A:A,A311)</f>
        <v>1</v>
      </c>
      <c r="C307" s="28"/>
      <c r="D307" s="67"/>
      <c r="E307" s="28" t="n">
        <f aca="false">COUNTIF(D:D,D307)</f>
        <v>0</v>
      </c>
      <c r="F307" s="28"/>
      <c r="G307" s="68"/>
      <c r="H307" s="69"/>
      <c r="I307" s="70" t="s">
        <v>449</v>
      </c>
      <c r="J307" s="89" t="s">
        <v>500</v>
      </c>
      <c r="K307" s="70" t="s">
        <v>501</v>
      </c>
      <c r="L307" s="72" t="s">
        <v>474</v>
      </c>
      <c r="M307" s="72" t="n">
        <v>22</v>
      </c>
      <c r="O307" s="3" t="s">
        <v>502</v>
      </c>
      <c r="P307" s="0" t="n">
        <v>10</v>
      </c>
      <c r="Q307" s="5"/>
      <c r="S307" s="5"/>
    </row>
    <row r="308" customFormat="false" ht="13.2" hidden="false" customHeight="false" outlineLevel="0" collapsed="false">
      <c r="A308" s="73" t="n">
        <v>63</v>
      </c>
      <c r="B308" s="28" t="n">
        <f aca="false">COUNTIF(A:A,A312)</f>
        <v>4</v>
      </c>
      <c r="C308" s="28"/>
      <c r="D308" s="67"/>
      <c r="E308" s="28" t="n">
        <f aca="false">COUNTIF(D:D,D308)</f>
        <v>0</v>
      </c>
      <c r="F308" s="28"/>
      <c r="G308" s="68"/>
      <c r="H308" s="69"/>
      <c r="I308" s="70" t="s">
        <v>449</v>
      </c>
      <c r="J308" s="89" t="s">
        <v>500</v>
      </c>
      <c r="K308" s="70" t="s">
        <v>501</v>
      </c>
      <c r="L308" s="72" t="s">
        <v>475</v>
      </c>
      <c r="M308" s="72" t="n">
        <v>23</v>
      </c>
      <c r="O308" s="3" t="s">
        <v>138</v>
      </c>
      <c r="P308" s="0" t="n">
        <v>11</v>
      </c>
      <c r="Q308" s="5"/>
      <c r="S308" s="5"/>
    </row>
    <row r="309" customFormat="false" ht="13.2" hidden="false" customHeight="false" outlineLevel="0" collapsed="false">
      <c r="A309" s="73" t="n">
        <v>64</v>
      </c>
      <c r="B309" s="28" t="n">
        <f aca="false">COUNTIF(A:A,A313)</f>
        <v>1</v>
      </c>
      <c r="C309" s="28"/>
      <c r="D309" s="67"/>
      <c r="E309" s="28" t="n">
        <f aca="false">COUNTIF(D:D,D309)</f>
        <v>0</v>
      </c>
      <c r="F309" s="28"/>
      <c r="G309" s="68"/>
      <c r="H309" s="69"/>
      <c r="I309" s="70" t="s">
        <v>449</v>
      </c>
      <c r="J309" s="89" t="s">
        <v>500</v>
      </c>
      <c r="K309" s="70" t="s">
        <v>501</v>
      </c>
      <c r="L309" s="72" t="s">
        <v>476</v>
      </c>
      <c r="M309" s="72" t="n">
        <v>24</v>
      </c>
      <c r="O309" s="3" t="s">
        <v>30</v>
      </c>
      <c r="P309" s="0" t="n">
        <v>11</v>
      </c>
      <c r="Q309" s="5"/>
      <c r="S309" s="5"/>
    </row>
    <row r="310" customFormat="false" ht="13.2" hidden="false" customHeight="false" outlineLevel="0" collapsed="false">
      <c r="A310" s="73" t="n">
        <v>63</v>
      </c>
      <c r="B310" s="28" t="n">
        <f aca="false">COUNTIF(A:A,A314)</f>
        <v>4</v>
      </c>
      <c r="C310" s="28"/>
      <c r="D310" s="67"/>
      <c r="E310" s="28" t="n">
        <f aca="false">COUNTIF(D:D,D310)</f>
        <v>0</v>
      </c>
      <c r="F310" s="28"/>
      <c r="G310" s="68"/>
      <c r="H310" s="69"/>
      <c r="I310" s="70" t="s">
        <v>449</v>
      </c>
      <c r="J310" s="89" t="s">
        <v>500</v>
      </c>
      <c r="K310" s="70" t="s">
        <v>501</v>
      </c>
      <c r="L310" s="72" t="s">
        <v>478</v>
      </c>
      <c r="M310" s="72" t="n">
        <v>25</v>
      </c>
      <c r="O310" s="3" t="s">
        <v>138</v>
      </c>
      <c r="P310" s="0" t="n">
        <v>12</v>
      </c>
      <c r="Q310" s="5"/>
      <c r="S310" s="5"/>
    </row>
    <row r="311" customFormat="false" ht="13.2" hidden="false" customHeight="false" outlineLevel="0" collapsed="false">
      <c r="A311" s="73" t="n">
        <v>65</v>
      </c>
      <c r="B311" s="28" t="n">
        <f aca="false">COUNTIF(A:A,A315)</f>
        <v>1</v>
      </c>
      <c r="C311" s="28"/>
      <c r="D311" s="67"/>
      <c r="E311" s="28" t="n">
        <f aca="false">COUNTIF(D:D,D311)</f>
        <v>0</v>
      </c>
      <c r="F311" s="28"/>
      <c r="G311" s="68"/>
      <c r="H311" s="69"/>
      <c r="I311" s="70" t="s">
        <v>449</v>
      </c>
      <c r="J311" s="89" t="s">
        <v>500</v>
      </c>
      <c r="K311" s="70" t="s">
        <v>501</v>
      </c>
      <c r="L311" s="72" t="s">
        <v>479</v>
      </c>
      <c r="M311" s="72" t="n">
        <v>26</v>
      </c>
      <c r="O311" s="3" t="s">
        <v>217</v>
      </c>
      <c r="P311" s="0" t="n">
        <v>12</v>
      </c>
      <c r="Q311" s="5"/>
      <c r="S311" s="5"/>
    </row>
    <row r="312" customFormat="false" ht="13.2" hidden="false" customHeight="false" outlineLevel="0" collapsed="false">
      <c r="A312" s="73" t="n">
        <v>63</v>
      </c>
      <c r="B312" s="28" t="n">
        <f aca="false">COUNTIF(A:A,A316)</f>
        <v>4</v>
      </c>
      <c r="C312" s="28"/>
      <c r="D312" s="67"/>
      <c r="E312" s="28" t="n">
        <f aca="false">COUNTIF(D:D,D312)</f>
        <v>0</v>
      </c>
      <c r="F312" s="28"/>
      <c r="G312" s="68"/>
      <c r="H312" s="69"/>
      <c r="I312" s="70" t="s">
        <v>449</v>
      </c>
      <c r="J312" s="89" t="s">
        <v>500</v>
      </c>
      <c r="K312" s="70" t="s">
        <v>501</v>
      </c>
      <c r="L312" s="72" t="s">
        <v>481</v>
      </c>
      <c r="M312" s="72" t="n">
        <v>27</v>
      </c>
      <c r="O312" s="3" t="s">
        <v>138</v>
      </c>
      <c r="P312" s="0" t="n">
        <v>13</v>
      </c>
      <c r="Q312" s="5"/>
      <c r="S312" s="5"/>
    </row>
    <row r="313" customFormat="false" ht="13.2" hidden="false" customHeight="false" outlineLevel="0" collapsed="false">
      <c r="A313" s="73" t="n">
        <v>66</v>
      </c>
      <c r="B313" s="28" t="n">
        <f aca="false">COUNTIF(A:A,A317)</f>
        <v>1</v>
      </c>
      <c r="C313" s="28"/>
      <c r="D313" s="67"/>
      <c r="E313" s="28" t="n">
        <f aca="false">COUNTIF(D:D,D313)</f>
        <v>0</v>
      </c>
      <c r="F313" s="28"/>
      <c r="G313" s="68"/>
      <c r="H313" s="69"/>
      <c r="I313" s="70" t="s">
        <v>449</v>
      </c>
      <c r="J313" s="89" t="s">
        <v>500</v>
      </c>
      <c r="K313" s="70" t="s">
        <v>501</v>
      </c>
      <c r="L313" s="72" t="s">
        <v>482</v>
      </c>
      <c r="M313" s="72" t="n">
        <v>28</v>
      </c>
      <c r="O313" s="3" t="s">
        <v>214</v>
      </c>
      <c r="P313" s="0" t="n">
        <v>13</v>
      </c>
      <c r="Q313" s="5"/>
      <c r="S313" s="5"/>
    </row>
    <row r="314" customFormat="false" ht="13.2" hidden="false" customHeight="false" outlineLevel="0" collapsed="false">
      <c r="A314" s="73" t="n">
        <v>67</v>
      </c>
      <c r="B314" s="28" t="n">
        <f aca="false">COUNTIF(A:A,A318)</f>
        <v>4</v>
      </c>
      <c r="C314" s="28"/>
      <c r="D314" s="67"/>
      <c r="E314" s="28" t="n">
        <f aca="false">COUNTIF(D:D,D314)</f>
        <v>0</v>
      </c>
      <c r="F314" s="28"/>
      <c r="G314" s="68"/>
      <c r="H314" s="69"/>
      <c r="I314" s="70" t="s">
        <v>449</v>
      </c>
      <c r="J314" s="89" t="s">
        <v>500</v>
      </c>
      <c r="K314" s="70" t="s">
        <v>501</v>
      </c>
      <c r="L314" s="72" t="s">
        <v>484</v>
      </c>
      <c r="M314" s="72" t="n">
        <v>29</v>
      </c>
      <c r="O314" s="3" t="s">
        <v>139</v>
      </c>
      <c r="P314" s="0" t="n">
        <v>14</v>
      </c>
      <c r="Q314" s="5"/>
      <c r="S314" s="5"/>
    </row>
    <row r="315" customFormat="false" ht="13.2" hidden="false" customHeight="false" outlineLevel="0" collapsed="false">
      <c r="A315" s="73" t="n">
        <v>68</v>
      </c>
      <c r="B315" s="28" t="n">
        <f aca="false">COUNTIF(A:A,A319)</f>
        <v>1</v>
      </c>
      <c r="C315" s="28"/>
      <c r="D315" s="67"/>
      <c r="E315" s="28" t="n">
        <f aca="false">COUNTIF(D:D,D315)</f>
        <v>0</v>
      </c>
      <c r="F315" s="28"/>
      <c r="G315" s="68"/>
      <c r="H315" s="69"/>
      <c r="I315" s="70" t="s">
        <v>449</v>
      </c>
      <c r="J315" s="89" t="s">
        <v>500</v>
      </c>
      <c r="K315" s="70" t="s">
        <v>501</v>
      </c>
      <c r="L315" s="72" t="s">
        <v>485</v>
      </c>
      <c r="M315" s="72" t="n">
        <v>30</v>
      </c>
      <c r="O315" s="3" t="s">
        <v>16</v>
      </c>
      <c r="P315" s="0" t="n">
        <v>14</v>
      </c>
      <c r="Q315" s="5"/>
      <c r="S315" s="5"/>
    </row>
    <row r="316" customFormat="false" ht="13.2" hidden="false" customHeight="false" outlineLevel="0" collapsed="false">
      <c r="A316" s="73" t="n">
        <v>67</v>
      </c>
      <c r="B316" s="28" t="n">
        <f aca="false">COUNTIF(A:A,A320)</f>
        <v>4</v>
      </c>
      <c r="C316" s="28"/>
      <c r="D316" s="67"/>
      <c r="E316" s="28" t="n">
        <f aca="false">COUNTIF(D:D,D316)</f>
        <v>0</v>
      </c>
      <c r="F316" s="28"/>
      <c r="G316" s="68"/>
      <c r="H316" s="69"/>
      <c r="I316" s="70" t="s">
        <v>449</v>
      </c>
      <c r="J316" s="89" t="s">
        <v>500</v>
      </c>
      <c r="K316" s="70" t="s">
        <v>501</v>
      </c>
      <c r="L316" s="72" t="s">
        <v>487</v>
      </c>
      <c r="M316" s="72" t="n">
        <v>31</v>
      </c>
      <c r="O316" s="3" t="s">
        <v>139</v>
      </c>
      <c r="P316" s="0" t="n">
        <v>15</v>
      </c>
      <c r="Q316" s="5"/>
      <c r="S316" s="5"/>
    </row>
    <row r="317" customFormat="false" ht="13.2" hidden="false" customHeight="false" outlineLevel="0" collapsed="false">
      <c r="A317" s="73" t="n">
        <v>69</v>
      </c>
      <c r="B317" s="28" t="n">
        <f aca="false">COUNTIF(A:A,A321)</f>
        <v>1</v>
      </c>
      <c r="C317" s="28"/>
      <c r="D317" s="67"/>
      <c r="E317" s="28" t="n">
        <f aca="false">COUNTIF(D:D,D317)</f>
        <v>0</v>
      </c>
      <c r="F317" s="28"/>
      <c r="G317" s="68"/>
      <c r="H317" s="69"/>
      <c r="I317" s="70" t="s">
        <v>449</v>
      </c>
      <c r="J317" s="89" t="s">
        <v>500</v>
      </c>
      <c r="K317" s="70" t="s">
        <v>501</v>
      </c>
      <c r="L317" s="72" t="s">
        <v>488</v>
      </c>
      <c r="M317" s="72" t="n">
        <v>32</v>
      </c>
      <c r="O317" s="3" t="s">
        <v>503</v>
      </c>
      <c r="P317" s="0" t="n">
        <v>15</v>
      </c>
      <c r="Q317" s="5"/>
      <c r="S317" s="5"/>
    </row>
    <row r="318" customFormat="false" ht="13.2" hidden="false" customHeight="false" outlineLevel="0" collapsed="false">
      <c r="A318" s="73" t="n">
        <v>67</v>
      </c>
      <c r="B318" s="28" t="n">
        <f aca="false">COUNTIF(A:A,A322)</f>
        <v>4</v>
      </c>
      <c r="C318" s="28"/>
      <c r="D318" s="67"/>
      <c r="E318" s="28" t="n">
        <f aca="false">COUNTIF(D:D,D318)</f>
        <v>0</v>
      </c>
      <c r="F318" s="28"/>
      <c r="G318" s="68"/>
      <c r="H318" s="69"/>
      <c r="I318" s="70" t="s">
        <v>449</v>
      </c>
      <c r="J318" s="89" t="s">
        <v>500</v>
      </c>
      <c r="K318" s="70" t="s">
        <v>501</v>
      </c>
      <c r="L318" s="72" t="s">
        <v>489</v>
      </c>
      <c r="M318" s="72" t="n">
        <v>33</v>
      </c>
      <c r="O318" s="3" t="s">
        <v>139</v>
      </c>
      <c r="P318" s="0" t="n">
        <v>16</v>
      </c>
      <c r="Q318" s="5"/>
      <c r="S318" s="5"/>
    </row>
    <row r="319" customFormat="false" ht="13.2" hidden="false" customHeight="false" outlineLevel="0" collapsed="false">
      <c r="A319" s="73" t="n">
        <v>70</v>
      </c>
      <c r="B319" s="28" t="n">
        <f aca="false">COUNTIF(A:A,A323)</f>
        <v>1</v>
      </c>
      <c r="C319" s="28"/>
      <c r="D319" s="67"/>
      <c r="E319" s="28" t="n">
        <f aca="false">COUNTIF(D:D,D319)</f>
        <v>0</v>
      </c>
      <c r="F319" s="28"/>
      <c r="G319" s="68"/>
      <c r="H319" s="69"/>
      <c r="I319" s="70" t="s">
        <v>449</v>
      </c>
      <c r="J319" s="89" t="s">
        <v>500</v>
      </c>
      <c r="K319" s="70" t="s">
        <v>501</v>
      </c>
      <c r="L319" s="72" t="s">
        <v>490</v>
      </c>
      <c r="M319" s="72" t="n">
        <v>34</v>
      </c>
      <c r="O319" s="3" t="s">
        <v>504</v>
      </c>
      <c r="P319" s="0" t="n">
        <v>16</v>
      </c>
      <c r="Q319" s="5"/>
      <c r="S319" s="5"/>
    </row>
    <row r="320" customFormat="false" ht="13.2" hidden="false" customHeight="false" outlineLevel="0" collapsed="false">
      <c r="A320" s="73" t="n">
        <v>71</v>
      </c>
      <c r="B320" s="28" t="n">
        <f aca="false">COUNTIF(A:A,A324)</f>
        <v>4</v>
      </c>
      <c r="C320" s="28"/>
      <c r="D320" s="67"/>
      <c r="E320" s="28" t="n">
        <f aca="false">COUNTIF(D:D,D320)</f>
        <v>0</v>
      </c>
      <c r="F320" s="28"/>
      <c r="G320" s="68"/>
      <c r="H320" s="69"/>
      <c r="I320" s="70" t="s">
        <v>449</v>
      </c>
      <c r="J320" s="89" t="s">
        <v>500</v>
      </c>
      <c r="K320" s="70" t="s">
        <v>501</v>
      </c>
      <c r="L320" s="72" t="s">
        <v>492</v>
      </c>
      <c r="M320" s="72" t="n">
        <v>35</v>
      </c>
      <c r="O320" s="3" t="s">
        <v>283</v>
      </c>
      <c r="P320" s="0" t="n">
        <v>17</v>
      </c>
      <c r="Q320" s="5"/>
      <c r="S320" s="5"/>
    </row>
    <row r="321" customFormat="false" ht="13.2" hidden="false" customHeight="false" outlineLevel="0" collapsed="false">
      <c r="A321" s="73" t="n">
        <v>72</v>
      </c>
      <c r="B321" s="28" t="n">
        <f aca="false">COUNTIF(A:A,A325)</f>
        <v>1</v>
      </c>
      <c r="C321" s="28"/>
      <c r="D321" s="67"/>
      <c r="E321" s="28" t="n">
        <f aca="false">COUNTIF(D:D,D321)</f>
        <v>0</v>
      </c>
      <c r="F321" s="28"/>
      <c r="G321" s="68"/>
      <c r="H321" s="69"/>
      <c r="I321" s="70" t="s">
        <v>449</v>
      </c>
      <c r="J321" s="89" t="s">
        <v>500</v>
      </c>
      <c r="K321" s="70" t="s">
        <v>501</v>
      </c>
      <c r="L321" s="72" t="s">
        <v>493</v>
      </c>
      <c r="M321" s="72" t="n">
        <v>36</v>
      </c>
      <c r="O321" s="3" t="s">
        <v>279</v>
      </c>
      <c r="P321" s="0" t="n">
        <v>17</v>
      </c>
      <c r="Q321" s="5"/>
      <c r="S321" s="5"/>
    </row>
    <row r="322" customFormat="false" ht="13.2" hidden="false" customHeight="false" outlineLevel="0" collapsed="false">
      <c r="A322" s="73" t="n">
        <v>71</v>
      </c>
      <c r="B322" s="28" t="n">
        <f aca="false">COUNTIF(A:A,A326)</f>
        <v>1</v>
      </c>
      <c r="C322" s="28"/>
      <c r="D322" s="67"/>
      <c r="E322" s="28" t="n">
        <f aca="false">COUNTIF(D:D,D322)</f>
        <v>0</v>
      </c>
      <c r="F322" s="28"/>
      <c r="G322" s="68"/>
      <c r="H322" s="69"/>
      <c r="I322" s="70" t="s">
        <v>449</v>
      </c>
      <c r="J322" s="89" t="s">
        <v>500</v>
      </c>
      <c r="K322" s="70" t="s">
        <v>501</v>
      </c>
      <c r="L322" s="72" t="s">
        <v>494</v>
      </c>
      <c r="M322" s="72" t="n">
        <v>37</v>
      </c>
      <c r="O322" s="3" t="s">
        <v>283</v>
      </c>
      <c r="P322" s="0" t="n">
        <v>18</v>
      </c>
      <c r="Q322" s="5"/>
      <c r="S322" s="5"/>
    </row>
    <row r="323" customFormat="false" ht="13.2" hidden="false" customHeight="false" outlineLevel="0" collapsed="false">
      <c r="A323" s="73" t="n">
        <v>73</v>
      </c>
      <c r="B323" s="28" t="n">
        <f aca="false">COUNTIF(A:A,#REF!)</f>
        <v>0</v>
      </c>
      <c r="C323" s="28"/>
      <c r="D323" s="67"/>
      <c r="E323" s="28" t="n">
        <f aca="false">COUNTIF(D:D,D323)</f>
        <v>0</v>
      </c>
      <c r="F323" s="28"/>
      <c r="G323" s="68"/>
      <c r="H323" s="69"/>
      <c r="I323" s="70" t="s">
        <v>449</v>
      </c>
      <c r="J323" s="89" t="s">
        <v>500</v>
      </c>
      <c r="K323" s="70" t="s">
        <v>501</v>
      </c>
      <c r="L323" s="72" t="s">
        <v>495</v>
      </c>
      <c r="M323" s="72" t="n">
        <v>38</v>
      </c>
      <c r="O323" s="3" t="s">
        <v>505</v>
      </c>
      <c r="P323" s="0" t="n">
        <v>18</v>
      </c>
      <c r="Q323" s="5"/>
      <c r="S323" s="5"/>
    </row>
    <row r="324" customFormat="false" ht="13.2" hidden="false" customHeight="false" outlineLevel="0" collapsed="false">
      <c r="A324" s="73" t="n">
        <v>71</v>
      </c>
      <c r="B324" s="28" t="n">
        <f aca="false">COUNTIF(A:A,A327)</f>
        <v>1</v>
      </c>
      <c r="C324" s="28"/>
      <c r="D324" s="67"/>
      <c r="E324" s="28" t="n">
        <f aca="false">COUNTIF(D:D,D324)</f>
        <v>0</v>
      </c>
      <c r="F324" s="28"/>
      <c r="G324" s="68"/>
      <c r="H324" s="69"/>
      <c r="I324" s="70" t="s">
        <v>449</v>
      </c>
      <c r="J324" s="89" t="s">
        <v>500</v>
      </c>
      <c r="K324" s="70" t="s">
        <v>501</v>
      </c>
      <c r="L324" s="72" t="s">
        <v>496</v>
      </c>
      <c r="M324" s="72" t="n">
        <v>39</v>
      </c>
      <c r="O324" s="3" t="s">
        <v>283</v>
      </c>
      <c r="P324" s="0" t="n">
        <v>19</v>
      </c>
      <c r="Q324" s="5"/>
      <c r="S324" s="5"/>
    </row>
    <row r="325" customFormat="false" ht="13.2" hidden="false" customHeight="false" outlineLevel="0" collapsed="false">
      <c r="A325" s="73" t="n">
        <v>74</v>
      </c>
      <c r="B325" s="28" t="n">
        <f aca="false">COUNTIF(A:A,A328)</f>
        <v>1</v>
      </c>
      <c r="C325" s="28"/>
      <c r="D325" s="67"/>
      <c r="E325" s="28" t="n">
        <f aca="false">COUNTIF(D:D,D325)</f>
        <v>0</v>
      </c>
      <c r="F325" s="28"/>
      <c r="G325" s="68"/>
      <c r="H325" s="69"/>
      <c r="I325" s="70" t="s">
        <v>449</v>
      </c>
      <c r="J325" s="89" t="s">
        <v>500</v>
      </c>
      <c r="K325" s="70" t="s">
        <v>501</v>
      </c>
      <c r="L325" s="72" t="s">
        <v>498</v>
      </c>
      <c r="M325" s="72" t="n">
        <v>40</v>
      </c>
      <c r="O325" s="3" t="s">
        <v>506</v>
      </c>
      <c r="P325" s="0" t="n">
        <v>19</v>
      </c>
      <c r="Q325" s="5"/>
      <c r="S325" s="5"/>
    </row>
    <row r="326" customFormat="false" ht="15.75" hidden="false" customHeight="true" outlineLevel="0" collapsed="false">
      <c r="A326" s="66"/>
      <c r="B326" s="28" t="n">
        <f aca="false">COUNTIF(A:A,A329)</f>
        <v>1</v>
      </c>
      <c r="C326" s="28"/>
      <c r="D326" s="67"/>
      <c r="E326" s="28" t="n">
        <f aca="false">COUNTIF(D:D,D326)</f>
        <v>0</v>
      </c>
      <c r="F326" s="28"/>
      <c r="G326" s="74"/>
      <c r="H326" s="76"/>
      <c r="I326" s="71"/>
      <c r="J326" s="71"/>
      <c r="K326" s="71"/>
      <c r="L326" s="77"/>
      <c r="M326" s="77"/>
    </row>
    <row r="327" customFormat="false" ht="15.75" hidden="false" customHeight="true" outlineLevel="0" collapsed="false">
      <c r="A327" s="66"/>
      <c r="B327" s="28" t="n">
        <f aca="false">COUNTIF(A:A,A331)</f>
        <v>1</v>
      </c>
      <c r="C327" s="28"/>
      <c r="D327" s="67"/>
      <c r="E327" s="28" t="n">
        <f aca="false">COUNTIF(D:D,D327)</f>
        <v>0</v>
      </c>
      <c r="F327" s="28"/>
      <c r="G327" s="74"/>
      <c r="H327" s="76"/>
      <c r="I327" s="71"/>
      <c r="J327" s="71"/>
      <c r="K327" s="71"/>
      <c r="L327" s="77"/>
      <c r="M327" s="77"/>
    </row>
    <row r="328" customFormat="false" ht="13.2" hidden="false" customHeight="false" outlineLevel="0" collapsed="false">
      <c r="A328" s="66"/>
      <c r="B328" s="28" t="n">
        <f aca="false">COUNTIF(A:A,A332)</f>
        <v>1</v>
      </c>
      <c r="C328" s="28"/>
      <c r="D328" s="81" t="n">
        <v>17</v>
      </c>
      <c r="E328" s="28" t="n">
        <f aca="false">COUNTIF(D:D,D328)</f>
        <v>1</v>
      </c>
      <c r="F328" s="28"/>
      <c r="G328" s="68" t="s">
        <v>343</v>
      </c>
      <c r="H328" s="76"/>
      <c r="I328" s="71"/>
      <c r="J328" s="71"/>
      <c r="K328" s="71"/>
      <c r="L328" s="77"/>
      <c r="M328" s="77"/>
      <c r="O328" s="3" t="s">
        <v>136</v>
      </c>
    </row>
    <row r="329" customFormat="false" ht="13.2" hidden="false" customHeight="false" outlineLevel="0" collapsed="false">
      <c r="A329" s="66"/>
      <c r="B329" s="28" t="n">
        <f aca="false">COUNTIF(A:A,A334)</f>
        <v>1</v>
      </c>
      <c r="C329" s="28"/>
      <c r="D329" s="81" t="n">
        <v>25</v>
      </c>
      <c r="E329" s="28" t="n">
        <f aca="false">COUNTIF(D:D,D329)</f>
        <v>1</v>
      </c>
      <c r="F329" s="28"/>
      <c r="G329" s="68" t="s">
        <v>343</v>
      </c>
      <c r="H329" s="76"/>
      <c r="I329" s="71"/>
      <c r="J329" s="71"/>
      <c r="K329" s="71"/>
      <c r="L329" s="77"/>
      <c r="M329" s="77"/>
      <c r="O329" s="3" t="s">
        <v>257</v>
      </c>
    </row>
    <row r="330" customFormat="false" ht="13.2" hidden="false" customHeight="false" outlineLevel="0" collapsed="false">
      <c r="A330" s="66"/>
      <c r="B330" s="28" t="n">
        <f aca="false">COUNTIF(A:A,A335)</f>
        <v>1</v>
      </c>
      <c r="C330" s="28"/>
      <c r="D330" s="81" t="n">
        <v>42</v>
      </c>
      <c r="E330" s="28" t="n">
        <f aca="false">COUNTIF(D:D,D330)</f>
        <v>1</v>
      </c>
      <c r="F330" s="28"/>
      <c r="G330" s="68" t="s">
        <v>343</v>
      </c>
      <c r="H330" s="76"/>
      <c r="I330" s="71"/>
      <c r="J330" s="71"/>
      <c r="K330" s="71"/>
      <c r="L330" s="77"/>
      <c r="M330" s="77"/>
      <c r="O330" s="3" t="s">
        <v>326</v>
      </c>
    </row>
    <row r="331" customFormat="false" ht="13.2" hidden="false" customHeight="false" outlineLevel="0" collapsed="false">
      <c r="A331" s="66"/>
      <c r="B331" s="28" t="n">
        <f aca="false">COUNTIF(A:A,A336)</f>
        <v>1</v>
      </c>
      <c r="C331" s="28"/>
      <c r="D331" s="81" t="n">
        <v>47</v>
      </c>
      <c r="E331" s="28" t="n">
        <f aca="false">COUNTIF(D:D,D331)</f>
        <v>1</v>
      </c>
      <c r="F331" s="28"/>
      <c r="G331" s="68" t="s">
        <v>343</v>
      </c>
      <c r="H331" s="76"/>
      <c r="I331" s="71"/>
      <c r="J331" s="71"/>
      <c r="K331" s="71"/>
      <c r="L331" s="77"/>
      <c r="M331" s="77"/>
      <c r="O331" s="3" t="s">
        <v>507</v>
      </c>
    </row>
    <row r="332" customFormat="false" ht="13.2" hidden="false" customHeight="false" outlineLevel="0" collapsed="false">
      <c r="A332" s="66"/>
      <c r="B332" s="28" t="n">
        <f aca="false">COUNTIF(A:A,A337)</f>
        <v>1</v>
      </c>
      <c r="C332" s="28"/>
      <c r="D332" s="81" t="n">
        <v>76</v>
      </c>
      <c r="E332" s="28" t="n">
        <f aca="false">COUNTIF(D:D,D332)</f>
        <v>1</v>
      </c>
      <c r="F332" s="28"/>
      <c r="G332" s="68" t="s">
        <v>343</v>
      </c>
      <c r="H332" s="76"/>
      <c r="I332" s="71"/>
      <c r="J332" s="71"/>
      <c r="K332" s="71"/>
      <c r="L332" s="77"/>
      <c r="M332" s="77"/>
      <c r="O332" s="3" t="s">
        <v>508</v>
      </c>
    </row>
    <row r="333" customFormat="false" ht="13.2" hidden="false" customHeight="false" outlineLevel="0" collapsed="false">
      <c r="A333" s="66"/>
      <c r="B333" s="28"/>
      <c r="C333" s="28"/>
      <c r="D333" s="81" t="n">
        <v>83</v>
      </c>
      <c r="E333" s="28" t="n">
        <f aca="false">COUNTIF(D:D,D333)</f>
        <v>1</v>
      </c>
      <c r="F333" s="28"/>
      <c r="G333" s="68" t="s">
        <v>343</v>
      </c>
      <c r="H333" s="76"/>
      <c r="I333" s="71"/>
      <c r="J333" s="71"/>
      <c r="K333" s="71"/>
      <c r="L333" s="77"/>
      <c r="M333" s="77"/>
      <c r="O333" s="3" t="s">
        <v>509</v>
      </c>
    </row>
    <row r="334" customFormat="false" ht="13.2" hidden="false" customHeight="false" outlineLevel="0" collapsed="false">
      <c r="A334" s="66"/>
      <c r="B334" s="28" t="n">
        <f aca="false">COUNTIF(A:A,A338)</f>
        <v>1</v>
      </c>
      <c r="C334" s="28"/>
      <c r="D334" s="67" t="n">
        <v>84</v>
      </c>
      <c r="E334" s="28" t="n">
        <f aca="false">COUNTIF(D:D,D334)</f>
        <v>1</v>
      </c>
      <c r="F334" s="28"/>
      <c r="G334" s="74"/>
      <c r="H334" s="76"/>
      <c r="I334" s="71"/>
      <c r="J334" s="71"/>
      <c r="K334" s="71"/>
      <c r="L334" s="77"/>
      <c r="M334" s="77"/>
      <c r="O334" s="3" t="s">
        <v>510</v>
      </c>
    </row>
    <row r="335" customFormat="false" ht="13.2" hidden="false" customHeight="false" outlineLevel="0" collapsed="false">
      <c r="A335" s="66"/>
      <c r="B335" s="28" t="n">
        <f aca="false">COUNTIF(A:A,A339)</f>
        <v>1</v>
      </c>
      <c r="C335" s="28"/>
      <c r="D335" s="81" t="n">
        <v>85</v>
      </c>
      <c r="E335" s="28" t="n">
        <f aca="false">COUNTIF(D:D,D335)</f>
        <v>1</v>
      </c>
      <c r="F335" s="28"/>
      <c r="G335" s="68"/>
      <c r="H335" s="76"/>
      <c r="I335" s="71"/>
      <c r="J335" s="71"/>
      <c r="K335" s="71"/>
      <c r="L335" s="77"/>
      <c r="M335" s="77"/>
      <c r="O335" s="3" t="s">
        <v>511</v>
      </c>
    </row>
    <row r="336" customFormat="false" ht="15.75" hidden="false" customHeight="true" outlineLevel="0" collapsed="false">
      <c r="A336" s="66"/>
      <c r="B336" s="28" t="n">
        <f aca="false">COUNTIF(A:A,A340)</f>
        <v>1</v>
      </c>
      <c r="C336" s="28"/>
      <c r="D336" s="67"/>
      <c r="E336" s="28" t="n">
        <f aca="false">COUNTIF(D:D,D336)</f>
        <v>0</v>
      </c>
      <c r="F336" s="28"/>
      <c r="G336" s="74"/>
      <c r="H336" s="76"/>
      <c r="I336" s="71"/>
      <c r="J336" s="71"/>
      <c r="K336" s="71"/>
      <c r="L336" s="77"/>
      <c r="M336" s="77"/>
    </row>
    <row r="337" customFormat="false" ht="13.2" hidden="false" customHeight="false" outlineLevel="0" collapsed="false">
      <c r="A337" s="73" t="n">
        <v>9</v>
      </c>
      <c r="B337" s="28" t="n">
        <f aca="false">COUNTIF(A:A,A341)</f>
        <v>1</v>
      </c>
      <c r="C337" s="28"/>
      <c r="D337" s="67"/>
      <c r="E337" s="28" t="n">
        <f aca="false">COUNTIF(D:D,D337)</f>
        <v>0</v>
      </c>
      <c r="F337" s="28"/>
      <c r="G337" s="68" t="s">
        <v>343</v>
      </c>
      <c r="H337" s="76"/>
      <c r="I337" s="71"/>
      <c r="J337" s="71"/>
      <c r="K337" s="71"/>
      <c r="L337" s="77"/>
      <c r="M337" s="77"/>
      <c r="O337" s="3" t="s">
        <v>134</v>
      </c>
      <c r="Q337" s="5"/>
      <c r="S337" s="5"/>
    </row>
    <row r="338" customFormat="false" ht="13.2" hidden="false" customHeight="false" outlineLevel="0" collapsed="false">
      <c r="A338" s="73" t="n">
        <v>18</v>
      </c>
      <c r="B338" s="28" t="n">
        <f aca="false">COUNTIF(A:A,A342)</f>
        <v>1</v>
      </c>
      <c r="C338" s="28"/>
      <c r="D338" s="67"/>
      <c r="E338" s="28" t="n">
        <f aca="false">COUNTIF(D:D,D338)</f>
        <v>0</v>
      </c>
      <c r="F338" s="28"/>
      <c r="G338" s="68" t="s">
        <v>343</v>
      </c>
      <c r="H338" s="76"/>
      <c r="I338" s="71"/>
      <c r="J338" s="71"/>
      <c r="K338" s="71"/>
      <c r="L338" s="77"/>
      <c r="M338" s="77"/>
      <c r="O338" s="3" t="s">
        <v>252</v>
      </c>
      <c r="Q338" s="5"/>
      <c r="S338" s="5"/>
    </row>
    <row r="339" customFormat="false" ht="13.2" hidden="false" customHeight="false" outlineLevel="0" collapsed="false">
      <c r="A339" s="73" t="n">
        <v>40</v>
      </c>
      <c r="B339" s="28" t="n">
        <f aca="false">COUNTIF(A:A,A343)</f>
        <v>1</v>
      </c>
      <c r="C339" s="28"/>
      <c r="D339" s="67"/>
      <c r="E339" s="28" t="n">
        <f aca="false">COUNTIF(D:D,D339)</f>
        <v>0</v>
      </c>
      <c r="F339" s="28"/>
      <c r="G339" s="68" t="s">
        <v>343</v>
      </c>
      <c r="H339" s="76"/>
      <c r="I339" s="71"/>
      <c r="J339" s="71"/>
      <c r="K339" s="71"/>
      <c r="L339" s="77"/>
      <c r="M339" s="77"/>
      <c r="O339" s="3" t="s">
        <v>324</v>
      </c>
      <c r="Q339" s="5"/>
      <c r="S339" s="5"/>
    </row>
    <row r="340" customFormat="false" ht="13.2" hidden="false" customHeight="false" outlineLevel="0" collapsed="false">
      <c r="A340" s="73" t="n">
        <v>43</v>
      </c>
      <c r="B340" s="28" t="n">
        <f aca="false">COUNTIF(A:A,A344)</f>
        <v>1</v>
      </c>
      <c r="C340" s="28"/>
      <c r="D340" s="67"/>
      <c r="E340" s="28" t="n">
        <f aca="false">COUNTIF(D:D,D340)</f>
        <v>0</v>
      </c>
      <c r="F340" s="28"/>
      <c r="G340" s="68" t="s">
        <v>343</v>
      </c>
      <c r="H340" s="76"/>
      <c r="I340" s="71"/>
      <c r="J340" s="71"/>
      <c r="K340" s="71"/>
      <c r="L340" s="77"/>
      <c r="M340" s="77"/>
      <c r="O340" s="3" t="s">
        <v>512</v>
      </c>
      <c r="Q340" s="5"/>
      <c r="S340" s="5"/>
    </row>
    <row r="341" customFormat="false" ht="13.2" hidden="false" customHeight="false" outlineLevel="0" collapsed="false">
      <c r="A341" s="73" t="n">
        <v>48</v>
      </c>
      <c r="B341" s="28" t="n">
        <f aca="false">COUNTIF(A:A,A345)</f>
        <v>1</v>
      </c>
      <c r="C341" s="28"/>
      <c r="D341" s="67"/>
      <c r="E341" s="28" t="n">
        <f aca="false">COUNTIF(D:D,D341)</f>
        <v>0</v>
      </c>
      <c r="F341" s="28"/>
      <c r="G341" s="68" t="s">
        <v>343</v>
      </c>
      <c r="H341" s="76"/>
      <c r="I341" s="71"/>
      <c r="J341" s="71"/>
      <c r="K341" s="71"/>
      <c r="L341" s="77"/>
      <c r="M341" s="77"/>
      <c r="O341" s="3" t="s">
        <v>513</v>
      </c>
      <c r="Q341" s="5"/>
      <c r="S341" s="5"/>
    </row>
    <row r="342" customFormat="false" ht="13.2" hidden="false" customHeight="false" outlineLevel="0" collapsed="false">
      <c r="A342" s="73" t="n">
        <v>75</v>
      </c>
      <c r="B342" s="28" t="n">
        <f aca="false">COUNTIF(A:A,A346)</f>
        <v>1</v>
      </c>
      <c r="C342" s="28"/>
      <c r="D342" s="67"/>
      <c r="E342" s="28" t="n">
        <f aca="false">COUNTIF(D:D,D342)</f>
        <v>0</v>
      </c>
      <c r="F342" s="28"/>
      <c r="G342" s="68" t="s">
        <v>343</v>
      </c>
      <c r="H342" s="76"/>
      <c r="I342" s="71"/>
      <c r="J342" s="71"/>
      <c r="K342" s="71"/>
      <c r="L342" s="77"/>
      <c r="M342" s="77"/>
      <c r="O342" s="3" t="s">
        <v>514</v>
      </c>
      <c r="Q342" s="5"/>
      <c r="S342" s="5"/>
    </row>
    <row r="343" customFormat="false" ht="13.2" hidden="false" customHeight="false" outlineLevel="0" collapsed="false">
      <c r="A343" s="73" t="n">
        <v>98</v>
      </c>
      <c r="B343" s="28" t="n">
        <f aca="false">COUNTIF(A:A,A347)</f>
        <v>1</v>
      </c>
      <c r="C343" s="28"/>
      <c r="D343" s="67"/>
      <c r="E343" s="28" t="n">
        <f aca="false">COUNTIF(D:D,D343)</f>
        <v>0</v>
      </c>
      <c r="F343" s="28"/>
      <c r="G343" s="68" t="s">
        <v>343</v>
      </c>
      <c r="H343" s="76"/>
      <c r="I343" s="71"/>
      <c r="J343" s="71"/>
      <c r="K343" s="71"/>
      <c r="L343" s="77"/>
      <c r="M343" s="77"/>
      <c r="O343" s="3" t="s">
        <v>515</v>
      </c>
      <c r="Q343" s="5"/>
      <c r="S343" s="5"/>
    </row>
    <row r="344" customFormat="false" ht="13.2" hidden="false" customHeight="false" outlineLevel="0" collapsed="false">
      <c r="A344" s="73" t="n">
        <v>103</v>
      </c>
      <c r="B344" s="28" t="n">
        <f aca="false">COUNTIF(A:A,A348)</f>
        <v>1</v>
      </c>
      <c r="C344" s="28"/>
      <c r="D344" s="67"/>
      <c r="E344" s="28" t="n">
        <f aca="false">COUNTIF(D:D,D344)</f>
        <v>0</v>
      </c>
      <c r="F344" s="28"/>
      <c r="G344" s="68" t="s">
        <v>343</v>
      </c>
      <c r="H344" s="76"/>
      <c r="I344" s="71"/>
      <c r="J344" s="71"/>
      <c r="K344" s="71"/>
      <c r="L344" s="77"/>
      <c r="M344" s="77"/>
      <c r="O344" s="3" t="s">
        <v>516</v>
      </c>
      <c r="Q344" s="5"/>
      <c r="S344" s="5"/>
    </row>
    <row r="345" customFormat="false" ht="13.2" hidden="false" customHeight="false" outlineLevel="0" collapsed="false">
      <c r="A345" s="73" t="n">
        <v>104</v>
      </c>
      <c r="B345" s="28" t="n">
        <f aca="false">COUNTIF(A:A,A349)</f>
        <v>1</v>
      </c>
      <c r="C345" s="28"/>
      <c r="D345" s="67"/>
      <c r="E345" s="28" t="n">
        <f aca="false">COUNTIF(D:D,D345)</f>
        <v>0</v>
      </c>
      <c r="F345" s="28"/>
      <c r="G345" s="68" t="s">
        <v>343</v>
      </c>
      <c r="H345" s="76"/>
      <c r="I345" s="71"/>
      <c r="J345" s="71"/>
      <c r="K345" s="71"/>
      <c r="L345" s="77"/>
      <c r="M345" s="77"/>
      <c r="O345" s="3" t="s">
        <v>517</v>
      </c>
      <c r="Q345" s="5"/>
      <c r="S345" s="5"/>
    </row>
    <row r="346" customFormat="false" ht="15.75" hidden="false" customHeight="true" outlineLevel="0" collapsed="false">
      <c r="A346" s="73" t="n">
        <v>102</v>
      </c>
      <c r="B346" s="28" t="n">
        <f aca="false">COUNTIF(A:A,A350)</f>
        <v>1</v>
      </c>
      <c r="C346" s="28"/>
      <c r="D346" s="67"/>
      <c r="E346" s="28" t="n">
        <f aca="false">COUNTIF(D:D,D346)</f>
        <v>0</v>
      </c>
      <c r="F346" s="28"/>
      <c r="G346" s="68" t="s">
        <v>343</v>
      </c>
      <c r="H346" s="76"/>
      <c r="I346" s="71"/>
      <c r="J346" s="71"/>
      <c r="K346" s="71"/>
      <c r="L346" s="77"/>
      <c r="M346" s="77"/>
      <c r="O346" s="3" t="s">
        <v>518</v>
      </c>
    </row>
    <row r="347" customFormat="false" ht="15.75" hidden="false" customHeight="true" outlineLevel="0" collapsed="false">
      <c r="A347" s="73"/>
      <c r="B347" s="28" t="n">
        <f aca="false">COUNTIF(A:A,A351)</f>
        <v>1</v>
      </c>
      <c r="C347" s="28"/>
      <c r="D347" s="67"/>
      <c r="E347" s="28"/>
      <c r="F347" s="28"/>
      <c r="G347" s="74"/>
      <c r="H347" s="76"/>
      <c r="I347" s="71"/>
      <c r="J347" s="71"/>
      <c r="K347" s="71"/>
      <c r="L347" s="77"/>
      <c r="M347" s="77"/>
    </row>
    <row r="348" customFormat="false" ht="13.2" hidden="false" customHeight="false" outlineLevel="0" collapsed="false">
      <c r="A348" s="73" t="n">
        <v>45</v>
      </c>
      <c r="B348" s="28" t="n">
        <f aca="false">COUNTIF(A:A,A352)</f>
        <v>1</v>
      </c>
      <c r="C348" s="28"/>
      <c r="D348" s="67"/>
      <c r="E348" s="28" t="n">
        <f aca="false">COUNTIF(D:D,D348)</f>
        <v>0</v>
      </c>
      <c r="F348" s="28"/>
      <c r="G348" s="68" t="s">
        <v>519</v>
      </c>
      <c r="H348" s="76"/>
      <c r="I348" s="70"/>
      <c r="J348" s="71"/>
      <c r="K348" s="70"/>
      <c r="L348" s="72"/>
      <c r="M348" s="72"/>
      <c r="O348" s="3" t="s">
        <v>109</v>
      </c>
      <c r="Q348" s="5"/>
      <c r="S348" s="5"/>
    </row>
    <row r="349" customFormat="false" ht="13.2" hidden="false" customHeight="false" outlineLevel="0" collapsed="false">
      <c r="A349" s="73" t="n">
        <v>47</v>
      </c>
      <c r="B349" s="28" t="n">
        <f aca="false">COUNTIF(A:A,A353)</f>
        <v>1</v>
      </c>
      <c r="C349" s="28"/>
      <c r="D349" s="67"/>
      <c r="E349" s="28" t="n">
        <f aca="false">COUNTIF(D:D,D349)</f>
        <v>0</v>
      </c>
      <c r="F349" s="28"/>
      <c r="G349" s="68" t="s">
        <v>519</v>
      </c>
      <c r="H349" s="76"/>
      <c r="I349" s="70"/>
      <c r="J349" s="71"/>
      <c r="K349" s="70"/>
      <c r="L349" s="72"/>
      <c r="M349" s="72"/>
      <c r="O349" s="3" t="s">
        <v>116</v>
      </c>
      <c r="Q349" s="5"/>
      <c r="S349" s="5"/>
    </row>
    <row r="350" customFormat="false" ht="15.75" hidden="false" customHeight="true" outlineLevel="0" collapsed="false">
      <c r="A350" s="66"/>
      <c r="B350" s="28" t="n">
        <f aca="false">COUNTIF(A:A,A354)</f>
        <v>1</v>
      </c>
      <c r="C350" s="28"/>
      <c r="D350" s="67"/>
      <c r="E350" s="28" t="n">
        <f aca="false">COUNTIF(D:D,D350)</f>
        <v>0</v>
      </c>
      <c r="F350" s="28"/>
      <c r="G350" s="74"/>
      <c r="H350" s="76"/>
      <c r="I350" s="71"/>
      <c r="J350" s="71"/>
      <c r="K350" s="71"/>
      <c r="L350" s="77"/>
      <c r="M350" s="77"/>
    </row>
    <row r="351" customFormat="false" ht="15.75" hidden="false" customHeight="true" outlineLevel="0" collapsed="false">
      <c r="A351" s="66"/>
      <c r="B351" s="28" t="n">
        <f aca="false">COUNTIF(A:A,A355)</f>
        <v>1</v>
      </c>
      <c r="C351" s="28"/>
      <c r="D351" s="67"/>
      <c r="E351" s="28" t="n">
        <f aca="false">COUNTIF(D:D,D351)</f>
        <v>0</v>
      </c>
      <c r="F351" s="28"/>
      <c r="G351" s="74"/>
      <c r="H351" s="76"/>
      <c r="I351" s="71"/>
      <c r="J351" s="71"/>
      <c r="K351" s="71"/>
      <c r="L351" s="77"/>
      <c r="M351" s="77"/>
    </row>
    <row r="352" customFormat="false" ht="15.75" hidden="false" customHeight="true" outlineLevel="0" collapsed="false">
      <c r="A352" s="90"/>
      <c r="B352" s="91" t="n">
        <f aca="false">COUNTIF(A:A,A356)</f>
        <v>1</v>
      </c>
      <c r="C352" s="91"/>
      <c r="D352" s="92"/>
      <c r="E352" s="91" t="n">
        <f aca="false">COUNTIF(D:D,D352)</f>
        <v>0</v>
      </c>
      <c r="F352" s="91"/>
      <c r="G352" s="93"/>
      <c r="H352" s="94"/>
      <c r="I352" s="95"/>
      <c r="J352" s="95"/>
      <c r="K352" s="95"/>
      <c r="L352" s="96"/>
      <c r="M352" s="96"/>
    </row>
    <row r="353" customFormat="false" ht="15.75" hidden="false" customHeight="true" outlineLevel="0" collapsed="false">
      <c r="A353" s="97"/>
      <c r="B353" s="98" t="n">
        <f aca="false">COUNTIF(A:A,A357)</f>
        <v>1</v>
      </c>
      <c r="C353" s="98"/>
      <c r="D353" s="99"/>
      <c r="E353" s="98" t="n">
        <f aca="false">COUNTIF(D:D,D353)</f>
        <v>0</v>
      </c>
      <c r="F353" s="98"/>
      <c r="G353" s="100"/>
      <c r="H353" s="101"/>
      <c r="I353" s="102"/>
      <c r="J353" s="102"/>
      <c r="K353" s="102"/>
      <c r="L353" s="103"/>
      <c r="M353" s="103"/>
    </row>
    <row r="354" customFormat="false" ht="15.75" hidden="false" customHeight="true" outlineLevel="0" collapsed="false">
      <c r="A354" s="97"/>
      <c r="B354" s="98" t="n">
        <f aca="false">COUNTIF(A:A,A358)</f>
        <v>1</v>
      </c>
      <c r="C354" s="98"/>
      <c r="D354" s="99"/>
      <c r="E354" s="98" t="n">
        <f aca="false">COUNTIF(D:D,D354)</f>
        <v>0</v>
      </c>
      <c r="F354" s="98"/>
      <c r="G354" s="100"/>
      <c r="H354" s="101"/>
      <c r="I354" s="102"/>
      <c r="J354" s="102"/>
      <c r="K354" s="102"/>
      <c r="L354" s="103"/>
      <c r="M354" s="103"/>
    </row>
    <row r="355" customFormat="false" ht="15.75" hidden="false" customHeight="true" outlineLevel="0" collapsed="false">
      <c r="A355" s="97"/>
      <c r="B355" s="98" t="n">
        <f aca="false">COUNTIF(A:A,A359)</f>
        <v>1</v>
      </c>
      <c r="C355" s="98"/>
      <c r="D355" s="99"/>
      <c r="E355" s="98" t="n">
        <f aca="false">COUNTIF(D:D,D355)</f>
        <v>0</v>
      </c>
      <c r="F355" s="98"/>
      <c r="G355" s="100"/>
      <c r="H355" s="101"/>
      <c r="I355" s="102"/>
      <c r="J355" s="102"/>
      <c r="K355" s="102"/>
      <c r="L355" s="103"/>
      <c r="M355" s="103"/>
    </row>
    <row r="356" customFormat="false" ht="15.75" hidden="false" customHeight="true" outlineLevel="0" collapsed="false">
      <c r="A356" s="97"/>
      <c r="B356" s="98" t="n">
        <f aca="false">COUNTIF(A:A,A360)</f>
        <v>1</v>
      </c>
      <c r="C356" s="98"/>
      <c r="D356" s="99"/>
      <c r="E356" s="98" t="n">
        <f aca="false">COUNTIF(D:D,D356)</f>
        <v>0</v>
      </c>
      <c r="F356" s="98"/>
      <c r="G356" s="100"/>
      <c r="H356" s="101"/>
      <c r="I356" s="102"/>
      <c r="J356" s="102"/>
      <c r="K356" s="102"/>
      <c r="L356" s="103"/>
      <c r="M356" s="103"/>
    </row>
    <row r="357" customFormat="false" ht="15.75" hidden="false" customHeight="true" outlineLevel="0" collapsed="false">
      <c r="A357" s="97"/>
      <c r="B357" s="98" t="n">
        <f aca="false">COUNTIF(A:A,A361)</f>
        <v>1</v>
      </c>
      <c r="C357" s="98"/>
      <c r="D357" s="99"/>
      <c r="E357" s="98" t="n">
        <f aca="false">COUNTIF(D:D,D357)</f>
        <v>0</v>
      </c>
      <c r="F357" s="98"/>
      <c r="G357" s="100"/>
      <c r="H357" s="101"/>
      <c r="I357" s="102"/>
      <c r="J357" s="102"/>
      <c r="K357" s="102"/>
      <c r="L357" s="103"/>
      <c r="M357" s="103"/>
    </row>
    <row r="358" customFormat="false" ht="15.75" hidden="false" customHeight="true" outlineLevel="0" collapsed="false">
      <c r="A358" s="97"/>
      <c r="B358" s="98"/>
      <c r="C358" s="98"/>
      <c r="D358" s="99"/>
      <c r="E358" s="98" t="n">
        <f aca="false">COUNTIF(D:D,D358)</f>
        <v>0</v>
      </c>
      <c r="F358" s="98"/>
      <c r="G358" s="100"/>
      <c r="H358" s="101"/>
      <c r="I358" s="102"/>
      <c r="J358" s="102"/>
      <c r="K358" s="102"/>
      <c r="L358" s="103"/>
      <c r="M358" s="103"/>
    </row>
    <row r="359" customFormat="false" ht="15.75" hidden="false" customHeight="true" outlineLevel="0" collapsed="false">
      <c r="A359" s="97"/>
      <c r="B359" s="98"/>
      <c r="C359" s="98"/>
      <c r="D359" s="99"/>
      <c r="E359" s="98"/>
      <c r="F359" s="98"/>
      <c r="G359" s="100"/>
      <c r="H359" s="101"/>
      <c r="I359" s="102"/>
      <c r="J359" s="102"/>
      <c r="K359" s="102"/>
      <c r="L359" s="103"/>
      <c r="M359" s="103"/>
    </row>
    <row r="360" customFormat="false" ht="15.75" hidden="false" customHeight="true" outlineLevel="0" collapsed="false">
      <c r="A360" s="97"/>
      <c r="B360" s="98"/>
      <c r="C360" s="98"/>
      <c r="D360" s="99"/>
      <c r="E360" s="98"/>
      <c r="F360" s="98"/>
      <c r="G360" s="100"/>
      <c r="H360" s="101"/>
      <c r="I360" s="102"/>
      <c r="J360" s="102"/>
      <c r="K360" s="102"/>
      <c r="L360" s="103"/>
      <c r="M360" s="103"/>
    </row>
    <row r="361" customFormat="false" ht="15.75" hidden="false" customHeight="true" outlineLevel="0" collapsed="false">
      <c r="A361" s="97"/>
      <c r="B361" s="98"/>
      <c r="C361" s="98"/>
      <c r="D361" s="99"/>
      <c r="E361" s="98"/>
      <c r="F361" s="98"/>
      <c r="G361" s="100"/>
      <c r="H361" s="101"/>
      <c r="I361" s="102"/>
      <c r="J361" s="102"/>
      <c r="K361" s="102"/>
      <c r="L361" s="103"/>
      <c r="M361" s="103"/>
    </row>
    <row r="362" customFormat="false" ht="15.75" hidden="false" customHeight="true" outlineLevel="0" collapsed="false">
      <c r="A362" s="97"/>
      <c r="B362" s="98"/>
      <c r="C362" s="98"/>
      <c r="D362" s="99"/>
      <c r="E362" s="98"/>
      <c r="F362" s="98"/>
      <c r="G362" s="100"/>
      <c r="H362" s="101"/>
      <c r="I362" s="102"/>
      <c r="J362" s="102"/>
      <c r="K362" s="102"/>
      <c r="L362" s="103"/>
      <c r="M362" s="103"/>
    </row>
    <row r="363" customFormat="false" ht="15.75" hidden="false" customHeight="true" outlineLevel="0" collapsed="false">
      <c r="A363" s="97"/>
      <c r="B363" s="98"/>
      <c r="C363" s="98"/>
      <c r="D363" s="99"/>
      <c r="E363" s="98"/>
      <c r="F363" s="98"/>
      <c r="G363" s="100"/>
      <c r="H363" s="101"/>
      <c r="I363" s="102"/>
      <c r="J363" s="102"/>
      <c r="K363" s="102"/>
      <c r="L363" s="103"/>
      <c r="M363" s="103"/>
    </row>
    <row r="364" customFormat="false" ht="15.75" hidden="false" customHeight="true" outlineLevel="0" collapsed="false">
      <c r="A364" s="104"/>
      <c r="B364" s="59"/>
      <c r="C364" s="59"/>
      <c r="D364" s="60"/>
      <c r="E364" s="59"/>
      <c r="F364" s="59"/>
      <c r="G364" s="105"/>
      <c r="H364" s="106"/>
      <c r="I364" s="64"/>
      <c r="J364" s="64"/>
      <c r="K364" s="64"/>
      <c r="L364" s="107"/>
      <c r="M364" s="107"/>
    </row>
  </sheetData>
  <conditionalFormatting sqref="E335:F1048576 E1:F2 B4:C1048576 E4:F333">
    <cfRule type="cellIs" priority="2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9"/>
  <sheetViews>
    <sheetView showFormulas="false" showGridLines="true" showRowColHeaders="true" showZeros="true" rightToLeft="false" tabSelected="true" showOutlineSymbols="true" defaultGridColor="true" view="normal" topLeftCell="K10" colorId="64" zoomScale="100" zoomScaleNormal="100" zoomScalePageLayoutView="100" workbookViewId="0">
      <selection pane="topLeft" activeCell="W65" activeCellId="0" sqref="W65"/>
    </sheetView>
  </sheetViews>
  <sheetFormatPr defaultRowHeight="13.2" zeroHeight="false" outlineLevelRow="0" outlineLevelCol="0"/>
  <cols>
    <col collapsed="false" customWidth="true" hidden="false" outlineLevel="0" max="1" min="1" style="6" width="16.67"/>
    <col collapsed="false" customWidth="true" hidden="false" outlineLevel="0" max="2" min="2" style="6" width="10.56"/>
    <col collapsed="false" customWidth="true" hidden="false" outlineLevel="0" max="3" min="3" style="9" width="8.89"/>
    <col collapsed="false" customWidth="true" hidden="false" outlineLevel="0" max="4" min="4" style="19" width="22.44"/>
    <col collapsed="false" customWidth="true" hidden="false" outlineLevel="0" max="5" min="5" style="34" width="17.89"/>
    <col collapsed="false" customWidth="true" hidden="false" outlineLevel="0" max="6" min="6" style="6" width="11.45"/>
    <col collapsed="false" customWidth="true" hidden="false" outlineLevel="0" max="7" min="7" style="6" width="3.66"/>
    <col collapsed="false" customWidth="true" hidden="false" outlineLevel="0" max="8" min="8" style="9" width="7.67"/>
    <col collapsed="false" customWidth="true" hidden="false" outlineLevel="0" max="9" min="9" style="9" width="30.33"/>
    <col collapsed="false" customWidth="true" hidden="false" outlineLevel="0" max="10" min="10" style="6" width="26.89"/>
    <col collapsed="false" customWidth="true" hidden="false" outlineLevel="0" max="11" min="11" style="6" width="18"/>
    <col collapsed="false" customWidth="true" hidden="false" outlineLevel="0" max="12" min="12" style="6" width="7.56"/>
    <col collapsed="false" customWidth="true" hidden="false" outlineLevel="0" max="13" min="13" style="7" width="9"/>
    <col collapsed="false" customWidth="true" hidden="false" outlineLevel="0" max="14" min="14" style="7" width="20.11"/>
    <col collapsed="false" customWidth="true" hidden="false" outlineLevel="0" max="15" min="15" style="6" width="9.33"/>
    <col collapsed="false" customWidth="true" hidden="false" outlineLevel="0" max="16" min="16" style="6" width="11.45"/>
    <col collapsed="false" customWidth="true" hidden="false" outlineLevel="0" max="17" min="17" style="6" width="3.66"/>
    <col collapsed="false" customWidth="true" hidden="false" outlineLevel="0" max="18" min="18" style="9" width="50.33"/>
    <col collapsed="false" customWidth="true" hidden="false" outlineLevel="0" max="19" min="19" style="6" width="30.33"/>
    <col collapsed="false" customWidth="true" hidden="false" outlineLevel="0" max="21" min="20" style="6" width="9.33"/>
    <col collapsed="false" customWidth="true" hidden="false" outlineLevel="0" max="22" min="22" style="35" width="20.33"/>
    <col collapsed="false" customWidth="true" hidden="false" outlineLevel="0" max="23" min="23" style="35" width="17.67"/>
    <col collapsed="false" customWidth="true" hidden="false" outlineLevel="0" max="1025" min="24" style="35" width="9.11"/>
  </cols>
  <sheetData>
    <row r="1" customFormat="false" ht="13.2" hidden="false" customHeight="false" outlineLevel="0" collapsed="false">
      <c r="A1" s="15" t="s">
        <v>140</v>
      </c>
      <c r="B1" s="14"/>
      <c r="C1" s="7"/>
      <c r="D1" s="36"/>
      <c r="K1" s="18" t="s">
        <v>141</v>
      </c>
      <c r="L1" s="14"/>
      <c r="O1" s="8"/>
    </row>
    <row r="2" customFormat="false" ht="13.2" hidden="false" customHeight="false" outlineLevel="0" collapsed="false">
      <c r="A2" s="14"/>
      <c r="B2" s="14"/>
      <c r="C2" s="7"/>
      <c r="D2" s="36"/>
      <c r="K2" s="14"/>
      <c r="L2" s="14"/>
      <c r="O2" s="8"/>
    </row>
    <row r="3" customFormat="false" ht="13.2" hidden="false" customHeight="false" outlineLevel="0" collapsed="false">
      <c r="A3" s="18" t="s">
        <v>2</v>
      </c>
      <c r="B3" s="14"/>
      <c r="C3" s="7"/>
      <c r="D3" s="36"/>
      <c r="K3" s="18" t="s">
        <v>2</v>
      </c>
      <c r="L3" s="14"/>
      <c r="O3" s="8"/>
    </row>
    <row r="4" customFormat="false" ht="13.2" hidden="false" customHeight="false" outlineLevel="0" collapsed="false">
      <c r="A4" s="18" t="s">
        <v>3</v>
      </c>
      <c r="B4" s="14" t="s">
        <v>4</v>
      </c>
      <c r="C4" s="7"/>
      <c r="D4" s="36"/>
      <c r="F4" s="37"/>
      <c r="K4" s="18" t="s">
        <v>3</v>
      </c>
      <c r="L4" s="14" t="s">
        <v>4</v>
      </c>
      <c r="O4" s="8"/>
    </row>
    <row r="5" customFormat="false" ht="13.2" hidden="false" customHeight="false" outlineLevel="0" collapsed="false">
      <c r="A5" s="14"/>
      <c r="B5" s="14"/>
      <c r="C5" s="7"/>
      <c r="D5" s="36"/>
      <c r="K5" s="14"/>
      <c r="L5" s="14"/>
      <c r="O5" s="8"/>
    </row>
    <row r="6" customFormat="false" ht="13.2" hidden="false" customHeight="false" outlineLevel="0" collapsed="false">
      <c r="C6" s="7"/>
      <c r="D6" s="36"/>
      <c r="O6" s="8"/>
    </row>
    <row r="7" customFormat="false" ht="13.2" hidden="false" customHeight="false" outlineLevel="0" collapsed="false">
      <c r="C7" s="7"/>
      <c r="D7" s="36"/>
      <c r="O7" s="8"/>
    </row>
    <row r="8" customFormat="false" ht="15.75" hidden="false" customHeight="true" outlineLevel="0" collapsed="false">
      <c r="A8" s="20" t="s">
        <v>5</v>
      </c>
      <c r="B8" s="1" t="s">
        <v>6</v>
      </c>
      <c r="C8" s="3"/>
      <c r="D8" s="1" t="s">
        <v>7</v>
      </c>
      <c r="E8" s="38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T8" s="9"/>
      <c r="U8" s="6" t="s">
        <v>12</v>
      </c>
      <c r="V8" s="23" t="s">
        <v>13</v>
      </c>
      <c r="W8" s="23" t="s">
        <v>14</v>
      </c>
    </row>
    <row r="9" customFormat="false" ht="13.2" hidden="false" customHeight="false" outlineLevel="0" collapsed="false">
      <c r="I9" s="22" t="s">
        <v>142</v>
      </c>
      <c r="S9" s="22" t="s">
        <v>143</v>
      </c>
    </row>
    <row r="10" customFormat="false" ht="15" hidden="false" customHeight="true" outlineLevel="0" collapsed="false">
      <c r="A10" s="24" t="s">
        <v>144</v>
      </c>
      <c r="B10" s="6" t="n">
        <f aca="false">VLOOKUP(C10,'Connectors Pinout'!B:C,2,0)</f>
        <v>50</v>
      </c>
      <c r="C10" s="7" t="s">
        <v>89</v>
      </c>
      <c r="D10" s="25" t="s">
        <v>17</v>
      </c>
      <c r="E10" s="26"/>
      <c r="F10" s="24" t="s">
        <v>145</v>
      </c>
      <c r="G10" s="6" t="n">
        <v>1</v>
      </c>
      <c r="H10" s="9" t="s">
        <v>146</v>
      </c>
      <c r="I10" s="39" t="s">
        <v>147</v>
      </c>
      <c r="K10" s="24" t="s">
        <v>148</v>
      </c>
      <c r="L10" s="6" t="n">
        <f aca="false">VLOOKUP(M10,'Connectors Pinout'!H:I,2,0)</f>
        <v>26</v>
      </c>
      <c r="M10" s="7" t="s">
        <v>91</v>
      </c>
      <c r="N10" s="24" t="s">
        <v>23</v>
      </c>
      <c r="O10" s="26" t="n">
        <f aca="false">COUNTIF(M:M,M10)</f>
        <v>1</v>
      </c>
      <c r="P10" s="24" t="s">
        <v>149</v>
      </c>
      <c r="Q10" s="6" t="n">
        <v>1</v>
      </c>
      <c r="R10" s="9" t="s">
        <v>150</v>
      </c>
      <c r="S10" s="40" t="s">
        <v>151</v>
      </c>
      <c r="U10" s="30" t="s">
        <v>27</v>
      </c>
      <c r="V10" s="35" t="n">
        <v>1</v>
      </c>
    </row>
    <row r="11" customFormat="false" ht="13.2" hidden="false" customHeight="false" outlineLevel="0" collapsed="false">
      <c r="A11" s="24"/>
      <c r="B11" s="6" t="n">
        <f aca="false">VLOOKUP(C11,'Connectors Pinout'!B:C,2,0)</f>
        <v>55</v>
      </c>
      <c r="C11" s="7" t="s">
        <v>96</v>
      </c>
      <c r="D11" s="25"/>
      <c r="E11" s="26"/>
      <c r="F11" s="24"/>
      <c r="G11" s="6" t="n">
        <v>2</v>
      </c>
      <c r="H11" s="9" t="s">
        <v>152</v>
      </c>
      <c r="I11" s="39"/>
      <c r="K11" s="24"/>
      <c r="L11" s="6" t="n">
        <f aca="false">VLOOKUP(M11,'Connectors Pinout'!H:I,2,0)</f>
        <v>27</v>
      </c>
      <c r="M11" s="7" t="s">
        <v>95</v>
      </c>
      <c r="N11" s="24"/>
      <c r="O11" s="26" t="n">
        <f aca="false">COUNTIF(M:M,M11)</f>
        <v>1</v>
      </c>
      <c r="P11" s="24"/>
      <c r="Q11" s="6" t="n">
        <v>2</v>
      </c>
      <c r="R11" s="9" t="s">
        <v>153</v>
      </c>
      <c r="S11" s="40"/>
      <c r="U11" s="30" t="s">
        <v>27</v>
      </c>
      <c r="V11" s="35" t="n">
        <v>1</v>
      </c>
    </row>
    <row r="12" customFormat="false" ht="13.2" hidden="false" customHeight="false" outlineLevel="0" collapsed="false">
      <c r="A12" s="24"/>
      <c r="B12" s="6" t="n">
        <f aca="false">VLOOKUP(C12,'Connectors Pinout'!B:C,2,0)</f>
        <v>60</v>
      </c>
      <c r="C12" s="7" t="s">
        <v>102</v>
      </c>
      <c r="D12" s="25"/>
      <c r="E12" s="26"/>
      <c r="F12" s="24"/>
      <c r="G12" s="6" t="n">
        <v>3</v>
      </c>
      <c r="H12" s="9" t="s">
        <v>154</v>
      </c>
      <c r="I12" s="39"/>
      <c r="K12" s="24"/>
      <c r="L12" s="6" t="n">
        <f aca="false">VLOOKUP(M12,'Connectors Pinout'!H:I,2,0)</f>
        <v>28</v>
      </c>
      <c r="M12" s="7" t="s">
        <v>98</v>
      </c>
      <c r="N12" s="24"/>
      <c r="O12" s="26" t="n">
        <f aca="false">COUNTIF(M:M,M12)</f>
        <v>1</v>
      </c>
      <c r="P12" s="24"/>
      <c r="Q12" s="6" t="n">
        <v>3</v>
      </c>
      <c r="R12" s="9" t="s">
        <v>155</v>
      </c>
      <c r="S12" s="40"/>
      <c r="U12" s="30" t="s">
        <v>27</v>
      </c>
      <c r="V12" s="35" t="n">
        <v>1</v>
      </c>
    </row>
    <row r="13" customFormat="false" ht="13.2" hidden="false" customHeight="false" outlineLevel="0" collapsed="false">
      <c r="A13" s="24"/>
      <c r="B13" s="6" t="n">
        <f aca="false">VLOOKUP(C13,'Connectors Pinout'!B:C,2,0)</f>
        <v>51</v>
      </c>
      <c r="C13" s="7" t="s">
        <v>93</v>
      </c>
      <c r="D13" s="25"/>
      <c r="E13" s="26"/>
      <c r="F13" s="24"/>
      <c r="G13" s="6" t="n">
        <v>4</v>
      </c>
      <c r="H13" s="9" t="s">
        <v>156</v>
      </c>
      <c r="I13" s="39"/>
      <c r="K13" s="24"/>
      <c r="L13" s="6" t="n">
        <f aca="false">VLOOKUP(M13,'Connectors Pinout'!H:I,2,0)</f>
        <v>29</v>
      </c>
      <c r="M13" s="7" t="s">
        <v>101</v>
      </c>
      <c r="N13" s="24"/>
      <c r="O13" s="26" t="n">
        <f aca="false">COUNTIF(M:M,M13)</f>
        <v>1</v>
      </c>
      <c r="P13" s="24"/>
      <c r="Q13" s="6" t="n">
        <v>4</v>
      </c>
      <c r="R13" s="9" t="s">
        <v>157</v>
      </c>
      <c r="S13" s="40"/>
      <c r="U13" s="30" t="s">
        <v>27</v>
      </c>
      <c r="V13" s="35" t="n">
        <v>1</v>
      </c>
    </row>
    <row r="14" customFormat="false" ht="13.2" hidden="false" customHeight="false" outlineLevel="0" collapsed="false">
      <c r="A14" s="24"/>
      <c r="B14" s="6" t="n">
        <f aca="false">VLOOKUP(C14,'Connectors Pinout'!B:C,2,0)</f>
        <v>56</v>
      </c>
      <c r="C14" s="7" t="s">
        <v>99</v>
      </c>
      <c r="D14" s="25"/>
      <c r="E14" s="26"/>
      <c r="F14" s="24"/>
      <c r="G14" s="6" t="n">
        <v>5</v>
      </c>
      <c r="H14" s="9" t="s">
        <v>158</v>
      </c>
      <c r="I14" s="39"/>
      <c r="K14" s="24"/>
      <c r="L14" s="6" t="n">
        <f aca="false">VLOOKUP(M14,'Connectors Pinout'!H:I,2,0)</f>
        <v>30</v>
      </c>
      <c r="M14" s="7" t="s">
        <v>104</v>
      </c>
      <c r="N14" s="24"/>
      <c r="O14" s="26" t="n">
        <f aca="false">COUNTIF(M:M,M14)</f>
        <v>1</v>
      </c>
      <c r="P14" s="24"/>
      <c r="Q14" s="6" t="n">
        <v>5</v>
      </c>
      <c r="R14" s="9" t="s">
        <v>159</v>
      </c>
      <c r="S14" s="40"/>
      <c r="U14" s="30" t="s">
        <v>27</v>
      </c>
      <c r="V14" s="35" t="n">
        <v>1</v>
      </c>
    </row>
    <row r="15" customFormat="false" ht="13.2" hidden="false" customHeight="false" outlineLevel="0" collapsed="false">
      <c r="A15" s="24"/>
      <c r="B15" s="37" t="n">
        <f aca="false">VLOOKUP(C15,'Connectors Pinout'!B:C,2,0)</f>
        <v>58</v>
      </c>
      <c r="C15" s="41" t="s">
        <v>48</v>
      </c>
      <c r="D15" s="25"/>
      <c r="E15" s="26"/>
      <c r="F15" s="24"/>
      <c r="G15" s="6" t="n">
        <v>6</v>
      </c>
      <c r="H15" s="9" t="s">
        <v>160</v>
      </c>
      <c r="I15" s="39"/>
      <c r="K15" s="24"/>
      <c r="L15" s="6" t="n">
        <f aca="false">VLOOKUP(M15,'Connectors Pinout'!H:I,2,0)</f>
        <v>31</v>
      </c>
      <c r="M15" s="7" t="s">
        <v>56</v>
      </c>
      <c r="N15" s="24"/>
      <c r="O15" s="26" t="n">
        <f aca="false">COUNTIF(M:M,M15)</f>
        <v>1</v>
      </c>
      <c r="P15" s="24"/>
      <c r="Q15" s="6" t="n">
        <v>6</v>
      </c>
      <c r="R15" s="9" t="s">
        <v>161</v>
      </c>
      <c r="S15" s="40"/>
      <c r="U15" s="30" t="s">
        <v>27</v>
      </c>
      <c r="V15" s="42" t="n">
        <v>0</v>
      </c>
    </row>
    <row r="16" customFormat="false" ht="13.2" hidden="false" customHeight="false" outlineLevel="0" collapsed="false">
      <c r="A16" s="24"/>
      <c r="B16" s="6" t="n">
        <f aca="false">VLOOKUP(C16,'Connectors Pinout'!B:C,2,0)</f>
        <v>61</v>
      </c>
      <c r="C16" s="7" t="s">
        <v>162</v>
      </c>
      <c r="D16" s="25"/>
      <c r="E16" s="26"/>
      <c r="F16" s="24"/>
      <c r="G16" s="6" t="n">
        <v>7</v>
      </c>
      <c r="H16" s="9" t="s">
        <v>163</v>
      </c>
      <c r="I16" s="39"/>
      <c r="K16" s="24"/>
      <c r="L16" s="6" t="n">
        <f aca="false">VLOOKUP(M16,'Connectors Pinout'!H:I,2,0)</f>
        <v>32</v>
      </c>
      <c r="M16" s="7" t="s">
        <v>62</v>
      </c>
      <c r="N16" s="24"/>
      <c r="O16" s="26" t="n">
        <f aca="false">COUNTIF(M:M,M16)</f>
        <v>1</v>
      </c>
      <c r="P16" s="24"/>
      <c r="Q16" s="6" t="n">
        <v>7</v>
      </c>
      <c r="R16" s="9" t="s">
        <v>164</v>
      </c>
      <c r="S16" s="40"/>
      <c r="U16" s="30" t="s">
        <v>27</v>
      </c>
      <c r="V16" s="35" t="n">
        <v>1</v>
      </c>
    </row>
    <row r="17" customFormat="false" ht="13.2" hidden="false" customHeight="false" outlineLevel="0" collapsed="false">
      <c r="A17" s="24"/>
      <c r="B17" s="6" t="n">
        <f aca="false">VLOOKUP(C17,'Connectors Pinout'!B:C,2,0)</f>
        <v>57</v>
      </c>
      <c r="C17" s="7" t="s">
        <v>44</v>
      </c>
      <c r="D17" s="25"/>
      <c r="E17" s="26"/>
      <c r="F17" s="24"/>
      <c r="G17" s="6" t="n">
        <v>8</v>
      </c>
      <c r="H17" s="9" t="s">
        <v>165</v>
      </c>
      <c r="I17" s="39"/>
      <c r="K17" s="24"/>
      <c r="L17" s="6" t="n">
        <f aca="false">VLOOKUP(M17,'Connectors Pinout'!H:I,2,0)</f>
        <v>33</v>
      </c>
      <c r="M17" s="7" t="s">
        <v>22</v>
      </c>
      <c r="N17" s="24"/>
      <c r="O17" s="26" t="n">
        <f aca="false">COUNTIF(M:M,M17)</f>
        <v>1</v>
      </c>
      <c r="P17" s="24"/>
      <c r="Q17" s="6" t="n">
        <v>8</v>
      </c>
      <c r="R17" s="9" t="s">
        <v>166</v>
      </c>
      <c r="S17" s="40"/>
      <c r="U17" s="30" t="s">
        <v>27</v>
      </c>
      <c r="V17" s="35" t="n">
        <v>1</v>
      </c>
    </row>
    <row r="18" customFormat="false" ht="13.2" hidden="false" customHeight="false" outlineLevel="0" collapsed="false">
      <c r="A18" s="24"/>
      <c r="B18" s="6" t="n">
        <f aca="false">VLOOKUP(C18,'Connectors Pinout'!B:C,2,0)</f>
        <v>49</v>
      </c>
      <c r="C18" s="7" t="s">
        <v>64</v>
      </c>
      <c r="D18" s="25"/>
      <c r="E18" s="26"/>
      <c r="F18" s="24"/>
      <c r="G18" s="6" t="n">
        <v>9</v>
      </c>
      <c r="H18" s="9" t="s">
        <v>167</v>
      </c>
      <c r="I18" s="39"/>
      <c r="K18" s="24"/>
      <c r="L18" s="6" t="n">
        <f aca="false">VLOOKUP(M18,'Connectors Pinout'!H:I,2,0)</f>
        <v>48</v>
      </c>
      <c r="M18" s="7" t="s">
        <v>38</v>
      </c>
      <c r="N18" s="24"/>
      <c r="O18" s="26" t="n">
        <f aca="false">COUNTIF(M:M,M18)</f>
        <v>1</v>
      </c>
      <c r="P18" s="24"/>
      <c r="Q18" s="6" t="n">
        <v>9</v>
      </c>
      <c r="R18" s="9" t="s">
        <v>168</v>
      </c>
      <c r="S18" s="40"/>
      <c r="U18" s="30" t="s">
        <v>27</v>
      </c>
      <c r="W18" s="35" t="n">
        <v>1</v>
      </c>
    </row>
    <row r="19" customFormat="false" ht="13.2" hidden="false" customHeight="false" outlineLevel="0" collapsed="false">
      <c r="A19" s="24"/>
      <c r="B19" s="6" t="n">
        <f aca="false">VLOOKUP(C19,'Connectors Pinout'!B:C,2,0)</f>
        <v>54</v>
      </c>
      <c r="C19" s="7" t="s">
        <v>68</v>
      </c>
      <c r="D19" s="25"/>
      <c r="E19" s="26"/>
      <c r="F19" s="24"/>
      <c r="G19" s="6" t="n">
        <v>10</v>
      </c>
      <c r="H19" s="9" t="s">
        <v>169</v>
      </c>
      <c r="I19" s="39"/>
      <c r="K19" s="24"/>
      <c r="L19" s="6" t="n">
        <f aca="false">VLOOKUP(M19,'Connectors Pinout'!H:I,2,0)</f>
        <v>49</v>
      </c>
      <c r="M19" s="7" t="s">
        <v>42</v>
      </c>
      <c r="N19" s="24"/>
      <c r="O19" s="26" t="n">
        <f aca="false">COUNTIF(M:M,M19)</f>
        <v>2</v>
      </c>
      <c r="P19" s="24"/>
      <c r="Q19" s="6" t="n">
        <v>10</v>
      </c>
      <c r="R19" s="9" t="s">
        <v>170</v>
      </c>
      <c r="S19" s="40"/>
      <c r="U19" s="30" t="s">
        <v>27</v>
      </c>
      <c r="W19" s="35" t="n">
        <v>1</v>
      </c>
    </row>
    <row r="20" customFormat="false" ht="13.2" hidden="false" customHeight="false" outlineLevel="0" collapsed="false">
      <c r="A20" s="24"/>
      <c r="B20" s="6" t="n">
        <f aca="false">VLOOKUP(C20,'Connectors Pinout'!B:C,2,0)</f>
        <v>41</v>
      </c>
      <c r="C20" s="7" t="s">
        <v>119</v>
      </c>
      <c r="D20" s="25"/>
      <c r="E20" s="26"/>
      <c r="F20" s="24"/>
      <c r="G20" s="6" t="n">
        <v>11</v>
      </c>
      <c r="H20" s="9" t="s">
        <v>171</v>
      </c>
      <c r="I20" s="39"/>
      <c r="K20" s="24"/>
      <c r="L20" s="6" t="n">
        <f aca="false">VLOOKUP(M20,'Connectors Pinout'!H:I,2,0)</f>
        <v>43</v>
      </c>
      <c r="M20" s="7" t="s">
        <v>121</v>
      </c>
      <c r="N20" s="24"/>
      <c r="O20" s="26" t="n">
        <f aca="false">COUNTIF(M:M,M20)</f>
        <v>1</v>
      </c>
      <c r="P20" s="24"/>
      <c r="Q20" s="6" t="n">
        <v>11</v>
      </c>
      <c r="R20" s="9" t="s">
        <v>172</v>
      </c>
      <c r="S20" s="40"/>
      <c r="U20" s="30" t="s">
        <v>27</v>
      </c>
      <c r="W20" s="35" t="n">
        <v>0</v>
      </c>
    </row>
    <row r="21" customFormat="false" ht="13.2" hidden="false" customHeight="false" outlineLevel="0" collapsed="false">
      <c r="A21" s="24"/>
      <c r="B21" s="6" t="n">
        <f aca="false">VLOOKUP(C21,'Connectors Pinout'!B:C,2,0)</f>
        <v>54</v>
      </c>
      <c r="C21" s="7" t="s">
        <v>68</v>
      </c>
      <c r="D21" s="25"/>
      <c r="E21" s="26"/>
      <c r="F21" s="24"/>
      <c r="G21" s="6" t="n">
        <v>12</v>
      </c>
      <c r="H21" s="9" t="s">
        <v>173</v>
      </c>
      <c r="I21" s="39"/>
      <c r="K21" s="24"/>
      <c r="L21" s="37" t="n">
        <f aca="false">VLOOKUP(M21,'Connectors Pinout'!H:I,2,0)</f>
        <v>49</v>
      </c>
      <c r="M21" s="7" t="s">
        <v>42</v>
      </c>
      <c r="N21" s="24"/>
      <c r="O21" s="26" t="n">
        <f aca="false">COUNTIF(M:M,M21)</f>
        <v>2</v>
      </c>
      <c r="P21" s="24"/>
      <c r="Q21" s="6" t="n">
        <v>12</v>
      </c>
      <c r="R21" s="9" t="s">
        <v>170</v>
      </c>
      <c r="S21" s="40"/>
      <c r="U21" s="30" t="s">
        <v>27</v>
      </c>
      <c r="W21" s="35" t="n">
        <v>1</v>
      </c>
    </row>
    <row r="22" customFormat="false" ht="13.2" hidden="false" customHeight="false" outlineLevel="0" collapsed="false">
      <c r="A22" s="24"/>
      <c r="B22" s="6" t="n">
        <f aca="false">VLOOKUP(C22,'Connectors Pinout'!B:C,2,0)</f>
        <v>59</v>
      </c>
      <c r="C22" s="7" t="s">
        <v>72</v>
      </c>
      <c r="D22" s="25"/>
      <c r="E22" s="26"/>
      <c r="F22" s="24"/>
      <c r="G22" s="6" t="n">
        <v>13</v>
      </c>
      <c r="H22" s="9" t="s">
        <v>174</v>
      </c>
      <c r="I22" s="39"/>
      <c r="K22" s="24"/>
      <c r="L22" s="6" t="n">
        <f aca="false">VLOOKUP(M22,'Connectors Pinout'!H:I,2,0)</f>
        <v>50</v>
      </c>
      <c r="M22" s="7" t="s">
        <v>46</v>
      </c>
      <c r="N22" s="24"/>
      <c r="O22" s="26" t="n">
        <f aca="false">COUNTIF(M:M,M22)</f>
        <v>1</v>
      </c>
      <c r="P22" s="24"/>
      <c r="Q22" s="6" t="n">
        <v>13</v>
      </c>
      <c r="R22" s="9" t="s">
        <v>175</v>
      </c>
      <c r="S22" s="40"/>
      <c r="U22" s="30" t="s">
        <v>27</v>
      </c>
      <c r="W22" s="35" t="n">
        <v>1</v>
      </c>
    </row>
    <row r="23" customFormat="false" ht="13.2" hidden="false" customHeight="false" outlineLevel="0" collapsed="false">
      <c r="A23" s="24"/>
      <c r="B23" s="6" t="n">
        <f aca="false">VLOOKUP(C23,'Connectors Pinout'!B:C,2,0)</f>
        <v>19</v>
      </c>
      <c r="C23" s="7" t="s">
        <v>76</v>
      </c>
      <c r="D23" s="25"/>
      <c r="E23" s="26"/>
      <c r="F23" s="24"/>
      <c r="G23" s="6" t="n">
        <v>14</v>
      </c>
      <c r="H23" s="9" t="s">
        <v>176</v>
      </c>
      <c r="I23" s="39"/>
      <c r="K23" s="24"/>
      <c r="L23" s="6" t="n">
        <f aca="false">VLOOKUP(M23,'Connectors Pinout'!H:I,2,0)</f>
        <v>51</v>
      </c>
      <c r="M23" s="7" t="s">
        <v>50</v>
      </c>
      <c r="N23" s="24"/>
      <c r="O23" s="26" t="n">
        <f aca="false">COUNTIF(M:M,M23)</f>
        <v>1</v>
      </c>
      <c r="P23" s="24"/>
      <c r="Q23" s="6" t="n">
        <v>14</v>
      </c>
      <c r="R23" s="9" t="s">
        <v>177</v>
      </c>
      <c r="S23" s="40"/>
      <c r="U23" s="30" t="s">
        <v>520</v>
      </c>
      <c r="W23" s="35" t="n">
        <v>2</v>
      </c>
    </row>
    <row r="24" customFormat="false" ht="13.2" hidden="false" customHeight="false" outlineLevel="0" collapsed="false">
      <c r="A24" s="24"/>
      <c r="B24" s="6" t="n">
        <f aca="false">VLOOKUP(C24,'Connectors Pinout'!B:C,2,0)</f>
        <v>20</v>
      </c>
      <c r="C24" s="7" t="s">
        <v>80</v>
      </c>
      <c r="D24" s="25"/>
      <c r="E24" s="26"/>
      <c r="F24" s="24"/>
      <c r="G24" s="6" t="n">
        <v>15</v>
      </c>
      <c r="H24" s="9" t="s">
        <v>178</v>
      </c>
      <c r="I24" s="39"/>
      <c r="K24" s="24"/>
      <c r="L24" s="6" t="n">
        <f aca="false">VLOOKUP(M24,'Connectors Pinout'!H:I,2,0)</f>
        <v>52</v>
      </c>
      <c r="M24" s="7" t="s">
        <v>66</v>
      </c>
      <c r="N24" s="24"/>
      <c r="O24" s="26" t="n">
        <f aca="false">COUNTIF(M:M,M24)</f>
        <v>1</v>
      </c>
      <c r="P24" s="24"/>
      <c r="Q24" s="6" t="n">
        <v>15</v>
      </c>
      <c r="R24" s="9" t="s">
        <v>179</v>
      </c>
      <c r="S24" s="40"/>
      <c r="U24" s="30" t="s">
        <v>520</v>
      </c>
      <c r="W24" s="35" t="n">
        <v>2</v>
      </c>
    </row>
    <row r="25" customFormat="false" ht="13.2" hidden="false" customHeight="false" outlineLevel="0" collapsed="false">
      <c r="A25" s="24"/>
      <c r="B25" s="6" t="n">
        <f aca="false">VLOOKUP(C25,'Connectors Pinout'!B:C,2,0)</f>
        <v>21</v>
      </c>
      <c r="C25" s="7" t="s">
        <v>83</v>
      </c>
      <c r="D25" s="25"/>
      <c r="E25" s="26"/>
      <c r="F25" s="24"/>
      <c r="G25" s="6" t="n">
        <v>16</v>
      </c>
      <c r="H25" s="9" t="s">
        <v>180</v>
      </c>
      <c r="I25" s="39"/>
      <c r="K25" s="24"/>
      <c r="L25" s="6" t="n">
        <f aca="false">VLOOKUP(M25,'Connectors Pinout'!H:I,2,0)</f>
        <v>53</v>
      </c>
      <c r="M25" s="7" t="s">
        <v>70</v>
      </c>
      <c r="N25" s="24"/>
      <c r="O25" s="26" t="n">
        <f aca="false">COUNTIF(M:M,M25)</f>
        <v>1</v>
      </c>
      <c r="P25" s="24"/>
      <c r="Q25" s="6" t="n">
        <v>16</v>
      </c>
      <c r="R25" s="9" t="s">
        <v>181</v>
      </c>
      <c r="S25" s="40"/>
      <c r="U25" s="30" t="s">
        <v>520</v>
      </c>
      <c r="W25" s="35" t="n">
        <v>2</v>
      </c>
    </row>
    <row r="26" customFormat="false" ht="13.2" hidden="false" customHeight="false" outlineLevel="0" collapsed="false">
      <c r="A26" s="24"/>
      <c r="B26" s="6" t="n">
        <f aca="false">VLOOKUP(C26,'Connectors Pinout'!B:C,2,0)</f>
        <v>22</v>
      </c>
      <c r="C26" s="7" t="s">
        <v>86</v>
      </c>
      <c r="D26" s="25"/>
      <c r="E26" s="26"/>
      <c r="F26" s="24"/>
      <c r="G26" s="6" t="n">
        <v>17</v>
      </c>
      <c r="H26" s="9" t="s">
        <v>182</v>
      </c>
      <c r="I26" s="39"/>
      <c r="K26" s="24"/>
      <c r="L26" s="6" t="n">
        <f aca="false">VLOOKUP(M26,'Connectors Pinout'!H:I,2,0)</f>
        <v>54</v>
      </c>
      <c r="M26" s="7" t="s">
        <v>74</v>
      </c>
      <c r="N26" s="24"/>
      <c r="O26" s="26" t="n">
        <f aca="false">COUNTIF(M:M,M26)</f>
        <v>1</v>
      </c>
      <c r="P26" s="24"/>
      <c r="Q26" s="6" t="n">
        <v>17</v>
      </c>
      <c r="R26" s="9" t="s">
        <v>183</v>
      </c>
      <c r="S26" s="40"/>
      <c r="U26" s="30" t="s">
        <v>27</v>
      </c>
      <c r="W26" s="35" t="n">
        <v>0</v>
      </c>
    </row>
    <row r="27" customFormat="false" ht="13.2" hidden="false" customHeight="false" outlineLevel="0" collapsed="false">
      <c r="A27" s="24"/>
      <c r="B27" s="6" t="n">
        <f aca="false">VLOOKUP(C27,'Connectors Pinout'!B:C,2,0)</f>
        <v>23</v>
      </c>
      <c r="C27" s="7" t="s">
        <v>126</v>
      </c>
      <c r="D27" s="25"/>
      <c r="E27" s="26"/>
      <c r="F27" s="24"/>
      <c r="G27" s="6" t="n">
        <v>18</v>
      </c>
      <c r="H27" s="9" t="s">
        <v>184</v>
      </c>
      <c r="I27" s="39"/>
      <c r="K27" s="24"/>
      <c r="L27" s="6" t="n">
        <f aca="false">VLOOKUP(M27,'Connectors Pinout'!H:I,2,0)</f>
        <v>55</v>
      </c>
      <c r="M27" s="7" t="s">
        <v>78</v>
      </c>
      <c r="N27" s="24"/>
      <c r="O27" s="26" t="n">
        <f aca="false">COUNTIF(M:M,M27)</f>
        <v>1</v>
      </c>
      <c r="P27" s="24"/>
      <c r="Q27" s="6" t="n">
        <v>18</v>
      </c>
      <c r="R27" s="9" t="s">
        <v>185</v>
      </c>
      <c r="S27" s="40"/>
      <c r="U27" s="30" t="s">
        <v>27</v>
      </c>
      <c r="V27" s="22"/>
      <c r="W27" s="9" t="n">
        <v>0</v>
      </c>
    </row>
    <row r="28" customFormat="false" ht="13.2" hidden="false" customHeight="false" outlineLevel="0" collapsed="false">
      <c r="A28" s="24"/>
      <c r="B28" s="6" t="n">
        <f aca="false">VLOOKUP(C28,'Connectors Pinout'!B:C,2,0)</f>
        <v>24</v>
      </c>
      <c r="C28" s="7" t="s">
        <v>130</v>
      </c>
      <c r="D28" s="25"/>
      <c r="E28" s="26"/>
      <c r="F28" s="24"/>
      <c r="G28" s="6" t="n">
        <v>19</v>
      </c>
      <c r="H28" s="9" t="s">
        <v>186</v>
      </c>
      <c r="I28" s="39"/>
      <c r="K28" s="24"/>
      <c r="L28" s="43" t="n">
        <f aca="false">VLOOKUP(M28,'Connectors Pinout'!H:I,2,0)</f>
        <v>75</v>
      </c>
      <c r="M28" s="44" t="s">
        <v>187</v>
      </c>
      <c r="N28" s="24"/>
      <c r="O28" s="26" t="n">
        <f aca="false">COUNTIF(M:M,M28)</f>
        <v>1</v>
      </c>
      <c r="P28" s="24"/>
      <c r="Q28" s="6" t="n">
        <v>19</v>
      </c>
      <c r="R28" s="9" t="s">
        <v>188</v>
      </c>
      <c r="S28" s="40"/>
      <c r="U28" s="30" t="s">
        <v>27</v>
      </c>
      <c r="V28" s="22"/>
      <c r="W28" s="9" t="n">
        <v>0</v>
      </c>
    </row>
    <row r="29" customFormat="false" ht="13.2" hidden="false" customHeight="false" outlineLevel="0" collapsed="false">
      <c r="A29" s="24"/>
      <c r="B29" s="6" t="n">
        <f aca="false">VLOOKUP(C29,'Connectors Pinout'!B:C,2,0)</f>
        <v>44</v>
      </c>
      <c r="C29" s="7" t="s">
        <v>105</v>
      </c>
      <c r="D29" s="25"/>
      <c r="E29" s="26"/>
      <c r="F29" s="24"/>
      <c r="G29" s="6" t="n">
        <v>20</v>
      </c>
      <c r="H29" s="9" t="s">
        <v>189</v>
      </c>
      <c r="I29" s="39"/>
      <c r="K29" s="24"/>
      <c r="L29" s="6" t="n">
        <f aca="false">VLOOKUP(M29,'Connectors Pinout'!H:I,2,0)</f>
        <v>77</v>
      </c>
      <c r="M29" s="7" t="s">
        <v>107</v>
      </c>
      <c r="N29" s="24"/>
      <c r="O29" s="26" t="n">
        <f aca="false">COUNTIF(M:M,M29)</f>
        <v>1</v>
      </c>
      <c r="P29" s="24"/>
      <c r="Q29" s="6" t="n">
        <v>20</v>
      </c>
      <c r="R29" s="9" t="s">
        <v>190</v>
      </c>
      <c r="S29" s="40"/>
      <c r="U29" s="30" t="s">
        <v>27</v>
      </c>
      <c r="W29" s="35" t="n">
        <v>0</v>
      </c>
    </row>
    <row r="30" customFormat="false" ht="13.2" hidden="false" customHeight="false" outlineLevel="0" collapsed="false">
      <c r="A30" s="24"/>
      <c r="B30" s="6" t="n">
        <f aca="false">VLOOKUP(C30,'Connectors Pinout'!B:C,2,0)</f>
        <v>45</v>
      </c>
      <c r="C30" s="7" t="s">
        <v>109</v>
      </c>
      <c r="D30" s="25"/>
      <c r="E30" s="26"/>
      <c r="F30" s="24"/>
      <c r="G30" s="6" t="n">
        <v>21</v>
      </c>
      <c r="H30" s="9" t="s">
        <v>191</v>
      </c>
      <c r="I30" s="39"/>
      <c r="K30" s="24"/>
      <c r="L30" s="6" t="n">
        <f aca="false">VLOOKUP(M30,'Connectors Pinout'!H:I,2,0)</f>
        <v>78</v>
      </c>
      <c r="M30" s="7" t="s">
        <v>111</v>
      </c>
      <c r="N30" s="24"/>
      <c r="O30" s="26" t="n">
        <f aca="false">COUNTIF(M:M,M30)</f>
        <v>1</v>
      </c>
      <c r="P30" s="24"/>
      <c r="Q30" s="6" t="n">
        <v>21</v>
      </c>
      <c r="R30" s="9" t="s">
        <v>192</v>
      </c>
      <c r="S30" s="40"/>
      <c r="U30" s="6" t="s">
        <v>521</v>
      </c>
    </row>
    <row r="31" customFormat="false" ht="13.2" hidden="false" customHeight="false" outlineLevel="0" collapsed="false">
      <c r="A31" s="24"/>
      <c r="B31" s="6" t="n">
        <f aca="false">VLOOKUP(C31,'Connectors Pinout'!B:C,2,0)</f>
        <v>9</v>
      </c>
      <c r="C31" s="7" t="s">
        <v>134</v>
      </c>
      <c r="D31" s="25"/>
      <c r="E31" s="26"/>
      <c r="F31" s="24"/>
      <c r="G31" s="6" t="n">
        <v>22</v>
      </c>
      <c r="H31" s="9" t="s">
        <v>193</v>
      </c>
      <c r="I31" s="39"/>
      <c r="K31" s="24"/>
      <c r="L31" s="6" t="n">
        <f aca="false">VLOOKUP(M31,'Connectors Pinout'!H:I,2,0)</f>
        <v>17</v>
      </c>
      <c r="M31" s="7" t="s">
        <v>136</v>
      </c>
      <c r="N31" s="24"/>
      <c r="O31" s="26" t="n">
        <f aca="false">COUNTIF(M:M,M31)</f>
        <v>1</v>
      </c>
      <c r="P31" s="24"/>
      <c r="Q31" s="6" t="n">
        <v>22</v>
      </c>
      <c r="R31" s="9" t="s">
        <v>135</v>
      </c>
      <c r="S31" s="40"/>
      <c r="U31" s="6" t="s">
        <v>521</v>
      </c>
    </row>
    <row r="32" customFormat="false" ht="13.2" hidden="false" customHeight="false" outlineLevel="0" collapsed="false">
      <c r="A32" s="24"/>
      <c r="B32" s="22" t="s">
        <v>35</v>
      </c>
      <c r="C32" s="7"/>
      <c r="D32" s="25"/>
      <c r="E32" s="26"/>
      <c r="F32" s="24"/>
      <c r="G32" s="6" t="n">
        <v>23</v>
      </c>
      <c r="H32" s="9" t="s">
        <v>35</v>
      </c>
      <c r="I32" s="39"/>
      <c r="K32" s="24"/>
      <c r="L32" s="22" t="s">
        <v>35</v>
      </c>
      <c r="N32" s="24"/>
      <c r="O32" s="26" t="n">
        <f aca="false">COUNTIF(M:M,M32)</f>
        <v>0</v>
      </c>
      <c r="P32" s="24"/>
      <c r="Q32" s="6" t="n">
        <v>23</v>
      </c>
      <c r="R32" s="9" t="s">
        <v>35</v>
      </c>
      <c r="S32" s="40"/>
    </row>
    <row r="33" customFormat="false" ht="13.2" hidden="false" customHeight="false" outlineLevel="0" collapsed="false">
      <c r="A33" s="24"/>
      <c r="D33" s="25"/>
      <c r="E33" s="26"/>
      <c r="F33" s="24"/>
      <c r="G33" s="6" t="n">
        <v>24</v>
      </c>
      <c r="I33" s="39"/>
      <c r="K33" s="24"/>
      <c r="N33" s="24"/>
      <c r="O33" s="26" t="n">
        <f aca="false">COUNTIF(M:M,M33)</f>
        <v>0</v>
      </c>
      <c r="P33" s="24"/>
      <c r="Q33" s="6" t="n">
        <v>24</v>
      </c>
      <c r="S33" s="40"/>
    </row>
    <row r="34" customFormat="false" ht="13.2" hidden="false" customHeight="false" outlineLevel="0" collapsed="false">
      <c r="A34" s="24"/>
      <c r="C34" s="7"/>
      <c r="D34" s="25"/>
      <c r="E34" s="26"/>
      <c r="F34" s="22"/>
      <c r="K34" s="24"/>
      <c r="N34" s="24"/>
      <c r="O34" s="26" t="n">
        <f aca="false">COUNTIF(M:M,M34)</f>
        <v>0</v>
      </c>
      <c r="P34" s="22"/>
    </row>
    <row r="35" customFormat="false" ht="13.2" hidden="false" customHeight="false" outlineLevel="0" collapsed="false">
      <c r="A35" s="24"/>
      <c r="C35" s="7"/>
      <c r="D35" s="25"/>
      <c r="E35" s="26"/>
      <c r="F35" s="22"/>
      <c r="K35" s="24"/>
      <c r="N35" s="24"/>
      <c r="O35" s="26" t="n">
        <f aca="false">COUNTIF(M:M,M35)</f>
        <v>0</v>
      </c>
      <c r="P35" s="22"/>
    </row>
    <row r="36" customFormat="false" ht="15" hidden="false" customHeight="true" outlineLevel="0" collapsed="false">
      <c r="A36" s="24"/>
      <c r="B36" s="6" t="n">
        <f aca="false">VLOOKUP(C36,'Connectors Pinout'!B:C,2,0)</f>
        <v>1</v>
      </c>
      <c r="C36" s="7" t="s">
        <v>194</v>
      </c>
      <c r="D36" s="25"/>
      <c r="E36" s="26"/>
      <c r="F36" s="24" t="s">
        <v>195</v>
      </c>
      <c r="G36" s="6" t="n">
        <v>1</v>
      </c>
      <c r="H36" s="9" t="s">
        <v>196</v>
      </c>
      <c r="I36" s="39" t="s">
        <v>197</v>
      </c>
      <c r="K36" s="24"/>
      <c r="L36" s="6" t="n">
        <f aca="false">VLOOKUP(M36,'Connectors Pinout'!H:I,2,0)</f>
        <v>1</v>
      </c>
      <c r="M36" s="7" t="s">
        <v>198</v>
      </c>
      <c r="N36" s="24"/>
      <c r="O36" s="26" t="n">
        <f aca="false">COUNTIF(M:M,M36)</f>
        <v>1</v>
      </c>
      <c r="P36" s="24" t="s">
        <v>199</v>
      </c>
      <c r="Q36" s="6" t="n">
        <v>1</v>
      </c>
      <c r="R36" s="9" t="s">
        <v>200</v>
      </c>
      <c r="S36" s="40" t="s">
        <v>201</v>
      </c>
      <c r="U36" s="30" t="s">
        <v>522</v>
      </c>
      <c r="V36" s="35" t="n">
        <v>14.5</v>
      </c>
    </row>
    <row r="37" customFormat="false" ht="13.2" hidden="false" customHeight="false" outlineLevel="0" collapsed="false">
      <c r="A37" s="24"/>
      <c r="B37" s="6" t="n">
        <f aca="false">VLOOKUP(C37,'Connectors Pinout'!B:C,2,0)</f>
        <v>2</v>
      </c>
      <c r="C37" s="7" t="s">
        <v>202</v>
      </c>
      <c r="D37" s="25"/>
      <c r="E37" s="26"/>
      <c r="F37" s="24"/>
      <c r="G37" s="6" t="n">
        <v>2</v>
      </c>
      <c r="H37" s="9" t="s">
        <v>203</v>
      </c>
      <c r="I37" s="39"/>
      <c r="K37" s="24"/>
      <c r="L37" s="6" t="n">
        <f aca="false">VLOOKUP(M37,'Connectors Pinout'!H:I,2,0)</f>
        <v>2</v>
      </c>
      <c r="M37" s="7" t="s">
        <v>204</v>
      </c>
      <c r="N37" s="24"/>
      <c r="O37" s="26" t="n">
        <f aca="false">COUNTIF(M:M,M37)</f>
        <v>1</v>
      </c>
      <c r="P37" s="24"/>
      <c r="Q37" s="6" t="n">
        <v>2</v>
      </c>
      <c r="R37" s="9" t="s">
        <v>205</v>
      </c>
      <c r="S37" s="40"/>
      <c r="U37" s="30" t="s">
        <v>522</v>
      </c>
      <c r="V37" s="35" t="n">
        <v>14.5</v>
      </c>
    </row>
    <row r="38" customFormat="false" ht="13.2" hidden="false" customHeight="false" outlineLevel="0" collapsed="false">
      <c r="A38" s="24"/>
      <c r="B38" s="6" t="n">
        <f aca="false">VLOOKUP(C38,'Connectors Pinout'!B:C,2,0)</f>
        <v>3</v>
      </c>
      <c r="C38" s="7" t="s">
        <v>206</v>
      </c>
      <c r="D38" s="25"/>
      <c r="E38" s="26"/>
      <c r="F38" s="24"/>
      <c r="G38" s="6" t="n">
        <v>3</v>
      </c>
      <c r="H38" s="9" t="s">
        <v>207</v>
      </c>
      <c r="I38" s="39"/>
      <c r="K38" s="24"/>
      <c r="L38" s="6" t="n">
        <f aca="false">VLOOKUP(M38,'Connectors Pinout'!H:I,2,0)</f>
        <v>3</v>
      </c>
      <c r="M38" s="7" t="s">
        <v>208</v>
      </c>
      <c r="N38" s="24"/>
      <c r="O38" s="26" t="n">
        <f aca="false">COUNTIF(M:M,M38)</f>
        <v>1</v>
      </c>
      <c r="P38" s="24"/>
      <c r="Q38" s="6" t="n">
        <v>3</v>
      </c>
      <c r="R38" s="9" t="s">
        <v>209</v>
      </c>
      <c r="S38" s="40"/>
      <c r="U38" s="30" t="s">
        <v>522</v>
      </c>
      <c r="V38" s="35" t="n">
        <v>14.5</v>
      </c>
    </row>
    <row r="39" customFormat="false" ht="13.2" hidden="false" customHeight="false" outlineLevel="0" collapsed="false">
      <c r="A39" s="24"/>
      <c r="B39" s="6" t="n">
        <f aca="false">VLOOKUP(C39,'Connectors Pinout'!B:C,2,0)</f>
        <v>4</v>
      </c>
      <c r="C39" s="7" t="s">
        <v>210</v>
      </c>
      <c r="D39" s="25"/>
      <c r="E39" s="26"/>
      <c r="F39" s="24"/>
      <c r="G39" s="6" t="n">
        <v>4</v>
      </c>
      <c r="H39" s="9" t="s">
        <v>211</v>
      </c>
      <c r="I39" s="39"/>
      <c r="K39" s="24"/>
      <c r="L39" s="6" t="n">
        <f aca="false">VLOOKUP(M39,'Connectors Pinout'!H:I,2,0)</f>
        <v>4</v>
      </c>
      <c r="M39" s="7" t="s">
        <v>212</v>
      </c>
      <c r="N39" s="24"/>
      <c r="O39" s="26" t="n">
        <f aca="false">COUNTIF(M:M,M39)</f>
        <v>1</v>
      </c>
      <c r="P39" s="24"/>
      <c r="Q39" s="6" t="n">
        <v>4</v>
      </c>
      <c r="R39" s="9" t="s">
        <v>213</v>
      </c>
      <c r="S39" s="40"/>
      <c r="U39" s="30" t="s">
        <v>522</v>
      </c>
      <c r="V39" s="35" t="n">
        <v>14.5</v>
      </c>
    </row>
    <row r="40" customFormat="false" ht="13.2" hidden="false" customHeight="false" outlineLevel="0" collapsed="false">
      <c r="A40" s="24"/>
      <c r="B40" s="6" t="n">
        <f aca="false">VLOOKUP(C40,'Connectors Pinout'!B:C,2,0)</f>
        <v>66</v>
      </c>
      <c r="C40" s="7" t="s">
        <v>214</v>
      </c>
      <c r="D40" s="25"/>
      <c r="E40" s="26"/>
      <c r="F40" s="24"/>
      <c r="G40" s="6" t="n">
        <v>5</v>
      </c>
      <c r="H40" s="9" t="s">
        <v>215</v>
      </c>
      <c r="I40" s="39"/>
      <c r="K40" s="24"/>
      <c r="L40" s="6" t="n">
        <f aca="false">VLOOKUP(M40,'Connectors Pinout'!H:I,2,0)</f>
        <v>34</v>
      </c>
      <c r="M40" s="7" t="s">
        <v>32</v>
      </c>
      <c r="N40" s="24"/>
      <c r="O40" s="26" t="n">
        <f aca="false">COUNTIF(M:M,M40)</f>
        <v>1</v>
      </c>
      <c r="P40" s="24"/>
      <c r="Q40" s="6" t="n">
        <v>5</v>
      </c>
      <c r="R40" s="9" t="s">
        <v>216</v>
      </c>
      <c r="S40" s="40"/>
      <c r="U40" s="30" t="s">
        <v>27</v>
      </c>
      <c r="V40" s="35" t="n">
        <v>1</v>
      </c>
    </row>
    <row r="41" customFormat="false" ht="13.2" hidden="false" customHeight="false" outlineLevel="0" collapsed="false">
      <c r="A41" s="24"/>
      <c r="B41" s="6" t="n">
        <f aca="false">VLOOKUP(C41,'Connectors Pinout'!B:C,2,0)</f>
        <v>65</v>
      </c>
      <c r="C41" s="7" t="s">
        <v>217</v>
      </c>
      <c r="D41" s="25"/>
      <c r="E41" s="26"/>
      <c r="F41" s="24"/>
      <c r="G41" s="6" t="n">
        <v>6</v>
      </c>
      <c r="H41" s="9" t="s">
        <v>218</v>
      </c>
      <c r="I41" s="39"/>
      <c r="K41" s="24"/>
      <c r="L41" s="6" t="n">
        <f aca="false">VLOOKUP(M41,'Connectors Pinout'!H:I,2,0)</f>
        <v>35</v>
      </c>
      <c r="M41" s="7" t="s">
        <v>219</v>
      </c>
      <c r="N41" s="24"/>
      <c r="O41" s="26" t="n">
        <f aca="false">COUNTIF(M:M,M41)</f>
        <v>1</v>
      </c>
      <c r="P41" s="24"/>
      <c r="Q41" s="6" t="n">
        <v>6</v>
      </c>
      <c r="R41" s="9" t="s">
        <v>220</v>
      </c>
      <c r="S41" s="40"/>
      <c r="U41" s="30" t="s">
        <v>27</v>
      </c>
      <c r="V41" s="35" t="n">
        <v>1</v>
      </c>
    </row>
    <row r="42" customFormat="false" ht="13.2" hidden="false" customHeight="false" outlineLevel="0" collapsed="false">
      <c r="A42" s="24"/>
      <c r="B42" s="6" t="n">
        <f aca="false">VLOOKUP(C42,'Connectors Pinout'!B:C,2,0)</f>
        <v>100</v>
      </c>
      <c r="C42" s="7" t="s">
        <v>221</v>
      </c>
      <c r="D42" s="25"/>
      <c r="E42" s="26"/>
      <c r="F42" s="24"/>
      <c r="G42" s="6" t="n">
        <v>7</v>
      </c>
      <c r="H42" s="9" t="s">
        <v>222</v>
      </c>
      <c r="I42" s="39"/>
      <c r="K42" s="24"/>
      <c r="L42" s="6" t="n">
        <f aca="false">VLOOKUP(M42,'Connectors Pinout'!H:I,2,0)</f>
        <v>36</v>
      </c>
      <c r="M42" s="7" t="s">
        <v>223</v>
      </c>
      <c r="N42" s="24"/>
      <c r="O42" s="26" t="n">
        <f aca="false">COUNTIF(M:M,M42)</f>
        <v>1</v>
      </c>
      <c r="P42" s="24"/>
      <c r="Q42" s="6" t="n">
        <v>7</v>
      </c>
      <c r="R42" s="9" t="s">
        <v>224</v>
      </c>
      <c r="S42" s="40"/>
      <c r="U42" s="30" t="s">
        <v>27</v>
      </c>
      <c r="V42" s="35" t="n">
        <v>0</v>
      </c>
    </row>
    <row r="43" customFormat="false" ht="13.2" hidden="false" customHeight="false" outlineLevel="0" collapsed="false">
      <c r="A43" s="24"/>
      <c r="B43" s="6" t="n">
        <f aca="false">VLOOKUP(C43,'Connectors Pinout'!B:C,2,0)</f>
        <v>63</v>
      </c>
      <c r="C43" s="7" t="s">
        <v>138</v>
      </c>
      <c r="D43" s="25"/>
      <c r="E43" s="26"/>
      <c r="F43" s="24"/>
      <c r="G43" s="6" t="n">
        <v>8</v>
      </c>
      <c r="H43" s="9" t="s">
        <v>225</v>
      </c>
      <c r="I43" s="39"/>
      <c r="K43" s="24"/>
      <c r="L43" s="6" t="n">
        <f aca="false">VLOOKUP(M43,'Connectors Pinout'!H:I,2,0)</f>
        <v>57</v>
      </c>
      <c r="M43" s="7" t="s">
        <v>85</v>
      </c>
      <c r="N43" s="24"/>
      <c r="O43" s="26" t="n">
        <f aca="false">COUNTIF(M:M,M43)</f>
        <v>1</v>
      </c>
      <c r="P43" s="24"/>
      <c r="Q43" s="6" t="n">
        <v>8</v>
      </c>
      <c r="R43" s="9" t="s">
        <v>226</v>
      </c>
      <c r="S43" s="40"/>
      <c r="U43" s="30" t="s">
        <v>27</v>
      </c>
      <c r="W43" s="35" t="n">
        <v>1</v>
      </c>
    </row>
    <row r="44" customFormat="false" ht="13.2" hidden="false" customHeight="false" outlineLevel="0" collapsed="false">
      <c r="A44" s="24"/>
      <c r="B44" s="6" t="n">
        <f aca="false">VLOOKUP(C44,'Connectors Pinout'!B:C,2,0)</f>
        <v>25</v>
      </c>
      <c r="C44" s="7" t="s">
        <v>227</v>
      </c>
      <c r="D44" s="25"/>
      <c r="E44" s="26"/>
      <c r="F44" s="24"/>
      <c r="G44" s="6" t="n">
        <v>9</v>
      </c>
      <c r="H44" s="9" t="s">
        <v>228</v>
      </c>
      <c r="I44" s="39"/>
      <c r="K44" s="24"/>
      <c r="L44" s="6" t="n">
        <f aca="false">VLOOKUP(M44,'Connectors Pinout'!H:I,2,0)</f>
        <v>58</v>
      </c>
      <c r="M44" s="7" t="s">
        <v>88</v>
      </c>
      <c r="N44" s="24"/>
      <c r="O44" s="26" t="n">
        <f aca="false">COUNTIF(M:M,M44)</f>
        <v>1</v>
      </c>
      <c r="P44" s="24"/>
      <c r="Q44" s="6" t="n">
        <v>9</v>
      </c>
      <c r="R44" s="9" t="s">
        <v>229</v>
      </c>
      <c r="S44" s="40"/>
      <c r="U44" s="30" t="s">
        <v>27</v>
      </c>
      <c r="W44" s="35" t="n">
        <v>1</v>
      </c>
    </row>
    <row r="45" customFormat="false" ht="13.2" hidden="false" customHeight="false" outlineLevel="0" collapsed="false">
      <c r="A45" s="24"/>
      <c r="B45" s="6" t="n">
        <f aca="false">VLOOKUP(C45,'Connectors Pinout'!B:C,2,0)</f>
        <v>26</v>
      </c>
      <c r="C45" s="7" t="s">
        <v>230</v>
      </c>
      <c r="D45" s="25"/>
      <c r="E45" s="26"/>
      <c r="F45" s="24"/>
      <c r="G45" s="6" t="n">
        <v>10</v>
      </c>
      <c r="H45" s="9" t="s">
        <v>231</v>
      </c>
      <c r="I45" s="39"/>
      <c r="K45" s="24"/>
      <c r="L45" s="6" t="n">
        <f aca="false">VLOOKUP(M45,'Connectors Pinout'!H:I,2,0)</f>
        <v>59</v>
      </c>
      <c r="M45" s="7" t="s">
        <v>128</v>
      </c>
      <c r="N45" s="24"/>
      <c r="O45" s="26" t="n">
        <f aca="false">COUNTIF(M:M,M45)</f>
        <v>1</v>
      </c>
      <c r="P45" s="24"/>
      <c r="Q45" s="6" t="n">
        <v>10</v>
      </c>
      <c r="R45" s="9" t="s">
        <v>232</v>
      </c>
      <c r="S45" s="40"/>
      <c r="U45" s="30" t="s">
        <v>520</v>
      </c>
      <c r="W45" s="35" t="n">
        <v>2</v>
      </c>
    </row>
    <row r="46" customFormat="false" ht="13.2" hidden="false" customHeight="false" outlineLevel="0" collapsed="false">
      <c r="A46" s="24"/>
      <c r="B46" s="6" t="n">
        <f aca="false">VLOOKUP(C46,'Connectors Pinout'!B:C,2,0)</f>
        <v>27</v>
      </c>
      <c r="C46" s="7" t="s">
        <v>233</v>
      </c>
      <c r="D46" s="25"/>
      <c r="E46" s="26"/>
      <c r="F46" s="24"/>
      <c r="G46" s="6" t="n">
        <v>11</v>
      </c>
      <c r="H46" s="9" t="s">
        <v>234</v>
      </c>
      <c r="I46" s="39"/>
      <c r="K46" s="24"/>
      <c r="L46" s="6" t="n">
        <f aca="false">VLOOKUP(M46,'Connectors Pinout'!H:I,2,0)</f>
        <v>60</v>
      </c>
      <c r="M46" s="7" t="s">
        <v>132</v>
      </c>
      <c r="N46" s="24"/>
      <c r="O46" s="26" t="n">
        <f aca="false">COUNTIF(M:M,M46)</f>
        <v>1</v>
      </c>
      <c r="P46" s="24"/>
      <c r="Q46" s="6" t="n">
        <v>11</v>
      </c>
      <c r="R46" s="9" t="s">
        <v>235</v>
      </c>
      <c r="S46" s="40"/>
      <c r="U46" s="30" t="s">
        <v>520</v>
      </c>
      <c r="W46" s="35" t="n">
        <v>2</v>
      </c>
    </row>
    <row r="47" customFormat="false" ht="13.2" hidden="false" customHeight="false" outlineLevel="0" collapsed="false">
      <c r="A47" s="24"/>
      <c r="B47" s="6" t="n">
        <f aca="false">VLOOKUP(C47,'Connectors Pinout'!B:C,2,0)</f>
        <v>28</v>
      </c>
      <c r="C47" s="7" t="s">
        <v>236</v>
      </c>
      <c r="D47" s="25"/>
      <c r="E47" s="26"/>
      <c r="F47" s="24"/>
      <c r="G47" s="6" t="n">
        <v>12</v>
      </c>
      <c r="H47" s="9" t="s">
        <v>237</v>
      </c>
      <c r="I47" s="39"/>
      <c r="K47" s="24"/>
      <c r="L47" s="6" t="n">
        <f aca="false">VLOOKUP(M47,'Connectors Pinout'!H:I,2,0)</f>
        <v>61</v>
      </c>
      <c r="M47" s="7" t="s">
        <v>238</v>
      </c>
      <c r="N47" s="24"/>
      <c r="O47" s="26" t="n">
        <f aca="false">COUNTIF(M:M,M47)</f>
        <v>1</v>
      </c>
      <c r="P47" s="24"/>
      <c r="Q47" s="6" t="n">
        <v>12</v>
      </c>
      <c r="R47" s="9" t="s">
        <v>239</v>
      </c>
      <c r="S47" s="40"/>
      <c r="U47" s="30" t="s">
        <v>27</v>
      </c>
      <c r="W47" s="35" t="n">
        <v>1</v>
      </c>
    </row>
    <row r="48" customFormat="false" ht="13.2" hidden="false" customHeight="false" outlineLevel="0" collapsed="false">
      <c r="A48" s="24"/>
      <c r="B48" s="6" t="n">
        <f aca="false">VLOOKUP(C48,'Connectors Pinout'!B:C,2,0)</f>
        <v>29</v>
      </c>
      <c r="C48" s="7" t="s">
        <v>240</v>
      </c>
      <c r="D48" s="25"/>
      <c r="E48" s="26"/>
      <c r="F48" s="24"/>
      <c r="G48" s="6" t="n">
        <v>13</v>
      </c>
      <c r="H48" s="9" t="s">
        <v>241</v>
      </c>
      <c r="I48" s="39"/>
      <c r="K48" s="24"/>
      <c r="L48" s="6" t="n">
        <f aca="false">VLOOKUP(M48,'Connectors Pinout'!H:I,2,0)</f>
        <v>62</v>
      </c>
      <c r="M48" s="7" t="s">
        <v>242</v>
      </c>
      <c r="N48" s="24"/>
      <c r="O48" s="26" t="n">
        <f aca="false">COUNTIF(M:M,M48)</f>
        <v>1</v>
      </c>
      <c r="P48" s="24"/>
      <c r="Q48" s="6" t="n">
        <v>13</v>
      </c>
      <c r="R48" s="9" t="s">
        <v>243</v>
      </c>
      <c r="S48" s="40"/>
      <c r="U48" s="30" t="s">
        <v>27</v>
      </c>
      <c r="W48" s="35" t="n">
        <v>1</v>
      </c>
    </row>
    <row r="49" customFormat="false" ht="13.2" hidden="false" customHeight="false" outlineLevel="0" collapsed="false">
      <c r="A49" s="24"/>
      <c r="B49" s="6" t="n">
        <f aca="false">VLOOKUP(C49,'Connectors Pinout'!B:C,2,0)</f>
        <v>30</v>
      </c>
      <c r="C49" s="7" t="s">
        <v>244</v>
      </c>
      <c r="D49" s="25"/>
      <c r="E49" s="26"/>
      <c r="F49" s="24"/>
      <c r="G49" s="6" t="n">
        <v>14</v>
      </c>
      <c r="H49" s="9" t="s">
        <v>245</v>
      </c>
      <c r="I49" s="39"/>
      <c r="K49" s="24"/>
      <c r="L49" s="6" t="n">
        <f aca="false">VLOOKUP(M49,'Connectors Pinout'!H:I,2,0)</f>
        <v>63</v>
      </c>
      <c r="M49" s="7" t="s">
        <v>246</v>
      </c>
      <c r="N49" s="24"/>
      <c r="O49" s="26" t="n">
        <f aca="false">COUNTIF(M:M,M49)</f>
        <v>1</v>
      </c>
      <c r="P49" s="24"/>
      <c r="Q49" s="6" t="n">
        <v>14</v>
      </c>
      <c r="R49" s="9" t="s">
        <v>247</v>
      </c>
      <c r="S49" s="40"/>
      <c r="U49" s="30" t="s">
        <v>27</v>
      </c>
      <c r="W49" s="35" t="n">
        <v>0</v>
      </c>
    </row>
    <row r="50" customFormat="false" ht="13.2" hidden="false" customHeight="false" outlineLevel="0" collapsed="false">
      <c r="A50" s="24"/>
      <c r="B50" s="6" t="n">
        <f aca="false">VLOOKUP(C50,'Connectors Pinout'!B:C,2,0)</f>
        <v>31</v>
      </c>
      <c r="C50" s="7" t="s">
        <v>248</v>
      </c>
      <c r="D50" s="25"/>
      <c r="E50" s="26"/>
      <c r="F50" s="24"/>
      <c r="G50" s="6" t="n">
        <v>15</v>
      </c>
      <c r="H50" s="9" t="s">
        <v>249</v>
      </c>
      <c r="I50" s="39"/>
      <c r="K50" s="24"/>
      <c r="L50" s="6" t="n">
        <f aca="false">VLOOKUP(M50,'Connectors Pinout'!H:I,2,0)</f>
        <v>64</v>
      </c>
      <c r="M50" s="7" t="s">
        <v>250</v>
      </c>
      <c r="N50" s="24"/>
      <c r="O50" s="26" t="n">
        <f aca="false">COUNTIF(M:M,M50)</f>
        <v>1</v>
      </c>
      <c r="P50" s="24"/>
      <c r="Q50" s="6" t="n">
        <v>15</v>
      </c>
      <c r="R50" s="9" t="s">
        <v>251</v>
      </c>
      <c r="S50" s="40"/>
      <c r="U50" s="30" t="s">
        <v>27</v>
      </c>
      <c r="W50" s="35" t="n">
        <v>0</v>
      </c>
    </row>
    <row r="51" customFormat="false" ht="13.2" hidden="false" customHeight="false" outlineLevel="0" collapsed="false">
      <c r="A51" s="24"/>
      <c r="B51" s="6" t="n">
        <f aca="false">VLOOKUP(C51,'Connectors Pinout'!B:C,2,0)</f>
        <v>18</v>
      </c>
      <c r="C51" s="7" t="s">
        <v>252</v>
      </c>
      <c r="D51" s="25"/>
      <c r="E51" s="26"/>
      <c r="F51" s="24"/>
      <c r="G51" s="6" t="n">
        <v>16</v>
      </c>
      <c r="H51" s="9" t="s">
        <v>253</v>
      </c>
      <c r="I51" s="39"/>
      <c r="K51" s="24"/>
      <c r="L51" s="6" t="n">
        <f aca="false">VLOOKUP(M51,'Connectors Pinout'!H:I,2,0)</f>
        <v>65</v>
      </c>
      <c r="M51" s="7" t="s">
        <v>254</v>
      </c>
      <c r="N51" s="24"/>
      <c r="O51" s="26" t="n">
        <f aca="false">COUNTIF(M:M,M51)</f>
        <v>1</v>
      </c>
      <c r="P51" s="24"/>
      <c r="Q51" s="6" t="n">
        <v>16</v>
      </c>
      <c r="R51" s="9" t="s">
        <v>135</v>
      </c>
      <c r="S51" s="40"/>
      <c r="U51" s="6" t="s">
        <v>521</v>
      </c>
    </row>
    <row r="52" customFormat="false" ht="13.2" hidden="false" customHeight="false" outlineLevel="0" collapsed="false">
      <c r="A52" s="24"/>
      <c r="B52" s="22" t="s">
        <v>35</v>
      </c>
      <c r="C52" s="7"/>
      <c r="D52" s="25"/>
      <c r="E52" s="26"/>
      <c r="F52" s="24"/>
      <c r="G52" s="6" t="n">
        <v>17</v>
      </c>
      <c r="H52" s="9" t="s">
        <v>35</v>
      </c>
      <c r="I52" s="39"/>
      <c r="K52" s="24"/>
      <c r="L52" s="22" t="s">
        <v>35</v>
      </c>
      <c r="N52" s="24"/>
      <c r="O52" s="26" t="n">
        <f aca="false">COUNTIF(M:M,M52)</f>
        <v>0</v>
      </c>
      <c r="P52" s="24"/>
      <c r="Q52" s="6" t="n">
        <v>17</v>
      </c>
      <c r="R52" s="9" t="s">
        <v>35</v>
      </c>
      <c r="S52" s="40"/>
    </row>
    <row r="53" customFormat="false" ht="13.2" hidden="false" customHeight="false" outlineLevel="0" collapsed="false">
      <c r="A53" s="24"/>
      <c r="D53" s="25"/>
      <c r="E53" s="26"/>
      <c r="F53" s="24"/>
      <c r="G53" s="6" t="n">
        <v>18</v>
      </c>
      <c r="I53" s="39"/>
      <c r="K53" s="24"/>
      <c r="N53" s="24"/>
      <c r="O53" s="26" t="n">
        <f aca="false">COUNTIF(M:M,M53)</f>
        <v>0</v>
      </c>
      <c r="P53" s="24"/>
      <c r="Q53" s="6" t="n">
        <v>18</v>
      </c>
      <c r="S53" s="40"/>
    </row>
    <row r="54" customFormat="false" ht="13.2" hidden="false" customHeight="false" outlineLevel="0" collapsed="false">
      <c r="A54" s="24"/>
      <c r="C54" s="7"/>
      <c r="D54" s="25"/>
      <c r="E54" s="26"/>
      <c r="F54" s="24"/>
      <c r="G54" s="6" t="n">
        <v>19</v>
      </c>
      <c r="I54" s="39"/>
      <c r="K54" s="24"/>
      <c r="N54" s="24"/>
      <c r="O54" s="26" t="n">
        <f aca="false">COUNTIF(M:M,M54)</f>
        <v>0</v>
      </c>
      <c r="P54" s="24"/>
      <c r="Q54" s="6" t="n">
        <v>19</v>
      </c>
      <c r="S54" s="40"/>
    </row>
    <row r="55" customFormat="false" ht="13.2" hidden="false" customHeight="false" outlineLevel="0" collapsed="false">
      <c r="A55" s="24"/>
      <c r="B55" s="6" t="n">
        <f aca="false">VLOOKUP(C55,'Connectors Pinout'!B:C,2,0)</f>
        <v>99</v>
      </c>
      <c r="C55" s="7" t="s">
        <v>255</v>
      </c>
      <c r="D55" s="25"/>
      <c r="E55" s="26"/>
      <c r="F55" s="24"/>
      <c r="G55" s="6" t="n">
        <v>20</v>
      </c>
      <c r="H55" s="9" t="s">
        <v>256</v>
      </c>
      <c r="I55" s="39"/>
      <c r="K55" s="24"/>
      <c r="L55" s="6" t="n">
        <f aca="false">VLOOKUP(M55,'Connectors Pinout'!H:I,2,0)</f>
        <v>25</v>
      </c>
      <c r="M55" s="7" t="s">
        <v>257</v>
      </c>
      <c r="N55" s="24"/>
      <c r="O55" s="26" t="n">
        <f aca="false">COUNTIF(M:M,M55)</f>
        <v>1</v>
      </c>
      <c r="P55" s="24"/>
      <c r="Q55" s="6" t="n">
        <v>20</v>
      </c>
      <c r="R55" s="9" t="s">
        <v>258</v>
      </c>
      <c r="S55" s="40"/>
      <c r="U55" s="30" t="s">
        <v>27</v>
      </c>
      <c r="W55" s="35" t="n">
        <v>1</v>
      </c>
    </row>
    <row r="56" customFormat="false" ht="13.2" hidden="false" customHeight="false" outlineLevel="0" collapsed="false">
      <c r="A56" s="24"/>
      <c r="C56" s="7"/>
      <c r="D56" s="25"/>
      <c r="E56" s="26"/>
      <c r="F56" s="22"/>
      <c r="K56" s="24"/>
      <c r="N56" s="24"/>
      <c r="O56" s="26" t="n">
        <f aca="false">COUNTIF(M:M,M56)</f>
        <v>0</v>
      </c>
      <c r="P56" s="22"/>
    </row>
    <row r="57" customFormat="false" ht="13.2" hidden="false" customHeight="false" outlineLevel="0" collapsed="false">
      <c r="A57" s="24"/>
      <c r="C57" s="7"/>
      <c r="D57" s="25"/>
      <c r="E57" s="26"/>
      <c r="F57" s="22"/>
      <c r="K57" s="24"/>
      <c r="N57" s="24"/>
      <c r="O57" s="26" t="n">
        <f aca="false">COUNTIF(M:M,M57)</f>
        <v>0</v>
      </c>
      <c r="P57" s="22"/>
    </row>
    <row r="58" customFormat="false" ht="15" hidden="false" customHeight="true" outlineLevel="0" collapsed="false">
      <c r="A58" s="24"/>
      <c r="B58" s="6" t="n">
        <f aca="false">VLOOKUP(C58,'Connectors Pinout'!B:C,2,0)</f>
        <v>5</v>
      </c>
      <c r="C58" s="7" t="s">
        <v>259</v>
      </c>
      <c r="D58" s="25"/>
      <c r="E58" s="26"/>
      <c r="F58" s="24" t="s">
        <v>260</v>
      </c>
      <c r="G58" s="6" t="n">
        <v>1</v>
      </c>
      <c r="H58" s="9" t="s">
        <v>261</v>
      </c>
      <c r="I58" s="39" t="s">
        <v>262</v>
      </c>
      <c r="K58" s="24"/>
      <c r="L58" s="6" t="n">
        <f aca="false">VLOOKUP(M58,'Connectors Pinout'!H:I,2,0)</f>
        <v>5</v>
      </c>
      <c r="M58" s="7" t="s">
        <v>263</v>
      </c>
      <c r="N58" s="24"/>
      <c r="O58" s="26" t="n">
        <f aca="false">COUNTIF(M:M,M58)</f>
        <v>1</v>
      </c>
      <c r="P58" s="24" t="s">
        <v>264</v>
      </c>
      <c r="Q58" s="6" t="n">
        <v>1</v>
      </c>
      <c r="R58" s="9" t="s">
        <v>265</v>
      </c>
      <c r="S58" s="40" t="s">
        <v>266</v>
      </c>
      <c r="U58" s="30" t="s">
        <v>522</v>
      </c>
      <c r="V58" s="35" t="n">
        <v>11</v>
      </c>
    </row>
    <row r="59" customFormat="false" ht="13.2" hidden="false" customHeight="false" outlineLevel="0" collapsed="false">
      <c r="A59" s="24"/>
      <c r="B59" s="6" t="n">
        <f aca="false">VLOOKUP(C59,'Connectors Pinout'!B:C,2,0)</f>
        <v>6</v>
      </c>
      <c r="C59" s="7" t="s">
        <v>267</v>
      </c>
      <c r="D59" s="25"/>
      <c r="E59" s="26"/>
      <c r="F59" s="24"/>
      <c r="G59" s="6" t="n">
        <v>2</v>
      </c>
      <c r="H59" s="9" t="s">
        <v>268</v>
      </c>
      <c r="I59" s="39"/>
      <c r="K59" s="24"/>
      <c r="L59" s="6" t="n">
        <f aca="false">VLOOKUP(M59,'Connectors Pinout'!H:I,2,0)</f>
        <v>6</v>
      </c>
      <c r="M59" s="7" t="s">
        <v>269</v>
      </c>
      <c r="N59" s="24"/>
      <c r="O59" s="26" t="n">
        <f aca="false">COUNTIF(M:M,M59)</f>
        <v>1</v>
      </c>
      <c r="P59" s="24"/>
      <c r="Q59" s="6" t="n">
        <v>2</v>
      </c>
      <c r="R59" s="9" t="s">
        <v>270</v>
      </c>
      <c r="S59" s="40"/>
      <c r="U59" s="30" t="s">
        <v>522</v>
      </c>
      <c r="V59" s="35" t="n">
        <v>11</v>
      </c>
    </row>
    <row r="60" customFormat="false" ht="13.2" hidden="false" customHeight="false" outlineLevel="0" collapsed="false">
      <c r="A60" s="24"/>
      <c r="B60" s="6" t="n">
        <f aca="false">VLOOKUP(C60,'Connectors Pinout'!B:C,2,0)</f>
        <v>7</v>
      </c>
      <c r="C60" s="7" t="s">
        <v>271</v>
      </c>
      <c r="D60" s="25"/>
      <c r="E60" s="26"/>
      <c r="F60" s="24"/>
      <c r="G60" s="6" t="n">
        <v>3</v>
      </c>
      <c r="H60" s="9" t="s">
        <v>272</v>
      </c>
      <c r="I60" s="39"/>
      <c r="K60" s="24"/>
      <c r="L60" s="6" t="n">
        <f aca="false">VLOOKUP(M60,'Connectors Pinout'!H:I,2,0)</f>
        <v>7</v>
      </c>
      <c r="M60" s="7" t="s">
        <v>273</v>
      </c>
      <c r="N60" s="24"/>
      <c r="O60" s="26" t="n">
        <f aca="false">COUNTIF(M:M,M60)</f>
        <v>1</v>
      </c>
      <c r="P60" s="24"/>
      <c r="Q60" s="6" t="n">
        <v>3</v>
      </c>
      <c r="R60" s="9" t="s">
        <v>274</v>
      </c>
      <c r="S60" s="40"/>
      <c r="U60" s="30" t="s">
        <v>522</v>
      </c>
      <c r="V60" s="35" t="n">
        <v>11</v>
      </c>
    </row>
    <row r="61" customFormat="false" ht="13.2" hidden="false" customHeight="false" outlineLevel="0" collapsed="false">
      <c r="A61" s="24"/>
      <c r="B61" s="6" t="n">
        <f aca="false">VLOOKUP(C61,'Connectors Pinout'!B:C,2,0)</f>
        <v>8</v>
      </c>
      <c r="C61" s="7" t="s">
        <v>275</v>
      </c>
      <c r="D61" s="25"/>
      <c r="E61" s="26"/>
      <c r="F61" s="24"/>
      <c r="G61" s="6" t="n">
        <v>4</v>
      </c>
      <c r="H61" s="9" t="s">
        <v>276</v>
      </c>
      <c r="I61" s="39"/>
      <c r="K61" s="24"/>
      <c r="L61" s="6" t="n">
        <f aca="false">VLOOKUP(M61,'Connectors Pinout'!H:I,2,0)</f>
        <v>8</v>
      </c>
      <c r="M61" s="7" t="s">
        <v>277</v>
      </c>
      <c r="N61" s="24"/>
      <c r="O61" s="26" t="n">
        <f aca="false">COUNTIF(M:M,M61)</f>
        <v>1</v>
      </c>
      <c r="P61" s="24"/>
      <c r="Q61" s="6" t="n">
        <v>4</v>
      </c>
      <c r="R61" s="9" t="s">
        <v>278</v>
      </c>
      <c r="S61" s="40"/>
      <c r="U61" s="30" t="s">
        <v>522</v>
      </c>
      <c r="V61" s="35" t="n">
        <v>11</v>
      </c>
    </row>
    <row r="62" customFormat="false" ht="13.2" hidden="false" customHeight="false" outlineLevel="0" collapsed="false">
      <c r="A62" s="24"/>
      <c r="B62" s="45" t="n">
        <f aca="false">VLOOKUP(C62,'Connectors Pinout'!B:C,2,0)</f>
        <v>72</v>
      </c>
      <c r="C62" s="7" t="s">
        <v>279</v>
      </c>
      <c r="D62" s="25"/>
      <c r="F62" s="24"/>
      <c r="G62" s="6" t="n">
        <v>5</v>
      </c>
      <c r="H62" s="9" t="s">
        <v>280</v>
      </c>
      <c r="I62" s="39"/>
      <c r="K62" s="24"/>
      <c r="L62" s="6" t="n">
        <f aca="false">VLOOKUP(M62,'Connectors Pinout'!H:I,2,0)</f>
        <v>37</v>
      </c>
      <c r="M62" s="7" t="s">
        <v>281</v>
      </c>
      <c r="N62" s="24"/>
      <c r="O62" s="26" t="n">
        <f aca="false">COUNTIF(M:M,M62)</f>
        <v>1</v>
      </c>
      <c r="P62" s="24"/>
      <c r="Q62" s="6" t="n">
        <v>5</v>
      </c>
      <c r="R62" s="9" t="s">
        <v>282</v>
      </c>
      <c r="S62" s="40"/>
      <c r="U62" s="30" t="s">
        <v>27</v>
      </c>
      <c r="V62" s="35" t="n">
        <v>1</v>
      </c>
    </row>
    <row r="63" customFormat="false" ht="13.2" hidden="false" customHeight="false" outlineLevel="0" collapsed="false">
      <c r="A63" s="24"/>
      <c r="B63" s="45" t="n">
        <f aca="false">VLOOKUP(C63,'Connectors Pinout'!B:C,2,0)</f>
        <v>71</v>
      </c>
      <c r="C63" s="7" t="s">
        <v>283</v>
      </c>
      <c r="D63" s="25"/>
      <c r="E63" s="26"/>
      <c r="F63" s="24"/>
      <c r="G63" s="6" t="n">
        <v>6</v>
      </c>
      <c r="H63" s="9" t="s">
        <v>284</v>
      </c>
      <c r="I63" s="39"/>
      <c r="K63" s="24"/>
      <c r="L63" s="6" t="n">
        <f aca="false">VLOOKUP(M63,'Connectors Pinout'!H:I,2,0)</f>
        <v>38</v>
      </c>
      <c r="M63" s="7" t="s">
        <v>285</v>
      </c>
      <c r="N63" s="24"/>
      <c r="O63" s="26" t="n">
        <f aca="false">COUNTIF(M:M,M63)</f>
        <v>1</v>
      </c>
      <c r="P63" s="24"/>
      <c r="Q63" s="6" t="n">
        <v>6</v>
      </c>
      <c r="R63" s="9" t="s">
        <v>286</v>
      </c>
      <c r="S63" s="40"/>
      <c r="U63" s="30" t="s">
        <v>27</v>
      </c>
      <c r="W63" s="35" t="n">
        <v>1</v>
      </c>
    </row>
    <row r="64" customFormat="false" ht="12.8" hidden="false" customHeight="false" outlineLevel="0" collapsed="false">
      <c r="A64" s="24"/>
      <c r="B64" s="45" t="n">
        <f aca="false">VLOOKUP(C64,'Connectors Pinout'!B:C,2,0)</f>
        <v>68</v>
      </c>
      <c r="C64" s="7" t="s">
        <v>16</v>
      </c>
      <c r="D64" s="25"/>
      <c r="E64" s="26"/>
      <c r="F64" s="24"/>
      <c r="G64" s="6" t="n">
        <v>7</v>
      </c>
      <c r="H64" s="9" t="s">
        <v>287</v>
      </c>
      <c r="I64" s="39"/>
      <c r="K64" s="24"/>
      <c r="L64" s="6" t="n">
        <f aca="false">VLOOKUP(M64,'Connectors Pinout'!H:I,2,0)</f>
        <v>66</v>
      </c>
      <c r="M64" s="7" t="s">
        <v>288</v>
      </c>
      <c r="N64" s="24"/>
      <c r="O64" s="26" t="n">
        <f aca="false">COUNTIF(M:M,M64)</f>
        <v>1</v>
      </c>
      <c r="P64" s="24"/>
      <c r="Q64" s="6" t="n">
        <v>7</v>
      </c>
      <c r="R64" s="9" t="s">
        <v>289</v>
      </c>
      <c r="S64" s="40"/>
      <c r="U64" s="30" t="s">
        <v>27</v>
      </c>
      <c r="V64" s="35" t="n">
        <v>1</v>
      </c>
    </row>
    <row r="65" customFormat="false" ht="13.2" hidden="false" customHeight="false" outlineLevel="0" collapsed="false">
      <c r="A65" s="24"/>
      <c r="B65" s="45" t="n">
        <f aca="false">VLOOKUP(C65,'Connectors Pinout'!B:C,2,0)</f>
        <v>67</v>
      </c>
      <c r="C65" s="7" t="s">
        <v>139</v>
      </c>
      <c r="D65" s="25"/>
      <c r="E65" s="26"/>
      <c r="F65" s="24"/>
      <c r="G65" s="6" t="n">
        <v>8</v>
      </c>
      <c r="H65" s="9" t="s">
        <v>290</v>
      </c>
      <c r="I65" s="39"/>
      <c r="K65" s="24"/>
      <c r="L65" s="6" t="n">
        <f aca="false">VLOOKUP(M65,'Connectors Pinout'!H:I,2,0)</f>
        <v>67</v>
      </c>
      <c r="M65" s="7" t="s">
        <v>291</v>
      </c>
      <c r="N65" s="24"/>
      <c r="O65" s="26" t="n">
        <f aca="false">COUNTIF(M:M,M65)</f>
        <v>1</v>
      </c>
      <c r="P65" s="24"/>
      <c r="Q65" s="6" t="n">
        <v>8</v>
      </c>
      <c r="R65" s="9" t="s">
        <v>292</v>
      </c>
      <c r="S65" s="40"/>
      <c r="U65" s="30" t="s">
        <v>27</v>
      </c>
      <c r="W65" s="35" t="n">
        <v>1</v>
      </c>
    </row>
    <row r="66" customFormat="false" ht="13.2" hidden="false" customHeight="false" outlineLevel="0" collapsed="false">
      <c r="A66" s="24"/>
      <c r="B66" s="6" t="n">
        <f aca="false">VLOOKUP(C66,'Connectors Pinout'!B:C,2,0)</f>
        <v>32</v>
      </c>
      <c r="C66" s="7" t="s">
        <v>293</v>
      </c>
      <c r="D66" s="25"/>
      <c r="E66" s="26"/>
      <c r="F66" s="24"/>
      <c r="G66" s="6" t="n">
        <v>9</v>
      </c>
      <c r="H66" s="9" t="s">
        <v>294</v>
      </c>
      <c r="I66" s="39"/>
      <c r="K66" s="24"/>
      <c r="L66" s="6" t="n">
        <f aca="false">VLOOKUP(M66,'Connectors Pinout'!H:I,2,0)</f>
        <v>68</v>
      </c>
      <c r="M66" s="7" t="s">
        <v>295</v>
      </c>
      <c r="N66" s="24"/>
      <c r="O66" s="26" t="n">
        <f aca="false">COUNTIF(M:M,M66)</f>
        <v>1</v>
      </c>
      <c r="P66" s="24"/>
      <c r="Q66" s="6" t="n">
        <v>9</v>
      </c>
      <c r="R66" s="9" t="s">
        <v>296</v>
      </c>
      <c r="S66" s="40"/>
      <c r="U66" s="30" t="s">
        <v>520</v>
      </c>
      <c r="W66" s="35" t="n">
        <v>2</v>
      </c>
    </row>
    <row r="67" customFormat="false" ht="13.2" hidden="false" customHeight="false" outlineLevel="0" collapsed="false">
      <c r="A67" s="24"/>
      <c r="B67" s="6" t="n">
        <f aca="false">VLOOKUP(C67,'Connectors Pinout'!B:C,2,0)</f>
        <v>33</v>
      </c>
      <c r="C67" s="7" t="s">
        <v>297</v>
      </c>
      <c r="D67" s="25"/>
      <c r="E67" s="26"/>
      <c r="F67" s="24"/>
      <c r="G67" s="6" t="n">
        <v>10</v>
      </c>
      <c r="H67" s="9" t="s">
        <v>298</v>
      </c>
      <c r="I67" s="39"/>
      <c r="K67" s="24"/>
      <c r="L67" s="6" t="n">
        <f aca="false">VLOOKUP(M67,'Connectors Pinout'!H:I,2,0)</f>
        <v>69</v>
      </c>
      <c r="M67" s="7" t="s">
        <v>299</v>
      </c>
      <c r="N67" s="24"/>
      <c r="O67" s="26" t="n">
        <f aca="false">COUNTIF(M:M,M67)</f>
        <v>1</v>
      </c>
      <c r="P67" s="24"/>
      <c r="Q67" s="6" t="n">
        <v>10</v>
      </c>
      <c r="R67" s="9" t="s">
        <v>300</v>
      </c>
      <c r="S67" s="40"/>
      <c r="U67" s="30" t="s">
        <v>520</v>
      </c>
      <c r="W67" s="35" t="n">
        <v>2</v>
      </c>
    </row>
    <row r="68" customFormat="false" ht="13.2" hidden="false" customHeight="false" outlineLevel="0" collapsed="false">
      <c r="A68" s="24"/>
      <c r="B68" s="6" t="n">
        <f aca="false">VLOOKUP(C68,'Connectors Pinout'!B:C,2,0)</f>
        <v>34</v>
      </c>
      <c r="C68" s="7" t="s">
        <v>301</v>
      </c>
      <c r="D68" s="25"/>
      <c r="E68" s="26"/>
      <c r="F68" s="24"/>
      <c r="G68" s="6" t="n">
        <v>11</v>
      </c>
      <c r="H68" s="9" t="s">
        <v>302</v>
      </c>
      <c r="I68" s="39"/>
      <c r="K68" s="24"/>
      <c r="L68" s="6" t="n">
        <f aca="false">VLOOKUP(M68,'Connectors Pinout'!H:I,2,0)</f>
        <v>70</v>
      </c>
      <c r="M68" s="7" t="s">
        <v>303</v>
      </c>
      <c r="N68" s="24"/>
      <c r="O68" s="26" t="n">
        <f aca="false">COUNTIF(M:M,M68)</f>
        <v>1</v>
      </c>
      <c r="P68" s="24"/>
      <c r="Q68" s="6" t="n">
        <v>11</v>
      </c>
      <c r="R68" s="9" t="s">
        <v>304</v>
      </c>
      <c r="S68" s="40"/>
      <c r="U68" s="30" t="s">
        <v>520</v>
      </c>
      <c r="W68" s="35" t="n">
        <v>2</v>
      </c>
    </row>
    <row r="69" customFormat="false" ht="13.2" hidden="false" customHeight="false" outlineLevel="0" collapsed="false">
      <c r="A69" s="24"/>
      <c r="B69" s="6" t="n">
        <f aca="false">VLOOKUP(C69,'Connectors Pinout'!B:C,2,0)</f>
        <v>35</v>
      </c>
      <c r="C69" s="7" t="s">
        <v>305</v>
      </c>
      <c r="D69" s="25"/>
      <c r="E69" s="26"/>
      <c r="F69" s="24"/>
      <c r="G69" s="6" t="n">
        <v>12</v>
      </c>
      <c r="H69" s="9" t="s">
        <v>306</v>
      </c>
      <c r="I69" s="39"/>
      <c r="K69" s="24"/>
      <c r="L69" s="6" t="n">
        <f aca="false">VLOOKUP(M69,'Connectors Pinout'!H:I,2,0)</f>
        <v>71</v>
      </c>
      <c r="M69" s="7" t="s">
        <v>307</v>
      </c>
      <c r="N69" s="24"/>
      <c r="O69" s="26" t="n">
        <f aca="false">COUNTIF(M:M,M69)</f>
        <v>1</v>
      </c>
      <c r="P69" s="24"/>
      <c r="Q69" s="6" t="n">
        <v>12</v>
      </c>
      <c r="R69" s="9" t="s">
        <v>308</v>
      </c>
      <c r="S69" s="40"/>
      <c r="U69" s="30" t="s">
        <v>520</v>
      </c>
      <c r="W69" s="35" t="n">
        <v>2</v>
      </c>
    </row>
    <row r="70" customFormat="false" ht="13.2" hidden="false" customHeight="false" outlineLevel="0" collapsed="false">
      <c r="A70" s="24"/>
      <c r="B70" s="6" t="n">
        <f aca="false">VLOOKUP(C70,'Connectors Pinout'!B:C,2,0)</f>
        <v>36</v>
      </c>
      <c r="C70" s="7" t="s">
        <v>309</v>
      </c>
      <c r="D70" s="25"/>
      <c r="E70" s="26"/>
      <c r="F70" s="24"/>
      <c r="G70" s="6" t="n">
        <v>13</v>
      </c>
      <c r="H70" s="9" t="s">
        <v>310</v>
      </c>
      <c r="I70" s="39"/>
      <c r="K70" s="24"/>
      <c r="L70" s="6" t="n">
        <f aca="false">VLOOKUP(M70,'Connectors Pinout'!H:I,2,0)</f>
        <v>72</v>
      </c>
      <c r="M70" s="7" t="s">
        <v>311</v>
      </c>
      <c r="N70" s="24"/>
      <c r="O70" s="26" t="n">
        <f aca="false">COUNTIF(M:M,M70)</f>
        <v>1</v>
      </c>
      <c r="P70" s="24"/>
      <c r="Q70" s="6" t="n">
        <v>13</v>
      </c>
      <c r="R70" s="9" t="s">
        <v>312</v>
      </c>
      <c r="S70" s="40"/>
      <c r="U70" s="30" t="s">
        <v>27</v>
      </c>
      <c r="W70" s="35" t="n">
        <v>1</v>
      </c>
    </row>
    <row r="71" customFormat="false" ht="13.2" hidden="false" customHeight="false" outlineLevel="0" collapsed="false">
      <c r="A71" s="24"/>
      <c r="B71" s="6" t="n">
        <f aca="false">VLOOKUP(C71,'Connectors Pinout'!B:C,2,0)</f>
        <v>37</v>
      </c>
      <c r="C71" s="7" t="s">
        <v>313</v>
      </c>
      <c r="D71" s="25"/>
      <c r="E71" s="26"/>
      <c r="F71" s="24"/>
      <c r="G71" s="6" t="n">
        <v>14</v>
      </c>
      <c r="H71" s="9" t="s">
        <v>314</v>
      </c>
      <c r="I71" s="39"/>
      <c r="K71" s="24"/>
      <c r="L71" s="6" t="n">
        <f aca="false">VLOOKUP(M71,'Connectors Pinout'!H:I,2,0)</f>
        <v>73</v>
      </c>
      <c r="M71" s="7" t="s">
        <v>315</v>
      </c>
      <c r="N71" s="24"/>
      <c r="O71" s="26" t="n">
        <f aca="false">COUNTIF(M:M,M71)</f>
        <v>1</v>
      </c>
      <c r="P71" s="24"/>
      <c r="Q71" s="6" t="n">
        <v>14</v>
      </c>
      <c r="R71" s="9" t="s">
        <v>316</v>
      </c>
      <c r="S71" s="40"/>
      <c r="U71" s="30" t="s">
        <v>27</v>
      </c>
      <c r="W71" s="35" t="n">
        <v>1</v>
      </c>
    </row>
    <row r="72" customFormat="false" ht="13.2" hidden="false" customHeight="false" outlineLevel="0" collapsed="false">
      <c r="A72" s="24"/>
      <c r="B72" s="6" t="n">
        <f aca="false">VLOOKUP(C72,'Connectors Pinout'!B:C,2,0)</f>
        <v>38</v>
      </c>
      <c r="C72" s="7" t="s">
        <v>317</v>
      </c>
      <c r="D72" s="25"/>
      <c r="E72" s="26"/>
      <c r="F72" s="24"/>
      <c r="G72" s="6" t="n">
        <v>15</v>
      </c>
      <c r="H72" s="9" t="s">
        <v>318</v>
      </c>
      <c r="I72" s="39"/>
      <c r="K72" s="24"/>
      <c r="L72" s="6" t="n">
        <f aca="false">VLOOKUP(M72,'Connectors Pinout'!H:I,2,0)</f>
        <v>74</v>
      </c>
      <c r="M72" s="7" t="s">
        <v>319</v>
      </c>
      <c r="N72" s="24"/>
      <c r="O72" s="26" t="n">
        <f aca="false">COUNTIF(M:M,M72)</f>
        <v>1</v>
      </c>
      <c r="P72" s="24"/>
      <c r="Q72" s="6" t="n">
        <v>15</v>
      </c>
      <c r="R72" s="9" t="s">
        <v>320</v>
      </c>
      <c r="S72" s="40"/>
      <c r="U72" s="30" t="s">
        <v>27</v>
      </c>
      <c r="W72" s="35" t="n">
        <v>0</v>
      </c>
    </row>
    <row r="73" customFormat="false" ht="13.2" hidden="false" customHeight="false" outlineLevel="0" collapsed="false">
      <c r="A73" s="24"/>
      <c r="B73" s="6" t="n">
        <f aca="false">VLOOKUP(C73,'Connectors Pinout'!B:C,2,0)</f>
        <v>39</v>
      </c>
      <c r="C73" s="7" t="s">
        <v>321</v>
      </c>
      <c r="D73" s="25"/>
      <c r="E73" s="26"/>
      <c r="F73" s="24"/>
      <c r="G73" s="6" t="n">
        <v>16</v>
      </c>
      <c r="H73" s="9" t="s">
        <v>322</v>
      </c>
      <c r="I73" s="39"/>
      <c r="K73" s="24"/>
      <c r="L73" s="43" t="n">
        <f aca="false">VLOOKUP(M73,'Connectors Pinout'!H:I,2,0)</f>
        <v>56</v>
      </c>
      <c r="M73" s="44" t="s">
        <v>82</v>
      </c>
      <c r="N73" s="24"/>
      <c r="O73" s="26" t="n">
        <f aca="false">COUNTIF(M:M,M73)</f>
        <v>1</v>
      </c>
      <c r="P73" s="24"/>
      <c r="Q73" s="19" t="n">
        <v>16</v>
      </c>
      <c r="R73" s="9" t="s">
        <v>323</v>
      </c>
      <c r="S73" s="40"/>
      <c r="U73" s="30" t="s">
        <v>27</v>
      </c>
      <c r="W73" s="35" t="n">
        <v>0</v>
      </c>
    </row>
    <row r="74" customFormat="false" ht="13.2" hidden="false" customHeight="false" outlineLevel="0" collapsed="false">
      <c r="A74" s="24"/>
      <c r="B74" s="6" t="n">
        <f aca="false">VLOOKUP(C74,'Connectors Pinout'!B:C,2,0)</f>
        <v>40</v>
      </c>
      <c r="C74" s="7" t="s">
        <v>324</v>
      </c>
      <c r="D74" s="25"/>
      <c r="E74" s="26"/>
      <c r="F74" s="24"/>
      <c r="G74" s="6" t="n">
        <v>17</v>
      </c>
      <c r="H74" s="9" t="s">
        <v>325</v>
      </c>
      <c r="I74" s="39"/>
      <c r="K74" s="24"/>
      <c r="L74" s="19" t="n">
        <f aca="false">VLOOKUP(M74,'Connectors Pinout'!H:I,2,0)</f>
        <v>42</v>
      </c>
      <c r="M74" s="7" t="s">
        <v>326</v>
      </c>
      <c r="N74" s="24"/>
      <c r="O74" s="26" t="n">
        <f aca="false">COUNTIF(M:M,M74)</f>
        <v>1</v>
      </c>
      <c r="P74" s="24"/>
      <c r="Q74" s="6" t="n">
        <v>17</v>
      </c>
      <c r="R74" s="9" t="s">
        <v>135</v>
      </c>
      <c r="S74" s="40"/>
      <c r="U74" s="6" t="s">
        <v>521</v>
      </c>
    </row>
    <row r="75" customFormat="false" ht="13.2" hidden="false" customHeight="false" outlineLevel="0" collapsed="false">
      <c r="A75" s="24"/>
      <c r="B75" s="22" t="s">
        <v>35</v>
      </c>
      <c r="C75" s="7"/>
      <c r="D75" s="25"/>
      <c r="E75" s="26"/>
      <c r="F75" s="24"/>
      <c r="G75" s="6" t="n">
        <v>18</v>
      </c>
      <c r="H75" s="9" t="s">
        <v>35</v>
      </c>
      <c r="I75" s="39"/>
      <c r="K75" s="24"/>
      <c r="L75" s="22" t="s">
        <v>35</v>
      </c>
      <c r="N75" s="24"/>
      <c r="O75" s="26" t="n">
        <f aca="false">COUNTIF(M:M,M75)</f>
        <v>0</v>
      </c>
      <c r="P75" s="24"/>
      <c r="Q75" s="6" t="n">
        <v>18</v>
      </c>
      <c r="R75" s="9" t="s">
        <v>35</v>
      </c>
      <c r="S75" s="40"/>
    </row>
    <row r="76" customFormat="false" ht="13.2" hidden="false" customHeight="false" outlineLevel="0" collapsed="false">
      <c r="A76" s="24"/>
      <c r="C76" s="7"/>
      <c r="D76" s="25"/>
      <c r="E76" s="26"/>
      <c r="F76" s="24"/>
      <c r="G76" s="6" t="n">
        <v>19</v>
      </c>
      <c r="I76" s="39"/>
      <c r="K76" s="24"/>
      <c r="N76" s="24"/>
      <c r="O76" s="26" t="n">
        <f aca="false">COUNTIF(M:M,M76)</f>
        <v>0</v>
      </c>
      <c r="P76" s="24"/>
      <c r="Q76" s="6" t="n">
        <v>19</v>
      </c>
      <c r="R76" s="9" t="s">
        <v>327</v>
      </c>
      <c r="S76" s="40"/>
    </row>
    <row r="77" customFormat="false" ht="13.2" hidden="false" customHeight="false" outlineLevel="0" collapsed="false">
      <c r="A77" s="24"/>
      <c r="C77" s="7"/>
      <c r="D77" s="25"/>
      <c r="E77" s="26"/>
      <c r="F77" s="24"/>
      <c r="G77" s="6" t="n">
        <v>20</v>
      </c>
      <c r="I77" s="39"/>
      <c r="K77" s="24"/>
      <c r="N77" s="24"/>
      <c r="O77" s="26" t="n">
        <f aca="false">COUNTIF(M:M,M77)</f>
        <v>0</v>
      </c>
      <c r="P77" s="24"/>
      <c r="Q77" s="6" t="n">
        <v>20</v>
      </c>
      <c r="R77" s="9" t="s">
        <v>327</v>
      </c>
      <c r="S77" s="40"/>
    </row>
    <row r="78" customFormat="false" ht="13.2" hidden="false" customHeight="false" outlineLevel="0" collapsed="false">
      <c r="A78" s="24"/>
      <c r="C78" s="7"/>
      <c r="D78" s="25"/>
      <c r="E78" s="26"/>
      <c r="F78" s="24"/>
      <c r="G78" s="6" t="n">
        <v>21</v>
      </c>
      <c r="I78" s="39"/>
      <c r="K78" s="24"/>
      <c r="N78" s="24"/>
      <c r="O78" s="26" t="n">
        <f aca="false">COUNTIF(M:M,M78)</f>
        <v>0</v>
      </c>
      <c r="P78" s="24"/>
      <c r="Q78" s="6" t="n">
        <v>21</v>
      </c>
      <c r="R78" s="9" t="s">
        <v>327</v>
      </c>
      <c r="S78" s="40"/>
    </row>
    <row r="79" customFormat="false" ht="13.2" hidden="false" customHeight="false" outlineLevel="0" collapsed="false">
      <c r="A79" s="24"/>
      <c r="D79" s="25"/>
      <c r="E79" s="26"/>
      <c r="F79" s="24"/>
      <c r="G79" s="6" t="n">
        <v>22</v>
      </c>
      <c r="I79" s="39"/>
      <c r="K79" s="24"/>
      <c r="N79" s="24"/>
      <c r="O79" s="26" t="n">
        <f aca="false">COUNTIF(M:M,M79)</f>
        <v>0</v>
      </c>
      <c r="P79" s="24"/>
      <c r="Q79" s="6" t="n">
        <v>22</v>
      </c>
      <c r="R79" s="9" t="s">
        <v>327</v>
      </c>
      <c r="S79" s="40"/>
    </row>
  </sheetData>
  <mergeCells count="16">
    <mergeCell ref="A10:A79"/>
    <mergeCell ref="D10:D79"/>
    <mergeCell ref="F10:F33"/>
    <mergeCell ref="I10:I33"/>
    <mergeCell ref="K10:K79"/>
    <mergeCell ref="N10:N79"/>
    <mergeCell ref="P10:P33"/>
    <mergeCell ref="S10:S33"/>
    <mergeCell ref="F36:F55"/>
    <mergeCell ref="I36:I55"/>
    <mergeCell ref="P36:P55"/>
    <mergeCell ref="S36:S55"/>
    <mergeCell ref="F58:F79"/>
    <mergeCell ref="I58:I79"/>
    <mergeCell ref="P58:P79"/>
    <mergeCell ref="S58:S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.75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1" width="7.44"/>
    <col collapsed="false" customWidth="true" hidden="false" outlineLevel="0" max="3" min="3" style="2" width="41.56"/>
    <col collapsed="false" customWidth="true" hidden="false" outlineLevel="0" max="4" min="4" style="1" width="22.44"/>
    <col collapsed="false" customWidth="true" hidden="false" outlineLevel="0" max="5" min="5" style="3" width="8.89"/>
    <col collapsed="false" customWidth="true" hidden="false" outlineLevel="0" max="6" min="6" style="4" width="11.45"/>
    <col collapsed="false" customWidth="true" hidden="false" outlineLevel="0" max="7" min="7" style="4" width="3.66"/>
    <col collapsed="false" customWidth="true" hidden="false" outlineLevel="0" max="8" min="8" style="4" width="7.56"/>
    <col collapsed="false" customWidth="true" hidden="false" outlineLevel="0" max="9" min="9" style="1" width="28.89"/>
    <col collapsed="false" customWidth="true" hidden="false" outlineLevel="0" max="10" min="10" style="0" width="14.44"/>
    <col collapsed="false" customWidth="true" hidden="false" outlineLevel="0" max="11" min="11" style="0" width="20.45"/>
    <col collapsed="false" customWidth="true" hidden="false" outlineLevel="0" max="12" min="12" style="5" width="7.56"/>
    <col collapsed="false" customWidth="true" hidden="false" outlineLevel="0" max="13" min="13" style="6" width="9"/>
    <col collapsed="false" customWidth="true" hidden="false" outlineLevel="0" max="14" min="14" style="6" width="20.11"/>
    <col collapsed="false" customWidth="true" hidden="false" outlineLevel="0" max="15" min="15" style="6" width="9"/>
    <col collapsed="false" customWidth="true" hidden="false" outlineLevel="0" max="16" min="16" style="7" width="11.45"/>
    <col collapsed="false" customWidth="true" hidden="false" outlineLevel="0" max="17" min="17" style="8" width="3.66"/>
    <col collapsed="false" customWidth="true" hidden="false" outlineLevel="0" max="18" min="18" style="6" width="46.56"/>
    <col collapsed="false" customWidth="true" hidden="false" outlineLevel="0" max="19" min="19" style="6" width="28.89"/>
    <col collapsed="false" customWidth="true" hidden="false" outlineLevel="0" max="20" min="20" style="9" width="38.1"/>
    <col collapsed="false" customWidth="true" hidden="false" outlineLevel="0" max="1025" min="21" style="0" width="14.44"/>
  </cols>
  <sheetData>
    <row r="1" customFormat="false" ht="15.75" hidden="false" customHeight="true" outlineLevel="0" collapsed="false">
      <c r="A1" s="10" t="s">
        <v>0</v>
      </c>
      <c r="B1" s="11"/>
      <c r="C1" s="12"/>
      <c r="D1" s="13"/>
      <c r="E1" s="4"/>
      <c r="H1" s="2"/>
      <c r="I1" s="5"/>
      <c r="K1" s="14" t="s">
        <v>1</v>
      </c>
      <c r="L1" s="15"/>
      <c r="M1" s="7"/>
      <c r="N1" s="7"/>
      <c r="O1" s="8"/>
      <c r="P1" s="6"/>
      <c r="Q1" s="6"/>
      <c r="R1" s="9"/>
    </row>
    <row r="2" customFormat="false" ht="15.75" hidden="false" customHeight="true" outlineLevel="0" collapsed="false">
      <c r="A2" s="16"/>
      <c r="B2" s="11"/>
      <c r="C2" s="12"/>
      <c r="D2" s="13"/>
      <c r="E2" s="4"/>
      <c r="H2" s="2"/>
      <c r="I2" s="5"/>
      <c r="K2" s="14"/>
      <c r="L2" s="15"/>
      <c r="M2" s="7"/>
      <c r="N2" s="7"/>
      <c r="O2" s="8"/>
      <c r="P2" s="6"/>
      <c r="Q2" s="6"/>
      <c r="R2" s="9"/>
    </row>
    <row r="3" customFormat="false" ht="15.75" hidden="false" customHeight="true" outlineLevel="0" collapsed="false">
      <c r="A3" s="17" t="s">
        <v>2</v>
      </c>
      <c r="B3" s="11"/>
      <c r="C3" s="12"/>
      <c r="D3" s="13"/>
      <c r="E3" s="4"/>
      <c r="H3" s="2"/>
      <c r="I3" s="5"/>
      <c r="K3" s="18" t="s">
        <v>2</v>
      </c>
      <c r="L3" s="15"/>
      <c r="M3" s="7"/>
      <c r="N3" s="7"/>
      <c r="O3" s="8"/>
      <c r="P3" s="6"/>
      <c r="Q3" s="6"/>
      <c r="R3" s="9"/>
    </row>
    <row r="4" customFormat="false" ht="15.75" hidden="false" customHeight="true" outlineLevel="0" collapsed="false">
      <c r="A4" s="17" t="s">
        <v>3</v>
      </c>
      <c r="B4" s="11"/>
      <c r="C4" s="14" t="s">
        <v>4</v>
      </c>
      <c r="D4" s="13"/>
      <c r="E4" s="4"/>
      <c r="H4" s="2"/>
      <c r="I4" s="5"/>
      <c r="K4" s="18" t="s">
        <v>3</v>
      </c>
      <c r="L4" s="14" t="s">
        <v>4</v>
      </c>
      <c r="M4" s="7"/>
      <c r="N4" s="7"/>
      <c r="O4" s="8"/>
      <c r="P4" s="6"/>
      <c r="Q4" s="6"/>
      <c r="R4" s="9"/>
    </row>
    <row r="5" customFormat="false" ht="15.75" hidden="false" customHeight="true" outlineLevel="0" collapsed="false">
      <c r="A5" s="16"/>
      <c r="B5" s="11"/>
      <c r="C5" s="12"/>
      <c r="D5" s="13"/>
      <c r="E5" s="4"/>
      <c r="H5" s="2"/>
      <c r="I5" s="5"/>
      <c r="K5" s="14"/>
      <c r="L5" s="15"/>
      <c r="M5" s="7"/>
      <c r="N5" s="7"/>
      <c r="O5" s="8"/>
      <c r="P5" s="6"/>
      <c r="Q5" s="6"/>
      <c r="R5" s="9"/>
    </row>
    <row r="6" customFormat="false" ht="15.75" hidden="false" customHeight="true" outlineLevel="0" collapsed="false">
      <c r="A6" s="4"/>
      <c r="C6" s="3"/>
      <c r="D6" s="13"/>
      <c r="E6" s="4"/>
      <c r="H6" s="2"/>
      <c r="I6" s="5"/>
      <c r="K6" s="6"/>
      <c r="L6" s="19"/>
      <c r="M6" s="7"/>
      <c r="N6" s="7"/>
      <c r="O6" s="8"/>
      <c r="P6" s="6"/>
      <c r="Q6" s="6"/>
      <c r="R6" s="9"/>
    </row>
    <row r="7" customFormat="false" ht="15.75" hidden="false" customHeight="true" outlineLevel="0" collapsed="false">
      <c r="A7" s="4"/>
      <c r="C7" s="3"/>
      <c r="D7" s="13"/>
      <c r="E7" s="4"/>
      <c r="H7" s="2"/>
      <c r="I7" s="5"/>
      <c r="K7" s="6"/>
      <c r="L7" s="19"/>
      <c r="M7" s="7"/>
      <c r="N7" s="7"/>
      <c r="O7" s="8"/>
      <c r="P7" s="6"/>
      <c r="Q7" s="6"/>
      <c r="R7" s="9"/>
    </row>
    <row r="8" customFormat="false" ht="15.75" hidden="false" customHeight="true" outlineLevel="0" collapsed="false">
      <c r="A8" s="20" t="s">
        <v>5</v>
      </c>
      <c r="B8" s="1" t="s">
        <v>6</v>
      </c>
      <c r="C8" s="21"/>
      <c r="D8" s="1" t="s">
        <v>7</v>
      </c>
      <c r="E8" s="4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M8" s="7"/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U8" s="0" t="s">
        <v>12</v>
      </c>
      <c r="V8" s="23" t="s">
        <v>13</v>
      </c>
      <c r="W8" s="23" t="s">
        <v>14</v>
      </c>
    </row>
    <row r="9" customFormat="false" ht="15.75" hidden="false" customHeight="true" outlineLevel="0" collapsed="false">
      <c r="A9" s="4"/>
      <c r="C9" s="3"/>
      <c r="D9" s="13"/>
      <c r="E9" s="4"/>
      <c r="H9" s="2"/>
      <c r="I9" s="5"/>
      <c r="K9" s="6"/>
      <c r="L9" s="19"/>
      <c r="M9" s="7"/>
      <c r="N9" s="7"/>
      <c r="O9" s="8"/>
      <c r="P9" s="6"/>
      <c r="Q9" s="6"/>
      <c r="R9" s="9"/>
    </row>
    <row r="10" customFormat="false" ht="15.75" hidden="false" customHeight="true" outlineLevel="0" collapsed="false">
      <c r="A10" s="24" t="s">
        <v>15</v>
      </c>
      <c r="B10" s="1" t="n">
        <f aca="false">VLOOKUP(C10,'Connectors Pinout'!B:C,2,0)</f>
        <v>68</v>
      </c>
      <c r="C10" s="3" t="s">
        <v>16</v>
      </c>
      <c r="D10" s="25" t="s">
        <v>17</v>
      </c>
      <c r="E10" s="26" t="n">
        <f aca="false">COUNTIF(C:C,C10)</f>
        <v>1</v>
      </c>
      <c r="F10" s="27" t="s">
        <v>18</v>
      </c>
      <c r="G10" s="1" t="n">
        <v>1</v>
      </c>
      <c r="H10" s="2" t="s">
        <v>19</v>
      </c>
      <c r="I10" s="27" t="s">
        <v>20</v>
      </c>
      <c r="K10" s="24" t="s">
        <v>21</v>
      </c>
      <c r="L10" s="19" t="n">
        <f aca="false">VLOOKUP(M10,'Connectors Pinout'!H:I,2,0)</f>
        <v>33</v>
      </c>
      <c r="M10" s="7" t="s">
        <v>22</v>
      </c>
      <c r="N10" s="24" t="s">
        <v>23</v>
      </c>
      <c r="O10" s="28" t="n">
        <f aca="false">COUNTIF(L:L,L10)</f>
        <v>1</v>
      </c>
      <c r="P10" s="24" t="s">
        <v>24</v>
      </c>
      <c r="Q10" s="6" t="n">
        <v>1</v>
      </c>
      <c r="R10" s="9" t="s">
        <v>25</v>
      </c>
      <c r="S10" s="29" t="s">
        <v>26</v>
      </c>
      <c r="U10" s="30" t="s">
        <v>27</v>
      </c>
      <c r="V10" s="0" t="n">
        <v>1</v>
      </c>
    </row>
    <row r="11" customFormat="false" ht="15.75" hidden="false" customHeight="true" outlineLevel="0" collapsed="false">
      <c r="A11" s="24"/>
      <c r="B11" s="1" t="e">
        <f aca="false">VLOOKUP(C11,'Connectors Pinout'!B:C,2,0)</f>
        <v>#N/A</v>
      </c>
      <c r="C11" s="3"/>
      <c r="D11" s="25"/>
      <c r="E11" s="26" t="n">
        <f aca="false">COUNTIF(C:C,C11)</f>
        <v>0</v>
      </c>
      <c r="F11" s="27"/>
      <c r="G11" s="1" t="n">
        <v>2</v>
      </c>
      <c r="H11" s="2"/>
      <c r="I11" s="27"/>
      <c r="K11" s="24"/>
      <c r="L11" s="19" t="e">
        <f aca="false">VLOOKUP(M11,'Connectors Pinout'!H:I,2,0)</f>
        <v>#N/A</v>
      </c>
      <c r="M11" s="7"/>
      <c r="N11" s="24"/>
      <c r="O11" s="28" t="e">
        <f aca="false">COUNTIF(L:L,L11)</f>
        <v>#N/A</v>
      </c>
      <c r="P11" s="24"/>
      <c r="Q11" s="6" t="n">
        <v>2</v>
      </c>
      <c r="R11" s="9" t="s">
        <v>28</v>
      </c>
      <c r="S11" s="29"/>
      <c r="U11" s="30" t="s">
        <v>27</v>
      </c>
    </row>
    <row r="12" customFormat="false" ht="15.75" hidden="false" customHeight="true" outlineLevel="0" collapsed="false">
      <c r="A12" s="24"/>
      <c r="B12" s="1" t="e">
        <f aca="false">VLOOKUP(C12,'Connectors Pinout'!B:C,2,0)</f>
        <v>#N/A</v>
      </c>
      <c r="C12" s="3"/>
      <c r="D12" s="25"/>
      <c r="E12" s="26" t="n">
        <f aca="false">COUNTIF(C:C,C12)</f>
        <v>0</v>
      </c>
      <c r="F12" s="27"/>
      <c r="G12" s="1" t="n">
        <v>3</v>
      </c>
      <c r="H12" s="2"/>
      <c r="I12" s="27"/>
      <c r="K12" s="24"/>
      <c r="L12" s="19" t="e">
        <f aca="false">VLOOKUP(M12,'Connectors Pinout'!H:I,2,0)</f>
        <v>#N/A</v>
      </c>
      <c r="M12" s="7"/>
      <c r="N12" s="24"/>
      <c r="O12" s="28" t="e">
        <f aca="false">COUNTIF(L:L,L12)</f>
        <v>#N/A</v>
      </c>
      <c r="P12" s="24"/>
      <c r="Q12" s="6" t="n">
        <v>3</v>
      </c>
      <c r="R12" s="9" t="s">
        <v>29</v>
      </c>
      <c r="S12" s="29"/>
      <c r="T12" s="31"/>
      <c r="U12" s="30" t="s">
        <v>27</v>
      </c>
    </row>
    <row r="13" customFormat="false" ht="15.75" hidden="false" customHeight="true" outlineLevel="0" collapsed="false">
      <c r="A13" s="24"/>
      <c r="B13" s="1" t="n">
        <f aca="false">VLOOKUP(C13,'Connectors Pinout'!B:C,2,0)</f>
        <v>64</v>
      </c>
      <c r="C13" s="3" t="s">
        <v>30</v>
      </c>
      <c r="D13" s="25"/>
      <c r="E13" s="26" t="n">
        <f aca="false">COUNTIF(C:C,#REF!)</f>
        <v>0</v>
      </c>
      <c r="F13" s="27"/>
      <c r="G13" s="1" t="n">
        <v>4</v>
      </c>
      <c r="H13" s="2" t="s">
        <v>31</v>
      </c>
      <c r="I13" s="27"/>
      <c r="K13" s="24"/>
      <c r="L13" s="19" t="n">
        <f aca="false">VLOOKUP(M13,'Connectors Pinout'!H:I,2,0)</f>
        <v>34</v>
      </c>
      <c r="M13" s="7" t="s">
        <v>32</v>
      </c>
      <c r="N13" s="24"/>
      <c r="O13" s="28" t="n">
        <f aca="false">COUNTIF(L:L,L13)</f>
        <v>1</v>
      </c>
      <c r="P13" s="24"/>
      <c r="Q13" s="6" t="n">
        <v>4</v>
      </c>
      <c r="R13" s="9" t="s">
        <v>33</v>
      </c>
      <c r="S13" s="29"/>
      <c r="U13" s="30" t="s">
        <v>27</v>
      </c>
      <c r="V13" s="0" t="n">
        <v>1</v>
      </c>
    </row>
    <row r="14" customFormat="false" ht="15.75" hidden="false" customHeight="true" outlineLevel="0" collapsed="false">
      <c r="A14" s="24"/>
      <c r="B14" s="1" t="e">
        <f aca="false">VLOOKUP(C14,'Connectors Pinout'!B:C,2,0)</f>
        <v>#N/A</v>
      </c>
      <c r="C14" s="3"/>
      <c r="D14" s="25"/>
      <c r="E14" s="26" t="n">
        <f aca="false">COUNTIF(C:C,C13)</f>
        <v>1</v>
      </c>
      <c r="F14" s="27"/>
      <c r="G14" s="1" t="n">
        <v>5</v>
      </c>
      <c r="H14" s="2"/>
      <c r="I14" s="27"/>
      <c r="K14" s="24"/>
      <c r="L14" s="19" t="e">
        <f aca="false">VLOOKUP(M14,'Connectors Pinout'!H:I,2,0)</f>
        <v>#N/A</v>
      </c>
      <c r="M14" s="7"/>
      <c r="N14" s="24"/>
      <c r="O14" s="28" t="e">
        <f aca="false">COUNTIF(L:L,L14)</f>
        <v>#N/A</v>
      </c>
      <c r="P14" s="24"/>
      <c r="Q14" s="6" t="n">
        <v>5</v>
      </c>
      <c r="R14" s="9" t="s">
        <v>34</v>
      </c>
      <c r="S14" s="29"/>
      <c r="U14" s="30" t="s">
        <v>27</v>
      </c>
    </row>
    <row r="15" customFormat="false" ht="15.75" hidden="false" customHeight="true" outlineLevel="0" collapsed="false">
      <c r="A15" s="24"/>
      <c r="B15" s="19" t="s">
        <v>35</v>
      </c>
      <c r="C15" s="3"/>
      <c r="D15" s="25"/>
      <c r="E15" s="26" t="n">
        <f aca="false">COUNTIF(C:C,C15)</f>
        <v>0</v>
      </c>
      <c r="F15" s="27"/>
      <c r="G15" s="1" t="n">
        <v>6</v>
      </c>
      <c r="H15" s="9" t="s">
        <v>35</v>
      </c>
      <c r="I15" s="27"/>
      <c r="K15" s="24"/>
      <c r="L15" s="19" t="s">
        <v>35</v>
      </c>
      <c r="M15" s="7"/>
      <c r="N15" s="24"/>
      <c r="O15" s="28" t="n">
        <f aca="false">COUNTIF(L:L,L15)</f>
        <v>2</v>
      </c>
      <c r="P15" s="24"/>
      <c r="Q15" s="6" t="n">
        <v>6</v>
      </c>
      <c r="R15" s="9" t="s">
        <v>35</v>
      </c>
      <c r="S15" s="29"/>
    </row>
    <row r="16" customFormat="false" ht="15.75" hidden="false" customHeight="true" outlineLevel="0" collapsed="false">
      <c r="A16" s="24"/>
      <c r="B16" s="1" t="n">
        <f aca="false">VLOOKUP(C16,'Connectors Pinout'!B:C,2,0)</f>
        <v>52</v>
      </c>
      <c r="C16" s="3" t="s">
        <v>36</v>
      </c>
      <c r="D16" s="25"/>
      <c r="E16" s="26" t="n">
        <f aca="false">COUNTIF(C:C,C16)</f>
        <v>1</v>
      </c>
      <c r="F16" s="27"/>
      <c r="G16" s="1" t="n">
        <v>7</v>
      </c>
      <c r="H16" s="2" t="s">
        <v>37</v>
      </c>
      <c r="I16" s="27"/>
      <c r="K16" s="24"/>
      <c r="L16" s="19" t="n">
        <f aca="false">VLOOKUP(M16,'Connectors Pinout'!H:I,2,0)</f>
        <v>48</v>
      </c>
      <c r="M16" s="7" t="s">
        <v>38</v>
      </c>
      <c r="N16" s="24"/>
      <c r="O16" s="28" t="n">
        <f aca="false">COUNTIF(L:L,L16)</f>
        <v>1</v>
      </c>
      <c r="P16" s="24"/>
      <c r="Q16" s="6" t="n">
        <v>7</v>
      </c>
      <c r="R16" s="9" t="s">
        <v>39</v>
      </c>
      <c r="S16" s="29"/>
      <c r="U16" s="30" t="s">
        <v>27</v>
      </c>
      <c r="V16" s="30" t="n">
        <v>1</v>
      </c>
      <c r="W16" s="30"/>
    </row>
    <row r="17" customFormat="false" ht="15.75" hidden="false" customHeight="true" outlineLevel="0" collapsed="false">
      <c r="A17" s="24"/>
      <c r="B17" s="1" t="n">
        <f aca="false">VLOOKUP(C17,'Connectors Pinout'!B:C,2,0)</f>
        <v>53</v>
      </c>
      <c r="C17" s="3" t="s">
        <v>40</v>
      </c>
      <c r="D17" s="25"/>
      <c r="E17" s="26" t="n">
        <f aca="false">COUNTIF(C:C,C17)</f>
        <v>1</v>
      </c>
      <c r="F17" s="27"/>
      <c r="G17" s="1" t="n">
        <v>8</v>
      </c>
      <c r="H17" s="2" t="s">
        <v>41</v>
      </c>
      <c r="I17" s="27"/>
      <c r="K17" s="24"/>
      <c r="L17" s="19" t="n">
        <f aca="false">VLOOKUP(M17,'Connectors Pinout'!H:I,2,0)</f>
        <v>49</v>
      </c>
      <c r="M17" s="7" t="s">
        <v>42</v>
      </c>
      <c r="N17" s="24"/>
      <c r="O17" s="28" t="n">
        <f aca="false">COUNTIF(L:L,L17)</f>
        <v>1</v>
      </c>
      <c r="P17" s="24"/>
      <c r="Q17" s="6" t="n">
        <v>8</v>
      </c>
      <c r="R17" s="9" t="s">
        <v>43</v>
      </c>
      <c r="S17" s="29"/>
      <c r="U17" s="30" t="s">
        <v>27</v>
      </c>
      <c r="V17" s="30" t="n">
        <v>1</v>
      </c>
      <c r="W17" s="30"/>
    </row>
    <row r="18" customFormat="false" ht="15.75" hidden="false" customHeight="true" outlineLevel="0" collapsed="false">
      <c r="A18" s="24"/>
      <c r="B18" s="1" t="n">
        <f aca="false">VLOOKUP(C18,'Connectors Pinout'!B:C,2,0)</f>
        <v>57</v>
      </c>
      <c r="C18" s="3" t="s">
        <v>44</v>
      </c>
      <c r="D18" s="25"/>
      <c r="E18" s="26" t="n">
        <f aca="false">COUNTIF(C:C,C18)</f>
        <v>1</v>
      </c>
      <c r="F18" s="27"/>
      <c r="G18" s="1" t="n">
        <v>9</v>
      </c>
      <c r="H18" s="2" t="s">
        <v>45</v>
      </c>
      <c r="I18" s="27"/>
      <c r="K18" s="24"/>
      <c r="L18" s="19" t="n">
        <f aca="false">VLOOKUP(M18,'Connectors Pinout'!H:I,2,0)</f>
        <v>50</v>
      </c>
      <c r="M18" s="7" t="s">
        <v>46</v>
      </c>
      <c r="N18" s="24"/>
      <c r="O18" s="28" t="n">
        <f aca="false">COUNTIF(L:L,L18)</f>
        <v>1</v>
      </c>
      <c r="P18" s="24"/>
      <c r="Q18" s="6" t="n">
        <v>9</v>
      </c>
      <c r="R18" s="9" t="s">
        <v>47</v>
      </c>
      <c r="S18" s="29"/>
      <c r="U18" s="30" t="s">
        <v>27</v>
      </c>
      <c r="V18" s="30" t="n">
        <v>1</v>
      </c>
      <c r="W18" s="30"/>
    </row>
    <row r="19" customFormat="false" ht="15.75" hidden="false" customHeight="true" outlineLevel="0" collapsed="false">
      <c r="A19" s="24"/>
      <c r="B19" s="1" t="n">
        <f aca="false">VLOOKUP(C19,'Connectors Pinout'!B:C,2,0)</f>
        <v>58</v>
      </c>
      <c r="C19" s="3" t="s">
        <v>48</v>
      </c>
      <c r="D19" s="25"/>
      <c r="E19" s="26" t="n">
        <f aca="false">COUNTIF(C:C,C19)</f>
        <v>1</v>
      </c>
      <c r="F19" s="27"/>
      <c r="G19" s="1" t="n">
        <v>10</v>
      </c>
      <c r="H19" s="2" t="s">
        <v>49</v>
      </c>
      <c r="I19" s="27"/>
      <c r="K19" s="24"/>
      <c r="L19" s="19" t="n">
        <f aca="false">VLOOKUP(M19,'Connectors Pinout'!H:I,2,0)</f>
        <v>51</v>
      </c>
      <c r="M19" s="7" t="s">
        <v>50</v>
      </c>
      <c r="N19" s="24"/>
      <c r="O19" s="28" t="n">
        <f aca="false">COUNTIF(L:L,L19)</f>
        <v>1</v>
      </c>
      <c r="P19" s="24"/>
      <c r="Q19" s="6" t="n">
        <v>10</v>
      </c>
      <c r="R19" s="9" t="s">
        <v>51</v>
      </c>
      <c r="S19" s="29"/>
      <c r="U19" s="30" t="s">
        <v>27</v>
      </c>
      <c r="V19" s="30" t="n">
        <v>1</v>
      </c>
      <c r="W19" s="30"/>
    </row>
    <row r="20" customFormat="false" ht="15.75" hidden="false" customHeight="true" outlineLevel="0" collapsed="false">
      <c r="A20" s="24"/>
      <c r="C20" s="3"/>
      <c r="D20" s="25"/>
      <c r="E20" s="26" t="n">
        <f aca="false">COUNTIF(C:C,C20)</f>
        <v>0</v>
      </c>
      <c r="F20" s="19"/>
      <c r="G20" s="1"/>
      <c r="H20" s="2"/>
      <c r="I20" s="5"/>
      <c r="K20" s="24"/>
      <c r="L20" s="19"/>
      <c r="M20" s="7"/>
      <c r="N20" s="24"/>
      <c r="O20" s="28" t="n">
        <f aca="false">COUNTIF(L:L,L20)</f>
        <v>0</v>
      </c>
      <c r="P20" s="6"/>
      <c r="Q20" s="6"/>
      <c r="R20" s="9"/>
    </row>
    <row r="21" customFormat="false" ht="15.75" hidden="false" customHeight="true" outlineLevel="0" collapsed="false">
      <c r="A21" s="24"/>
      <c r="B21" s="1" t="n">
        <f aca="false">VLOOKUP(C21,'Connectors Pinout'!B:C,2,0)</f>
        <v>83</v>
      </c>
      <c r="C21" s="3" t="s">
        <v>52</v>
      </c>
      <c r="D21" s="25"/>
      <c r="E21" s="26" t="n">
        <f aca="false">COUNTIF(C:C,C21)</f>
        <v>1</v>
      </c>
      <c r="F21" s="27" t="s">
        <v>53</v>
      </c>
      <c r="G21" s="1" t="n">
        <v>1</v>
      </c>
      <c r="H21" s="2" t="s">
        <v>54</v>
      </c>
      <c r="I21" s="27" t="s">
        <v>55</v>
      </c>
      <c r="K21" s="24"/>
      <c r="L21" s="19" t="n">
        <f aca="false">VLOOKUP(M21,'Connectors Pinout'!H:I,2,0)</f>
        <v>31</v>
      </c>
      <c r="M21" s="7" t="s">
        <v>56</v>
      </c>
      <c r="N21" s="24"/>
      <c r="O21" s="28" t="n">
        <f aca="false">COUNTIF(L:L,L21)</f>
        <v>1</v>
      </c>
      <c r="P21" s="24" t="s">
        <v>57</v>
      </c>
      <c r="Q21" s="6" t="n">
        <v>1</v>
      </c>
      <c r="R21" s="9" t="s">
        <v>58</v>
      </c>
      <c r="S21" s="24" t="s">
        <v>59</v>
      </c>
      <c r="U21" s="30" t="s">
        <v>27</v>
      </c>
      <c r="V21" s="0" t="n">
        <v>1</v>
      </c>
    </row>
    <row r="22" customFormat="false" ht="15.75" hidden="false" customHeight="true" outlineLevel="0" collapsed="false">
      <c r="A22" s="24"/>
      <c r="B22" s="1" t="n">
        <f aca="false">VLOOKUP(C22,'Connectors Pinout'!B:C,2,0)</f>
        <v>84</v>
      </c>
      <c r="C22" s="3" t="s">
        <v>60</v>
      </c>
      <c r="D22" s="25"/>
      <c r="E22" s="26" t="n">
        <f aca="false">COUNTIF(C:C,C22)</f>
        <v>1</v>
      </c>
      <c r="F22" s="27"/>
      <c r="G22" s="1" t="n">
        <v>2</v>
      </c>
      <c r="H22" s="2" t="s">
        <v>61</v>
      </c>
      <c r="I22" s="27"/>
      <c r="K22" s="24"/>
      <c r="L22" s="19" t="n">
        <f aca="false">VLOOKUP(M22,'Connectors Pinout'!H:I,2,0)</f>
        <v>32</v>
      </c>
      <c r="M22" s="7" t="s">
        <v>62</v>
      </c>
      <c r="N22" s="24"/>
      <c r="O22" s="28" t="n">
        <f aca="false">COUNTIF(L:L,L22)</f>
        <v>1</v>
      </c>
      <c r="P22" s="24"/>
      <c r="Q22" s="6" t="n">
        <v>2</v>
      </c>
      <c r="R22" s="9" t="s">
        <v>63</v>
      </c>
      <c r="S22" s="24"/>
      <c r="U22" s="30" t="s">
        <v>27</v>
      </c>
      <c r="V22" s="0" t="n">
        <v>1</v>
      </c>
    </row>
    <row r="23" customFormat="false" ht="15.75" hidden="false" customHeight="true" outlineLevel="0" collapsed="false">
      <c r="A23" s="24"/>
      <c r="B23" s="1" t="n">
        <f aca="false">VLOOKUP(C23,'Connectors Pinout'!B:C,2,0)</f>
        <v>49</v>
      </c>
      <c r="C23" s="3" t="s">
        <v>64</v>
      </c>
      <c r="D23" s="25"/>
      <c r="E23" s="26" t="n">
        <f aca="false">COUNTIF(C:C,C23)</f>
        <v>2</v>
      </c>
      <c r="F23" s="27"/>
      <c r="G23" s="1" t="n">
        <v>3</v>
      </c>
      <c r="H23" s="2" t="s">
        <v>65</v>
      </c>
      <c r="I23" s="27"/>
      <c r="K23" s="24"/>
      <c r="L23" s="19" t="n">
        <f aca="false">VLOOKUP(M23,'Connectors Pinout'!H:I,2,0)</f>
        <v>52</v>
      </c>
      <c r="M23" s="7" t="s">
        <v>66</v>
      </c>
      <c r="N23" s="24"/>
      <c r="O23" s="28" t="n">
        <f aca="false">COUNTIF(L:L,L23)</f>
        <v>1</v>
      </c>
      <c r="P23" s="24"/>
      <c r="Q23" s="6" t="n">
        <v>3</v>
      </c>
      <c r="R23" s="9" t="s">
        <v>67</v>
      </c>
      <c r="S23" s="24"/>
      <c r="U23" s="30" t="s">
        <v>27</v>
      </c>
      <c r="V23" s="30" t="n">
        <v>1</v>
      </c>
      <c r="W23" s="30"/>
    </row>
    <row r="24" customFormat="false" ht="15.75" hidden="false" customHeight="true" outlineLevel="0" collapsed="false">
      <c r="A24" s="24"/>
      <c r="B24" s="1" t="n">
        <f aca="false">VLOOKUP(C24,'Connectors Pinout'!B:C,2,0)</f>
        <v>54</v>
      </c>
      <c r="C24" s="3" t="s">
        <v>68</v>
      </c>
      <c r="D24" s="25"/>
      <c r="E24" s="26" t="n">
        <f aca="false">COUNTIF(C:C,C24)</f>
        <v>2</v>
      </c>
      <c r="F24" s="27"/>
      <c r="G24" s="1" t="n">
        <v>4</v>
      </c>
      <c r="H24" s="2" t="s">
        <v>69</v>
      </c>
      <c r="I24" s="27"/>
      <c r="K24" s="24"/>
      <c r="L24" s="19" t="n">
        <f aca="false">VLOOKUP(M24,'Connectors Pinout'!H:I,2,0)</f>
        <v>53</v>
      </c>
      <c r="M24" s="7" t="s">
        <v>70</v>
      </c>
      <c r="N24" s="24"/>
      <c r="O24" s="28" t="n">
        <f aca="false">COUNTIF(L:L,L24)</f>
        <v>1</v>
      </c>
      <c r="P24" s="24"/>
      <c r="Q24" s="6" t="n">
        <v>4</v>
      </c>
      <c r="R24" s="9" t="s">
        <v>71</v>
      </c>
      <c r="S24" s="24"/>
      <c r="U24" s="30" t="s">
        <v>27</v>
      </c>
      <c r="V24" s="30" t="n">
        <v>1</v>
      </c>
      <c r="W24" s="30"/>
    </row>
    <row r="25" customFormat="false" ht="15.75" hidden="false" customHeight="true" outlineLevel="0" collapsed="false">
      <c r="A25" s="24"/>
      <c r="B25" s="1" t="n">
        <f aca="false">VLOOKUP(C25,'Connectors Pinout'!B:C,2,0)</f>
        <v>59</v>
      </c>
      <c r="C25" s="3" t="s">
        <v>72</v>
      </c>
      <c r="D25" s="25"/>
      <c r="E25" s="26" t="n">
        <f aca="false">COUNTIF(C:C,C25)</f>
        <v>1</v>
      </c>
      <c r="F25" s="27"/>
      <c r="G25" s="1" t="n">
        <v>5</v>
      </c>
      <c r="H25" s="2" t="s">
        <v>73</v>
      </c>
      <c r="I25" s="27"/>
      <c r="K25" s="24"/>
      <c r="L25" s="19" t="n">
        <f aca="false">VLOOKUP(M25,'Connectors Pinout'!H:I,2,0)</f>
        <v>54</v>
      </c>
      <c r="M25" s="7" t="s">
        <v>74</v>
      </c>
      <c r="N25" s="24"/>
      <c r="O25" s="28" t="n">
        <f aca="false">COUNTIF(L:L,L25)</f>
        <v>1</v>
      </c>
      <c r="P25" s="24"/>
      <c r="Q25" s="6" t="n">
        <v>5</v>
      </c>
      <c r="R25" s="9" t="s">
        <v>75</v>
      </c>
      <c r="S25" s="24"/>
      <c r="U25" s="30" t="s">
        <v>27</v>
      </c>
      <c r="V25" s="30" t="n">
        <v>1</v>
      </c>
      <c r="W25" s="30"/>
    </row>
    <row r="26" customFormat="false" ht="15.75" hidden="false" customHeight="true" outlineLevel="0" collapsed="false">
      <c r="A26" s="24"/>
      <c r="B26" s="1" t="n">
        <f aca="false">VLOOKUP(C26,'Connectors Pinout'!B:C,2,0)</f>
        <v>19</v>
      </c>
      <c r="C26" s="3" t="s">
        <v>76</v>
      </c>
      <c r="D26" s="25"/>
      <c r="E26" s="26" t="n">
        <f aca="false">COUNTIF(C:C,C26)</f>
        <v>1</v>
      </c>
      <c r="F26" s="27"/>
      <c r="G26" s="1" t="n">
        <v>6</v>
      </c>
      <c r="H26" s="2" t="s">
        <v>77</v>
      </c>
      <c r="I26" s="27"/>
      <c r="K26" s="24"/>
      <c r="L26" s="19" t="n">
        <f aca="false">VLOOKUP(M26,'Connectors Pinout'!H:I,2,0)</f>
        <v>55</v>
      </c>
      <c r="M26" s="7" t="s">
        <v>78</v>
      </c>
      <c r="N26" s="24"/>
      <c r="O26" s="28" t="n">
        <f aca="false">COUNTIF(L:L,L26)</f>
        <v>1</v>
      </c>
      <c r="P26" s="24"/>
      <c r="Q26" s="6" t="n">
        <v>6</v>
      </c>
      <c r="R26" s="9" t="s">
        <v>79</v>
      </c>
      <c r="S26" s="24"/>
      <c r="U26" s="30" t="s">
        <v>27</v>
      </c>
      <c r="V26" s="30" t="n">
        <v>0</v>
      </c>
      <c r="W26" s="30"/>
    </row>
    <row r="27" customFormat="false" ht="15.75" hidden="false" customHeight="true" outlineLevel="0" collapsed="false">
      <c r="A27" s="24"/>
      <c r="B27" s="1" t="n">
        <f aca="false">VLOOKUP(C27,'Connectors Pinout'!B:C,2,0)</f>
        <v>20</v>
      </c>
      <c r="C27" s="3" t="s">
        <v>80</v>
      </c>
      <c r="D27" s="25"/>
      <c r="E27" s="26" t="n">
        <f aca="false">COUNTIF(C:C,C27)</f>
        <v>1</v>
      </c>
      <c r="F27" s="27"/>
      <c r="G27" s="1" t="n">
        <v>7</v>
      </c>
      <c r="H27" s="2" t="s">
        <v>81</v>
      </c>
      <c r="I27" s="27"/>
      <c r="K27" s="24"/>
      <c r="L27" s="19" t="n">
        <f aca="false">VLOOKUP(M27,'Connectors Pinout'!H:I,2,0)</f>
        <v>56</v>
      </c>
      <c r="M27" s="7" t="s">
        <v>82</v>
      </c>
      <c r="N27" s="24"/>
      <c r="O27" s="28" t="n">
        <f aca="false">COUNTIF(L:L,L27)</f>
        <v>1</v>
      </c>
      <c r="P27" s="24"/>
      <c r="Q27" s="6" t="n">
        <v>7</v>
      </c>
      <c r="R27" s="9" t="s">
        <v>79</v>
      </c>
      <c r="S27" s="24"/>
      <c r="U27" s="30" t="s">
        <v>27</v>
      </c>
      <c r="V27" s="30" t="n">
        <v>0</v>
      </c>
      <c r="W27" s="30"/>
    </row>
    <row r="28" customFormat="false" ht="15.75" hidden="false" customHeight="true" outlineLevel="0" collapsed="false">
      <c r="A28" s="24"/>
      <c r="B28" s="1" t="n">
        <f aca="false">VLOOKUP(C28,'Connectors Pinout'!B:C,2,0)</f>
        <v>21</v>
      </c>
      <c r="C28" s="3" t="s">
        <v>83</v>
      </c>
      <c r="D28" s="25"/>
      <c r="E28" s="26" t="n">
        <f aca="false">COUNTIF(C:C,C28)</f>
        <v>1</v>
      </c>
      <c r="F28" s="27"/>
      <c r="G28" s="1" t="n">
        <v>8</v>
      </c>
      <c r="H28" s="2" t="s">
        <v>84</v>
      </c>
      <c r="I28" s="27"/>
      <c r="K28" s="24"/>
      <c r="L28" s="19" t="n">
        <f aca="false">VLOOKUP(M28,'Connectors Pinout'!H:I,2,0)</f>
        <v>57</v>
      </c>
      <c r="M28" s="7" t="s">
        <v>85</v>
      </c>
      <c r="N28" s="24"/>
      <c r="O28" s="28" t="n">
        <f aca="false">COUNTIF(L:L,L28)</f>
        <v>1</v>
      </c>
      <c r="P28" s="24"/>
      <c r="Q28" s="6" t="n">
        <v>8</v>
      </c>
      <c r="R28" s="9" t="s">
        <v>79</v>
      </c>
      <c r="S28" s="24"/>
      <c r="U28" s="30" t="s">
        <v>27</v>
      </c>
      <c r="V28" s="30" t="n">
        <v>0</v>
      </c>
      <c r="W28" s="30"/>
    </row>
    <row r="29" customFormat="false" ht="15.75" hidden="false" customHeight="true" outlineLevel="0" collapsed="false">
      <c r="A29" s="24"/>
      <c r="B29" s="1" t="n">
        <f aca="false">VLOOKUP(C29,'Connectors Pinout'!B:C,2,0)</f>
        <v>22</v>
      </c>
      <c r="C29" s="3" t="s">
        <v>86</v>
      </c>
      <c r="D29" s="25"/>
      <c r="E29" s="26" t="n">
        <f aca="false">COUNTIF(C:C,C29)</f>
        <v>1</v>
      </c>
      <c r="F29" s="27"/>
      <c r="G29" s="1" t="n">
        <v>9</v>
      </c>
      <c r="H29" s="2" t="s">
        <v>87</v>
      </c>
      <c r="I29" s="27"/>
      <c r="K29" s="24"/>
      <c r="L29" s="19" t="n">
        <f aca="false">VLOOKUP(M29,'Connectors Pinout'!H:I,2,0)</f>
        <v>58</v>
      </c>
      <c r="M29" s="7" t="s">
        <v>88</v>
      </c>
      <c r="N29" s="24"/>
      <c r="O29" s="28" t="n">
        <f aca="false">COUNTIF(L:L,L29)</f>
        <v>1</v>
      </c>
      <c r="P29" s="24"/>
      <c r="Q29" s="6" t="n">
        <v>9</v>
      </c>
      <c r="R29" s="9" t="s">
        <v>79</v>
      </c>
      <c r="S29" s="24"/>
      <c r="U29" s="30" t="s">
        <v>27</v>
      </c>
      <c r="V29" s="30" t="n">
        <v>0</v>
      </c>
      <c r="W29" s="30"/>
    </row>
    <row r="30" customFormat="false" ht="15.75" hidden="false" customHeight="true" outlineLevel="0" collapsed="false">
      <c r="A30" s="24"/>
      <c r="B30" s="1" t="n">
        <f aca="false">VLOOKUP(C30,'Connectors Pinout'!B:C,2,0)</f>
        <v>50</v>
      </c>
      <c r="C30" s="3" t="s">
        <v>89</v>
      </c>
      <c r="D30" s="25"/>
      <c r="E30" s="26" t="n">
        <f aca="false">COUNTIF(C:C,C30)</f>
        <v>1</v>
      </c>
      <c r="F30" s="27"/>
      <c r="G30" s="1" t="n">
        <v>10</v>
      </c>
      <c r="H30" s="2" t="s">
        <v>90</v>
      </c>
      <c r="I30" s="27"/>
      <c r="K30" s="24"/>
      <c r="L30" s="19" t="n">
        <f aca="false">VLOOKUP(M30,'Connectors Pinout'!H:I,2,0)</f>
        <v>26</v>
      </c>
      <c r="M30" s="7" t="s">
        <v>91</v>
      </c>
      <c r="N30" s="24"/>
      <c r="O30" s="28" t="n">
        <f aca="false">COUNTIF(L:L,L30)</f>
        <v>1</v>
      </c>
      <c r="P30" s="24"/>
      <c r="Q30" s="6" t="n">
        <v>10</v>
      </c>
      <c r="R30" s="9" t="s">
        <v>92</v>
      </c>
      <c r="S30" s="24"/>
      <c r="U30" s="30" t="s">
        <v>27</v>
      </c>
      <c r="V30" s="30" t="n">
        <v>0</v>
      </c>
      <c r="W30" s="30"/>
    </row>
    <row r="31" customFormat="false" ht="15.75" hidden="false" customHeight="true" outlineLevel="0" collapsed="false">
      <c r="A31" s="24"/>
      <c r="B31" s="1" t="n">
        <f aca="false">VLOOKUP(C31,'Connectors Pinout'!B:C,2,0)</f>
        <v>51</v>
      </c>
      <c r="C31" s="3" t="s">
        <v>93</v>
      </c>
      <c r="D31" s="25"/>
      <c r="E31" s="26" t="n">
        <f aca="false">COUNTIF(C:C,C31)</f>
        <v>1</v>
      </c>
      <c r="F31" s="27"/>
      <c r="G31" s="1" t="n">
        <v>11</v>
      </c>
      <c r="H31" s="2" t="s">
        <v>94</v>
      </c>
      <c r="I31" s="27"/>
      <c r="K31" s="24"/>
      <c r="L31" s="19" t="n">
        <f aca="false">VLOOKUP(M31,'Connectors Pinout'!H:I,2,0)</f>
        <v>27</v>
      </c>
      <c r="M31" s="7" t="s">
        <v>95</v>
      </c>
      <c r="N31" s="24"/>
      <c r="O31" s="28" t="n">
        <f aca="false">COUNTIF(L:L,L31)</f>
        <v>1</v>
      </c>
      <c r="P31" s="24"/>
      <c r="Q31" s="6" t="n">
        <v>11</v>
      </c>
      <c r="R31" s="9" t="s">
        <v>92</v>
      </c>
      <c r="S31" s="24"/>
      <c r="U31" s="30" t="s">
        <v>27</v>
      </c>
      <c r="V31" s="30" t="n">
        <v>1</v>
      </c>
      <c r="W31" s="30"/>
    </row>
    <row r="32" customFormat="false" ht="15.75" hidden="false" customHeight="true" outlineLevel="0" collapsed="false">
      <c r="A32" s="24"/>
      <c r="B32" s="1" t="n">
        <f aca="false">VLOOKUP(C32,'Connectors Pinout'!B:C,2,0)</f>
        <v>55</v>
      </c>
      <c r="C32" s="3" t="s">
        <v>96</v>
      </c>
      <c r="D32" s="25"/>
      <c r="E32" s="26" t="n">
        <f aca="false">COUNTIF(C:C,C32)</f>
        <v>1</v>
      </c>
      <c r="F32" s="27"/>
      <c r="G32" s="1" t="n">
        <v>12</v>
      </c>
      <c r="H32" s="2" t="s">
        <v>97</v>
      </c>
      <c r="I32" s="27"/>
      <c r="K32" s="24"/>
      <c r="L32" s="19" t="n">
        <f aca="false">VLOOKUP(M32,'Connectors Pinout'!H:I,2,0)</f>
        <v>28</v>
      </c>
      <c r="M32" s="7" t="s">
        <v>98</v>
      </c>
      <c r="N32" s="24"/>
      <c r="O32" s="28" t="n">
        <f aca="false">COUNTIF(L:L,L32)</f>
        <v>1</v>
      </c>
      <c r="P32" s="24"/>
      <c r="Q32" s="6" t="n">
        <v>12</v>
      </c>
      <c r="R32" s="9" t="s">
        <v>92</v>
      </c>
      <c r="S32" s="24"/>
      <c r="U32" s="30" t="s">
        <v>27</v>
      </c>
      <c r="V32" s="30" t="n">
        <v>0</v>
      </c>
      <c r="W32" s="30"/>
    </row>
    <row r="33" customFormat="false" ht="15.75" hidden="false" customHeight="true" outlineLevel="0" collapsed="false">
      <c r="A33" s="24"/>
      <c r="B33" s="1" t="n">
        <f aca="false">VLOOKUP(C33,'Connectors Pinout'!B:C,2,0)</f>
        <v>56</v>
      </c>
      <c r="C33" s="3" t="s">
        <v>99</v>
      </c>
      <c r="D33" s="25"/>
      <c r="E33" s="26" t="n">
        <f aca="false">COUNTIF(C:C,C33)</f>
        <v>1</v>
      </c>
      <c r="F33" s="27"/>
      <c r="G33" s="1" t="n">
        <v>13</v>
      </c>
      <c r="H33" s="2" t="s">
        <v>100</v>
      </c>
      <c r="I33" s="27"/>
      <c r="K33" s="24"/>
      <c r="L33" s="19" t="n">
        <f aca="false">VLOOKUP(M33,'Connectors Pinout'!H:I,2,0)</f>
        <v>29</v>
      </c>
      <c r="M33" s="7" t="s">
        <v>101</v>
      </c>
      <c r="N33" s="24"/>
      <c r="O33" s="28" t="n">
        <f aca="false">COUNTIF(L:L,L33)</f>
        <v>1</v>
      </c>
      <c r="P33" s="24"/>
      <c r="Q33" s="6" t="n">
        <v>13</v>
      </c>
      <c r="R33" s="9" t="s">
        <v>92</v>
      </c>
      <c r="S33" s="24"/>
      <c r="U33" s="30" t="s">
        <v>27</v>
      </c>
      <c r="V33" s="30" t="n">
        <v>1</v>
      </c>
      <c r="W33" s="30"/>
    </row>
    <row r="34" customFormat="false" ht="15.75" hidden="false" customHeight="true" outlineLevel="0" collapsed="false">
      <c r="A34" s="24"/>
      <c r="B34" s="1" t="n">
        <f aca="false">VLOOKUP(C34,'Connectors Pinout'!B:C,2,0)</f>
        <v>60</v>
      </c>
      <c r="C34" s="3" t="s">
        <v>102</v>
      </c>
      <c r="D34" s="25"/>
      <c r="E34" s="26" t="n">
        <f aca="false">COUNTIF(C:C,C34)</f>
        <v>1</v>
      </c>
      <c r="F34" s="27"/>
      <c r="G34" s="1" t="n">
        <v>14</v>
      </c>
      <c r="H34" s="2" t="s">
        <v>103</v>
      </c>
      <c r="I34" s="27"/>
      <c r="K34" s="24"/>
      <c r="L34" s="19" t="n">
        <f aca="false">VLOOKUP(M34,'Connectors Pinout'!H:I,2,0)</f>
        <v>30</v>
      </c>
      <c r="M34" s="7" t="s">
        <v>104</v>
      </c>
      <c r="N34" s="24"/>
      <c r="O34" s="28" t="n">
        <f aca="false">COUNTIF(L:L,L34)</f>
        <v>1</v>
      </c>
      <c r="P34" s="24"/>
      <c r="Q34" s="6" t="n">
        <v>14</v>
      </c>
      <c r="R34" s="32" t="s">
        <v>75</v>
      </c>
      <c r="S34" s="24"/>
      <c r="U34" s="30" t="s">
        <v>27</v>
      </c>
      <c r="V34" s="30" t="n">
        <v>1</v>
      </c>
      <c r="W34" s="30"/>
    </row>
    <row r="35" customFormat="false" ht="15.75" hidden="false" customHeight="true" outlineLevel="0" collapsed="false">
      <c r="A35" s="24"/>
      <c r="B35" s="1" t="n">
        <f aca="false">VLOOKUP(C35,'Connectors Pinout'!B:C,2,0)</f>
        <v>44</v>
      </c>
      <c r="C35" s="3" t="s">
        <v>105</v>
      </c>
      <c r="D35" s="25"/>
      <c r="E35" s="26" t="n">
        <f aca="false">COUNTIF(C:C,C35)</f>
        <v>1</v>
      </c>
      <c r="F35" s="27"/>
      <c r="G35" s="1" t="n">
        <v>15</v>
      </c>
      <c r="H35" s="2" t="s">
        <v>106</v>
      </c>
      <c r="I35" s="27"/>
      <c r="K35" s="24"/>
      <c r="L35" s="19" t="n">
        <f aca="false">VLOOKUP(M35,'Connectors Pinout'!H:I,2,0)</f>
        <v>77</v>
      </c>
      <c r="M35" s="7" t="s">
        <v>107</v>
      </c>
      <c r="N35" s="24"/>
      <c r="O35" s="28" t="n">
        <f aca="false">COUNTIF(L:L,L35)</f>
        <v>1</v>
      </c>
      <c r="P35" s="24"/>
      <c r="Q35" s="6" t="n">
        <v>15</v>
      </c>
      <c r="R35" s="9" t="s">
        <v>108</v>
      </c>
      <c r="S35" s="24"/>
      <c r="U35" s="30" t="s">
        <v>27</v>
      </c>
      <c r="V35" s="30" t="n">
        <v>1</v>
      </c>
      <c r="W35" s="30" t="n">
        <v>0</v>
      </c>
    </row>
    <row r="36" customFormat="false" ht="15.75" hidden="false" customHeight="true" outlineLevel="0" collapsed="false">
      <c r="A36" s="24"/>
      <c r="B36" s="1" t="n">
        <f aca="false">VLOOKUP(C36,'Connectors Pinout'!B:C,2,0)</f>
        <v>45</v>
      </c>
      <c r="C36" s="3" t="s">
        <v>109</v>
      </c>
      <c r="D36" s="25"/>
      <c r="E36" s="26" t="n">
        <f aca="false">COUNTIF(C:C,C36)</f>
        <v>1</v>
      </c>
      <c r="F36" s="27"/>
      <c r="G36" s="1" t="n">
        <v>16</v>
      </c>
      <c r="H36" s="2" t="s">
        <v>110</v>
      </c>
      <c r="I36" s="27"/>
      <c r="K36" s="24"/>
      <c r="L36" s="19" t="n">
        <f aca="false">VLOOKUP(M36,'Connectors Pinout'!H:I,2,0)</f>
        <v>78</v>
      </c>
      <c r="M36" s="7" t="s">
        <v>111</v>
      </c>
      <c r="N36" s="24"/>
      <c r="O36" s="28" t="n">
        <f aca="false">COUNTIF(L:L,L36)</f>
        <v>1</v>
      </c>
      <c r="P36" s="24"/>
      <c r="Q36" s="6" t="n">
        <v>16</v>
      </c>
      <c r="R36" s="9" t="s">
        <v>108</v>
      </c>
      <c r="S36" s="24"/>
      <c r="U36" s="30" t="s">
        <v>27</v>
      </c>
    </row>
    <row r="37" customFormat="false" ht="15.75" hidden="false" customHeight="true" outlineLevel="0" collapsed="false">
      <c r="A37" s="24"/>
      <c r="B37" s="1" t="n">
        <f aca="false">VLOOKUP(C37,'Connectors Pinout'!B:C,2,0)</f>
        <v>46</v>
      </c>
      <c r="C37" s="3" t="s">
        <v>112</v>
      </c>
      <c r="D37" s="25"/>
      <c r="E37" s="26" t="n">
        <f aca="false">COUNTIF(C:C,C37)</f>
        <v>1</v>
      </c>
      <c r="F37" s="27"/>
      <c r="G37" s="1" t="n">
        <v>17</v>
      </c>
      <c r="H37" s="2" t="s">
        <v>113</v>
      </c>
      <c r="I37" s="27"/>
      <c r="K37" s="24"/>
      <c r="L37" s="19" t="n">
        <f aca="false">VLOOKUP(M37,'Connectors Pinout'!H:I,2,0)</f>
        <v>79</v>
      </c>
      <c r="M37" s="7" t="s">
        <v>114</v>
      </c>
      <c r="N37" s="24"/>
      <c r="O37" s="28" t="n">
        <f aca="false">COUNTIF(L:L,L37)</f>
        <v>1</v>
      </c>
      <c r="P37" s="24"/>
      <c r="Q37" s="6" t="n">
        <v>17</v>
      </c>
      <c r="R37" s="9" t="s">
        <v>115</v>
      </c>
      <c r="S37" s="24"/>
      <c r="U37" s="30" t="s">
        <v>27</v>
      </c>
      <c r="V37" s="30" t="n">
        <v>1</v>
      </c>
      <c r="W37" s="30" t="n">
        <v>0</v>
      </c>
    </row>
    <row r="38" customFormat="false" ht="15.75" hidden="false" customHeight="true" outlineLevel="0" collapsed="false">
      <c r="A38" s="24"/>
      <c r="B38" s="1" t="n">
        <f aca="false">VLOOKUP(C38,'Connectors Pinout'!B:C,2,0)</f>
        <v>47</v>
      </c>
      <c r="C38" s="3" t="s">
        <v>116</v>
      </c>
      <c r="D38" s="25"/>
      <c r="E38" s="26" t="n">
        <f aca="false">COUNTIF(C:C,C38)</f>
        <v>1</v>
      </c>
      <c r="F38" s="27"/>
      <c r="G38" s="1" t="n">
        <v>18</v>
      </c>
      <c r="H38" s="2" t="s">
        <v>117</v>
      </c>
      <c r="I38" s="27"/>
      <c r="K38" s="24"/>
      <c r="L38" s="19" t="n">
        <f aca="false">VLOOKUP(M38,'Connectors Pinout'!H:I,2,0)</f>
        <v>80</v>
      </c>
      <c r="M38" s="7" t="s">
        <v>118</v>
      </c>
      <c r="N38" s="24"/>
      <c r="O38" s="28" t="n">
        <f aca="false">COUNTIF(L:L,L38)</f>
        <v>1</v>
      </c>
      <c r="P38" s="24"/>
      <c r="Q38" s="6" t="n">
        <v>18</v>
      </c>
      <c r="R38" s="9" t="s">
        <v>115</v>
      </c>
      <c r="S38" s="24"/>
      <c r="U38" s="30" t="s">
        <v>27</v>
      </c>
      <c r="V38" s="30"/>
      <c r="W38" s="30"/>
    </row>
    <row r="39" customFormat="false" ht="15.75" hidden="false" customHeight="true" outlineLevel="0" collapsed="false">
      <c r="A39" s="24"/>
      <c r="B39" s="1" t="n">
        <f aca="false">VLOOKUP(C39,'Connectors Pinout'!B:C,2,0)</f>
        <v>41</v>
      </c>
      <c r="C39" s="3" t="s">
        <v>119</v>
      </c>
      <c r="D39" s="25"/>
      <c r="E39" s="26" t="n">
        <f aca="false">COUNTIF(C:C,C39)</f>
        <v>1</v>
      </c>
      <c r="F39" s="27"/>
      <c r="G39" s="1" t="n">
        <v>19</v>
      </c>
      <c r="H39" s="2" t="s">
        <v>120</v>
      </c>
      <c r="I39" s="27"/>
      <c r="K39" s="24"/>
      <c r="L39" s="19" t="n">
        <f aca="false">VLOOKUP(M39,'Connectors Pinout'!H:I,2,0)</f>
        <v>43</v>
      </c>
      <c r="M39" s="7" t="s">
        <v>121</v>
      </c>
      <c r="N39" s="24"/>
      <c r="O39" s="28" t="n">
        <f aca="false">COUNTIF(L:L,L39)</f>
        <v>1</v>
      </c>
      <c r="P39" s="24"/>
      <c r="Q39" s="6" t="n">
        <v>19</v>
      </c>
      <c r="R39" s="9" t="s">
        <v>122</v>
      </c>
      <c r="S39" s="24"/>
      <c r="U39" s="30" t="s">
        <v>27</v>
      </c>
      <c r="V39" s="30" t="n">
        <v>0</v>
      </c>
      <c r="W39" s="30" t="n">
        <v>0</v>
      </c>
    </row>
    <row r="40" customFormat="false" ht="15.75" hidden="false" customHeight="true" outlineLevel="0" collapsed="false">
      <c r="A40" s="24"/>
      <c r="B40" s="1" t="n">
        <f aca="false">VLOOKUP(C40,'Connectors Pinout'!B:C,2,0)</f>
        <v>42</v>
      </c>
      <c r="C40" s="3" t="s">
        <v>123</v>
      </c>
      <c r="D40" s="25"/>
      <c r="E40" s="26" t="n">
        <f aca="false">COUNTIF(C:C,C40)</f>
        <v>1</v>
      </c>
      <c r="F40" s="27"/>
      <c r="G40" s="1" t="n">
        <v>20</v>
      </c>
      <c r="H40" s="2" t="s">
        <v>124</v>
      </c>
      <c r="I40" s="27"/>
      <c r="K40" s="24"/>
      <c r="L40" s="19" t="n">
        <f aca="false">VLOOKUP(M40,'Connectors Pinout'!H:I,2,0)</f>
        <v>44</v>
      </c>
      <c r="M40" s="7" t="s">
        <v>125</v>
      </c>
      <c r="N40" s="24"/>
      <c r="O40" s="28" t="n">
        <f aca="false">COUNTIF(L:L,L40)</f>
        <v>1</v>
      </c>
      <c r="P40" s="24"/>
      <c r="Q40" s="6" t="n">
        <v>20</v>
      </c>
      <c r="R40" s="9" t="s">
        <v>122</v>
      </c>
      <c r="S40" s="24"/>
      <c r="U40" s="30" t="s">
        <v>27</v>
      </c>
      <c r="V40" s="30" t="n">
        <v>0</v>
      </c>
      <c r="W40" s="30" t="n">
        <v>0</v>
      </c>
    </row>
    <row r="41" customFormat="false" ht="15.75" hidden="false" customHeight="true" outlineLevel="0" collapsed="false">
      <c r="A41" s="24"/>
      <c r="B41" s="1" t="n">
        <f aca="false">VLOOKUP(C41,'Connectors Pinout'!B:C,2,0)</f>
        <v>23</v>
      </c>
      <c r="C41" s="3" t="s">
        <v>126</v>
      </c>
      <c r="D41" s="25"/>
      <c r="E41" s="26" t="n">
        <f aca="false">COUNTIF(C:C,C41)</f>
        <v>1</v>
      </c>
      <c r="F41" s="27"/>
      <c r="G41" s="1" t="n">
        <v>21</v>
      </c>
      <c r="H41" s="2" t="s">
        <v>127</v>
      </c>
      <c r="I41" s="27"/>
      <c r="K41" s="24"/>
      <c r="L41" s="19" t="n">
        <f aca="false">VLOOKUP(M41,'Connectors Pinout'!H:I,2,0)</f>
        <v>59</v>
      </c>
      <c r="M41" s="7" t="s">
        <v>128</v>
      </c>
      <c r="N41" s="24"/>
      <c r="O41" s="28" t="n">
        <f aca="false">COUNTIF(L:L,L41)</f>
        <v>1</v>
      </c>
      <c r="P41" s="24"/>
      <c r="Q41" s="6" t="n">
        <v>21</v>
      </c>
      <c r="R41" s="9" t="s">
        <v>129</v>
      </c>
      <c r="S41" s="24"/>
      <c r="U41" s="30" t="s">
        <v>27</v>
      </c>
      <c r="V41" s="30" t="n">
        <v>1</v>
      </c>
      <c r="W41" s="30" t="n">
        <v>0</v>
      </c>
    </row>
    <row r="42" customFormat="false" ht="15.75" hidden="false" customHeight="true" outlineLevel="0" collapsed="false">
      <c r="A42" s="24"/>
      <c r="B42" s="1" t="n">
        <f aca="false">VLOOKUP(C42,'Connectors Pinout'!B:C,2,0)</f>
        <v>24</v>
      </c>
      <c r="C42" s="3" t="s">
        <v>130</v>
      </c>
      <c r="D42" s="25"/>
      <c r="E42" s="26" t="n">
        <f aca="false">COUNTIF(C:C,C42)</f>
        <v>1</v>
      </c>
      <c r="F42" s="27"/>
      <c r="G42" s="1" t="n">
        <v>22</v>
      </c>
      <c r="H42" s="2" t="s">
        <v>131</v>
      </c>
      <c r="I42" s="27"/>
      <c r="K42" s="24"/>
      <c r="L42" s="19" t="n">
        <f aca="false">VLOOKUP(M42,'Connectors Pinout'!H:I,2,0)</f>
        <v>60</v>
      </c>
      <c r="M42" s="7" t="s">
        <v>132</v>
      </c>
      <c r="N42" s="24"/>
      <c r="O42" s="28" t="n">
        <f aca="false">COUNTIF(L:L,L42)</f>
        <v>1</v>
      </c>
      <c r="P42" s="24"/>
      <c r="Q42" s="6" t="n">
        <v>22</v>
      </c>
      <c r="R42" s="9" t="s">
        <v>133</v>
      </c>
      <c r="S42" s="24"/>
      <c r="U42" s="30" t="s">
        <v>27</v>
      </c>
      <c r="V42" s="30" t="n">
        <v>1</v>
      </c>
      <c r="W42" s="30" t="n">
        <v>0</v>
      </c>
    </row>
    <row r="43" customFormat="false" ht="15.75" hidden="false" customHeight="true" outlineLevel="0" collapsed="false">
      <c r="A43" s="24"/>
      <c r="B43" s="1" t="n">
        <f aca="false">VLOOKUP(C43,'Connectors Pinout'!B:C,2,0)</f>
        <v>9</v>
      </c>
      <c r="C43" s="3" t="s">
        <v>134</v>
      </c>
      <c r="D43" s="25"/>
      <c r="E43" s="26" t="n">
        <f aca="false">COUNTIF(C:C,C43)</f>
        <v>1</v>
      </c>
      <c r="F43" s="27"/>
      <c r="G43" s="1" t="n">
        <v>23</v>
      </c>
      <c r="H43" s="2" t="s">
        <v>135</v>
      </c>
      <c r="I43" s="27"/>
      <c r="K43" s="24"/>
      <c r="L43" s="19" t="n">
        <f aca="false">VLOOKUP(M43,'Connectors Pinout'!H:I,2,0)</f>
        <v>17</v>
      </c>
      <c r="M43" s="7" t="s">
        <v>136</v>
      </c>
      <c r="N43" s="24"/>
      <c r="O43" s="28" t="n">
        <f aca="false">COUNTIF(L:L,L43)</f>
        <v>1</v>
      </c>
      <c r="P43" s="24"/>
      <c r="Q43" s="6" t="n">
        <v>23</v>
      </c>
      <c r="R43" s="2" t="s">
        <v>135</v>
      </c>
      <c r="S43" s="24"/>
    </row>
    <row r="44" customFormat="false" ht="15.75" hidden="false" customHeight="true" outlineLevel="0" collapsed="false">
      <c r="A44" s="24"/>
      <c r="B44" s="19" t="s">
        <v>35</v>
      </c>
      <c r="C44" s="3"/>
      <c r="D44" s="25"/>
      <c r="E44" s="26" t="n">
        <f aca="false">COUNTIF(C:C,C44)</f>
        <v>0</v>
      </c>
      <c r="F44" s="27"/>
      <c r="G44" s="1" t="n">
        <v>24</v>
      </c>
      <c r="H44" s="2" t="s">
        <v>35</v>
      </c>
      <c r="I44" s="27"/>
      <c r="K44" s="24"/>
      <c r="L44" s="19" t="s">
        <v>35</v>
      </c>
      <c r="M44" s="7"/>
      <c r="N44" s="24"/>
      <c r="O44" s="28" t="n">
        <f aca="false">COUNTIF(L:L,L44)</f>
        <v>2</v>
      </c>
      <c r="P44" s="24"/>
      <c r="Q44" s="6" t="n">
        <v>24</v>
      </c>
      <c r="R44" s="9" t="s">
        <v>35</v>
      </c>
      <c r="S44" s="24"/>
    </row>
    <row r="45" customFormat="false" ht="15.75" hidden="false" customHeight="true" outlineLevel="0" collapsed="false">
      <c r="A45" s="24"/>
      <c r="C45" s="3"/>
      <c r="D45" s="25"/>
      <c r="E45" s="26"/>
      <c r="F45" s="6"/>
      <c r="H45" s="2"/>
      <c r="I45" s="5"/>
      <c r="L45" s="19"/>
      <c r="O45" s="26"/>
      <c r="P45" s="8"/>
      <c r="Q45" s="6"/>
    </row>
    <row r="46" customFormat="false" ht="15.75" hidden="false" customHeight="true" outlineLevel="0" collapsed="false">
      <c r="A46" s="24"/>
      <c r="D46" s="25"/>
      <c r="E46" s="26"/>
      <c r="F46" s="6"/>
      <c r="H46" s="2"/>
      <c r="M46" s="22"/>
      <c r="N46" s="22"/>
      <c r="O46" s="26"/>
      <c r="U46" s="30"/>
      <c r="V46" s="30"/>
      <c r="W46" s="30"/>
    </row>
    <row r="47" customFormat="false" ht="15.75" hidden="false" customHeight="true" outlineLevel="0" collapsed="false">
      <c r="E47" s="26"/>
    </row>
    <row r="48" customFormat="false" ht="15.75" hidden="false" customHeight="true" outlineLevel="0" collapsed="false">
      <c r="A48" s="33" t="s">
        <v>15</v>
      </c>
      <c r="B48" s="1" t="n">
        <f aca="false">VLOOKUP(C48,'Connectors Pinout'!B:C,2,0)</f>
        <v>49</v>
      </c>
      <c r="C48" s="13" t="s">
        <v>64</v>
      </c>
      <c r="E48" s="13"/>
      <c r="F48" s="33" t="s">
        <v>15</v>
      </c>
      <c r="G48" s="1" t="n">
        <f aca="false">VLOOKUP(J48,'Connectors Pinout'!B:C,2,0)</f>
        <v>63</v>
      </c>
      <c r="H48" s="1"/>
      <c r="I48" s="33" t="s">
        <v>137</v>
      </c>
      <c r="J48" s="13" t="s">
        <v>138</v>
      </c>
    </row>
    <row r="49" customFormat="false" ht="15.75" hidden="false" customHeight="true" outlineLevel="0" collapsed="false">
      <c r="A49" s="33"/>
      <c r="B49" s="1" t="n">
        <f aca="false">VLOOKUP(C49,'Connectors Pinout'!B:C,2,0)</f>
        <v>54</v>
      </c>
      <c r="C49" s="13" t="s">
        <v>68</v>
      </c>
      <c r="E49" s="13"/>
      <c r="F49" s="33"/>
      <c r="G49" s="1" t="n">
        <f aca="false">VLOOKUP(J49,'Connectors Pinout'!B:C,2,0)</f>
        <v>67</v>
      </c>
      <c r="H49" s="1"/>
      <c r="I49" s="33"/>
      <c r="J49" s="13" t="s">
        <v>139</v>
      </c>
    </row>
  </sheetData>
  <mergeCells count="15">
    <mergeCell ref="A10:A46"/>
    <mergeCell ref="D10:D46"/>
    <mergeCell ref="F10:F19"/>
    <mergeCell ref="I10:I19"/>
    <mergeCell ref="K10:K44"/>
    <mergeCell ref="N10:N44"/>
    <mergeCell ref="P10:P19"/>
    <mergeCell ref="S10:S19"/>
    <mergeCell ref="F21:F44"/>
    <mergeCell ref="I21:I44"/>
    <mergeCell ref="P21:P44"/>
    <mergeCell ref="S21:S44"/>
    <mergeCell ref="A48:A49"/>
    <mergeCell ref="F48:F49"/>
    <mergeCell ref="I48:I49"/>
  </mergeCells>
  <conditionalFormatting sqref="O10:O44">
    <cfRule type="cellIs" priority="2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7" activeCellId="0" sqref="J67"/>
    </sheetView>
  </sheetViews>
  <sheetFormatPr defaultRowHeight="13.2" zeroHeight="false" outlineLevelRow="0" outlineLevelCol="0"/>
  <cols>
    <col collapsed="false" customWidth="true" hidden="false" outlineLevel="0" max="1" min="1" style="6" width="17.56"/>
    <col collapsed="false" customWidth="true" hidden="false" outlineLevel="0" max="2" min="2" style="6" width="5.1"/>
    <col collapsed="false" customWidth="true" hidden="false" outlineLevel="0" max="3" min="3" style="9" width="8"/>
    <col collapsed="false" customWidth="true" hidden="false" outlineLevel="0" max="4" min="4" style="19" width="22.44"/>
    <col collapsed="false" customWidth="true" hidden="false" outlineLevel="0" max="5" min="5" style="6" width="9.11"/>
    <col collapsed="false" customWidth="true" hidden="false" outlineLevel="0" max="6" min="6" style="6" width="11.45"/>
    <col collapsed="false" customWidth="true" hidden="false" outlineLevel="0" max="7" min="7" style="6" width="3.66"/>
    <col collapsed="false" customWidth="true" hidden="false" outlineLevel="0" max="8" min="8" style="6" width="9.11"/>
    <col collapsed="false" customWidth="true" hidden="false" outlineLevel="0" max="9" min="9" style="6" width="11.45"/>
    <col collapsed="false" customWidth="true" hidden="false" outlineLevel="0" max="10" min="10" style="6" width="9.11"/>
    <col collapsed="false" customWidth="true" hidden="false" outlineLevel="0" max="11" min="11" style="6" width="20.45"/>
    <col collapsed="false" customWidth="true" hidden="false" outlineLevel="0" max="12" min="12" style="6" width="5.1"/>
    <col collapsed="false" customWidth="true" hidden="false" outlineLevel="0" max="13" min="13" style="9" width="8"/>
    <col collapsed="false" customWidth="true" hidden="false" outlineLevel="0" max="14" min="14" style="9" width="20.11"/>
    <col collapsed="false" customWidth="true" hidden="false" outlineLevel="0" max="15" min="15" style="6" width="9.11"/>
    <col collapsed="false" customWidth="true" hidden="false" outlineLevel="0" max="16" min="16" style="6" width="11.45"/>
    <col collapsed="false" customWidth="true" hidden="false" outlineLevel="0" max="17" min="17" style="6" width="3.66"/>
    <col collapsed="false" customWidth="true" hidden="false" outlineLevel="0" max="1025" min="18" style="35" width="9.11"/>
  </cols>
  <sheetData>
    <row r="1" customFormat="false" ht="13.2" hidden="false" customHeight="false" outlineLevel="0" collapsed="false">
      <c r="A1" s="15" t="s">
        <v>523</v>
      </c>
      <c r="B1" s="14"/>
      <c r="C1" s="7"/>
      <c r="D1" s="36"/>
      <c r="H1" s="9"/>
      <c r="K1" s="14" t="s">
        <v>524</v>
      </c>
      <c r="L1" s="14"/>
      <c r="M1" s="7"/>
      <c r="N1" s="7"/>
      <c r="O1" s="8"/>
    </row>
    <row r="2" customFormat="false" ht="13.2" hidden="false" customHeight="false" outlineLevel="0" collapsed="false">
      <c r="A2" s="14"/>
      <c r="B2" s="14"/>
      <c r="C2" s="7"/>
      <c r="D2" s="36"/>
      <c r="H2" s="9"/>
      <c r="K2" s="14"/>
      <c r="L2" s="14"/>
      <c r="M2" s="7"/>
      <c r="N2" s="7"/>
      <c r="O2" s="8"/>
    </row>
    <row r="3" customFormat="false" ht="13.2" hidden="false" customHeight="false" outlineLevel="0" collapsed="false">
      <c r="A3" s="18" t="s">
        <v>2</v>
      </c>
      <c r="B3" s="14"/>
      <c r="C3" s="7"/>
      <c r="D3" s="36"/>
      <c r="H3" s="9"/>
      <c r="K3" s="18" t="s">
        <v>2</v>
      </c>
      <c r="L3" s="14"/>
      <c r="M3" s="7"/>
      <c r="N3" s="7"/>
      <c r="O3" s="8"/>
    </row>
    <row r="4" customFormat="false" ht="13.2" hidden="false" customHeight="false" outlineLevel="0" collapsed="false">
      <c r="A4" s="18" t="s">
        <v>3</v>
      </c>
      <c r="B4" s="14"/>
      <c r="C4" s="7"/>
      <c r="D4" s="36"/>
      <c r="H4" s="9"/>
      <c r="K4" s="18" t="s">
        <v>3</v>
      </c>
      <c r="L4" s="14"/>
      <c r="M4" s="7"/>
      <c r="N4" s="7"/>
      <c r="O4" s="8"/>
    </row>
    <row r="5" customFormat="false" ht="13.2" hidden="false" customHeight="false" outlineLevel="0" collapsed="false">
      <c r="A5" s="14"/>
      <c r="B5" s="14"/>
      <c r="C5" s="7"/>
      <c r="D5" s="36"/>
      <c r="H5" s="9"/>
      <c r="K5" s="14"/>
      <c r="L5" s="14"/>
      <c r="M5" s="7"/>
      <c r="N5" s="7"/>
      <c r="O5" s="8"/>
    </row>
    <row r="6" customFormat="false" ht="13.2" hidden="false" customHeight="false" outlineLevel="0" collapsed="false">
      <c r="C6" s="7"/>
      <c r="D6" s="36"/>
      <c r="H6" s="9"/>
      <c r="M6" s="7"/>
      <c r="N6" s="7"/>
      <c r="O6" s="8"/>
    </row>
    <row r="7" customFormat="false" ht="13.2" hidden="false" customHeight="false" outlineLevel="0" collapsed="false">
      <c r="C7" s="7"/>
      <c r="D7" s="36"/>
      <c r="H7" s="9"/>
      <c r="M7" s="7"/>
      <c r="N7" s="7"/>
      <c r="O7" s="8"/>
    </row>
    <row r="8" customFormat="false" ht="15.75" hidden="false" customHeight="true" outlineLevel="0" collapsed="false">
      <c r="A8" s="20" t="s">
        <v>5</v>
      </c>
      <c r="B8" s="1" t="s">
        <v>6</v>
      </c>
      <c r="C8" s="3"/>
      <c r="D8" s="1" t="s">
        <v>7</v>
      </c>
      <c r="E8" s="4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M8" s="7"/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T8" s="9"/>
      <c r="U8" s="35" t="s">
        <v>12</v>
      </c>
      <c r="V8" s="23" t="s">
        <v>13</v>
      </c>
      <c r="W8" s="23" t="s">
        <v>14</v>
      </c>
    </row>
    <row r="10" customFormat="false" ht="13.2" hidden="false" customHeight="false" outlineLevel="0" collapsed="false">
      <c r="A10" s="24" t="s">
        <v>525</v>
      </c>
      <c r="B10" s="6" t="n">
        <f aca="false">VLOOKUP(C10,'Connectors Pinout'!B:C,2,0)</f>
        <v>28</v>
      </c>
      <c r="C10" s="9" t="s">
        <v>236</v>
      </c>
      <c r="D10" s="25" t="s">
        <v>17</v>
      </c>
      <c r="F10" s="108" t="s">
        <v>526</v>
      </c>
      <c r="G10" s="109" t="n">
        <v>1</v>
      </c>
      <c r="I10" s="29"/>
      <c r="J10" s="22"/>
      <c r="K10" s="24" t="s">
        <v>527</v>
      </c>
      <c r="L10" s="6" t="n">
        <f aca="false">VLOOKUP(M10,'Connectors Pinout'!H:I,2,0)</f>
        <v>57</v>
      </c>
      <c r="M10" s="9" t="s">
        <v>85</v>
      </c>
      <c r="N10" s="24" t="s">
        <v>23</v>
      </c>
      <c r="P10" s="29" t="s">
        <v>528</v>
      </c>
      <c r="Q10" s="6" t="n">
        <v>1</v>
      </c>
      <c r="S10" s="29"/>
    </row>
    <row r="11" customFormat="false" ht="13.2" hidden="false" customHeight="false" outlineLevel="0" collapsed="false">
      <c r="A11" s="24"/>
      <c r="B11" s="6" t="n">
        <f aca="false">VLOOKUP(C11,'Connectors Pinout'!B:C,2,0)</f>
        <v>18</v>
      </c>
      <c r="C11" s="110" t="s">
        <v>252</v>
      </c>
      <c r="D11" s="25"/>
      <c r="F11" s="108"/>
      <c r="G11" s="109" t="n">
        <v>2</v>
      </c>
      <c r="I11" s="29"/>
      <c r="K11" s="24"/>
      <c r="L11" s="6" t="n">
        <f aca="false">VLOOKUP(M11,'Connectors Pinout'!H:I,2,0)</f>
        <v>25</v>
      </c>
      <c r="M11" s="9" t="s">
        <v>257</v>
      </c>
      <c r="N11" s="24"/>
      <c r="P11" s="29"/>
      <c r="Q11" s="6" t="n">
        <v>2</v>
      </c>
      <c r="S11" s="29"/>
    </row>
    <row r="12" customFormat="false" ht="13.2" hidden="false" customHeight="false" outlineLevel="0" collapsed="false">
      <c r="A12" s="24"/>
      <c r="B12" s="6" t="n">
        <f aca="false">VLOOKUP(C12,'Connectors Pinout'!B:C,2,0)</f>
        <v>29</v>
      </c>
      <c r="C12" s="9" t="s">
        <v>240</v>
      </c>
      <c r="D12" s="25"/>
      <c r="F12" s="108"/>
      <c r="G12" s="109" t="n">
        <v>3</v>
      </c>
      <c r="I12" s="29"/>
      <c r="K12" s="24"/>
      <c r="L12" s="6" t="n">
        <f aca="false">VLOOKUP(M12,'Connectors Pinout'!H:I,2,0)</f>
        <v>58</v>
      </c>
      <c r="M12" s="9" t="s">
        <v>88</v>
      </c>
      <c r="N12" s="24"/>
      <c r="P12" s="29"/>
      <c r="Q12" s="6" t="n">
        <v>3</v>
      </c>
      <c r="S12" s="29"/>
    </row>
    <row r="13" customFormat="false" ht="13.2" hidden="false" customHeight="false" outlineLevel="0" collapsed="false">
      <c r="A13" s="24"/>
      <c r="B13" s="6" t="n">
        <f aca="false">VLOOKUP(C13,'Connectors Pinout'!B:C,2,0)</f>
        <v>89</v>
      </c>
      <c r="C13" s="9" t="s">
        <v>413</v>
      </c>
      <c r="D13" s="25"/>
      <c r="F13" s="108"/>
      <c r="G13" s="109" t="n">
        <v>4</v>
      </c>
      <c r="I13" s="29"/>
      <c r="K13" s="24"/>
      <c r="L13" s="6" t="n">
        <f aca="false">VLOOKUP(M13,'Connectors Pinout'!H:I,2,0)</f>
        <v>39</v>
      </c>
      <c r="M13" s="9" t="s">
        <v>434</v>
      </c>
      <c r="N13" s="24"/>
      <c r="P13" s="29"/>
      <c r="Q13" s="6" t="n">
        <v>4</v>
      </c>
      <c r="S13" s="29"/>
    </row>
    <row r="14" customFormat="false" ht="13.2" hidden="false" customHeight="false" outlineLevel="0" collapsed="false">
      <c r="A14" s="24"/>
      <c r="B14" s="6" t="n">
        <f aca="false">VLOOKUP(C14,'Connectors Pinout'!B:C,2,0)</f>
        <v>40</v>
      </c>
      <c r="C14" s="110" t="s">
        <v>324</v>
      </c>
      <c r="D14" s="25"/>
      <c r="F14" s="108"/>
      <c r="G14" s="109" t="n">
        <v>5</v>
      </c>
      <c r="I14" s="29"/>
      <c r="K14" s="24"/>
      <c r="L14" s="6" t="n">
        <f aca="false">VLOOKUP(M14,'Connectors Pinout'!H:I,2,0)</f>
        <v>42</v>
      </c>
      <c r="M14" s="9" t="s">
        <v>326</v>
      </c>
      <c r="N14" s="24"/>
      <c r="P14" s="29"/>
      <c r="Q14" s="6" t="n">
        <v>5</v>
      </c>
      <c r="S14" s="29"/>
    </row>
    <row r="15" customFormat="false" ht="13.2" hidden="false" customHeight="false" outlineLevel="0" collapsed="false">
      <c r="A15" s="24"/>
      <c r="B15" s="6" t="n">
        <f aca="false">VLOOKUP(C15,'Connectors Pinout'!B:C,2,0)</f>
        <v>43</v>
      </c>
      <c r="C15" s="110" t="s">
        <v>512</v>
      </c>
      <c r="D15" s="25"/>
      <c r="F15" s="108"/>
      <c r="G15" s="109" t="n">
        <v>6</v>
      </c>
      <c r="I15" s="29"/>
      <c r="K15" s="24"/>
      <c r="L15" s="6" t="n">
        <f aca="false">VLOOKUP(M15,'Connectors Pinout'!H:I,2,0)</f>
        <v>47</v>
      </c>
      <c r="M15" s="9" t="s">
        <v>507</v>
      </c>
      <c r="N15" s="24"/>
      <c r="P15" s="29"/>
      <c r="Q15" s="6" t="n">
        <v>6</v>
      </c>
      <c r="S15" s="29"/>
      <c r="T15" s="42"/>
      <c r="U15" s="42"/>
      <c r="V15" s="42"/>
    </row>
    <row r="16" customFormat="false" ht="13.2" hidden="false" customHeight="false" outlineLevel="0" collapsed="false">
      <c r="A16" s="24"/>
      <c r="B16" s="6" t="n">
        <f aca="false">VLOOKUP(C16,'Connectors Pinout'!B:C,2,0)</f>
        <v>30</v>
      </c>
      <c r="C16" s="9" t="s">
        <v>244</v>
      </c>
      <c r="D16" s="25"/>
      <c r="F16" s="108"/>
      <c r="G16" s="111" t="n">
        <v>7</v>
      </c>
      <c r="I16" s="29"/>
      <c r="K16" s="24"/>
      <c r="L16" s="6" t="n">
        <f aca="false">VLOOKUP(M16,'Connectors Pinout'!H:I,2,0)</f>
        <v>59</v>
      </c>
      <c r="M16" s="9" t="s">
        <v>128</v>
      </c>
      <c r="N16" s="24"/>
      <c r="P16" s="29"/>
      <c r="Q16" s="6" t="n">
        <v>7</v>
      </c>
      <c r="S16" s="29"/>
      <c r="T16" s="42"/>
      <c r="U16" s="42"/>
      <c r="V16" s="42"/>
    </row>
    <row r="17" customFormat="false" ht="13.2" hidden="false" customHeight="false" outlineLevel="0" collapsed="false">
      <c r="A17" s="24"/>
      <c r="B17" s="6" t="n">
        <f aca="false">VLOOKUP(C17,'Connectors Pinout'!B:C,2,0)</f>
        <v>31</v>
      </c>
      <c r="C17" s="9" t="s">
        <v>248</v>
      </c>
      <c r="D17" s="25"/>
      <c r="F17" s="108"/>
      <c r="G17" s="111" t="n">
        <v>8</v>
      </c>
      <c r="I17" s="29"/>
      <c r="K17" s="24"/>
      <c r="L17" s="6" t="n">
        <f aca="false">VLOOKUP(M17,'Connectors Pinout'!H:I,2,0)</f>
        <v>60</v>
      </c>
      <c r="M17" s="9" t="s">
        <v>132</v>
      </c>
      <c r="N17" s="24"/>
      <c r="P17" s="29"/>
      <c r="Q17" s="6" t="n">
        <v>8</v>
      </c>
      <c r="S17" s="29"/>
    </row>
    <row r="18" customFormat="false" ht="13.2" hidden="false" customHeight="false" outlineLevel="0" collapsed="false">
      <c r="A18" s="24"/>
      <c r="B18" s="6" t="n">
        <f aca="false">VLOOKUP(C18,'Connectors Pinout'!B:C,2,0)</f>
        <v>32</v>
      </c>
      <c r="C18" s="9" t="s">
        <v>293</v>
      </c>
      <c r="D18" s="25"/>
      <c r="F18" s="108"/>
      <c r="G18" s="111" t="n">
        <v>9</v>
      </c>
      <c r="I18" s="29"/>
      <c r="K18" s="24"/>
      <c r="L18" s="6" t="n">
        <f aca="false">VLOOKUP(M18,'Connectors Pinout'!H:I,2,0)</f>
        <v>61</v>
      </c>
      <c r="M18" s="9" t="s">
        <v>238</v>
      </c>
      <c r="N18" s="24"/>
      <c r="P18" s="29"/>
      <c r="Q18" s="6" t="n">
        <v>9</v>
      </c>
      <c r="S18" s="29"/>
    </row>
    <row r="19" customFormat="false" ht="13.2" hidden="false" customHeight="false" outlineLevel="0" collapsed="false">
      <c r="A19" s="24"/>
      <c r="B19" s="6" t="n">
        <f aca="false">VLOOKUP(C19,'Connectors Pinout'!B:C,2,0)</f>
        <v>33</v>
      </c>
      <c r="C19" s="9" t="s">
        <v>297</v>
      </c>
      <c r="D19" s="25"/>
      <c r="F19" s="108"/>
      <c r="G19" s="111" t="n">
        <v>10</v>
      </c>
      <c r="I19" s="29"/>
      <c r="K19" s="24"/>
      <c r="L19" s="6" t="n">
        <f aca="false">VLOOKUP(M19,'Connectors Pinout'!H:I,2,0)</f>
        <v>62</v>
      </c>
      <c r="M19" s="9" t="s">
        <v>242</v>
      </c>
      <c r="N19" s="24"/>
      <c r="P19" s="29"/>
      <c r="Q19" s="6" t="n">
        <v>10</v>
      </c>
      <c r="S19" s="29"/>
    </row>
    <row r="20" customFormat="false" ht="13.2" hidden="false" customHeight="false" outlineLevel="0" collapsed="false">
      <c r="A20" s="24"/>
      <c r="B20" s="6" t="n">
        <f aca="false">VLOOKUP(C20,'Connectors Pinout'!B:C,2,0)</f>
        <v>48</v>
      </c>
      <c r="C20" s="9" t="s">
        <v>513</v>
      </c>
      <c r="D20" s="25"/>
      <c r="F20" s="108"/>
      <c r="G20" s="111" t="n">
        <v>11</v>
      </c>
      <c r="I20" s="29"/>
      <c r="K20" s="24"/>
      <c r="L20" s="19" t="n">
        <f aca="false">VLOOKUP(M20,'Connectors Pinout'!H:I,2,0)</f>
        <v>76</v>
      </c>
      <c r="M20" s="9" t="s">
        <v>508</v>
      </c>
      <c r="N20" s="24"/>
      <c r="O20" s="19"/>
      <c r="P20" s="29"/>
      <c r="Q20" s="19" t="n">
        <v>11</v>
      </c>
      <c r="S20" s="29"/>
    </row>
    <row r="21" customFormat="false" ht="13.2" hidden="false" customHeight="false" outlineLevel="0" collapsed="false">
      <c r="A21" s="24"/>
      <c r="B21" s="6" t="n">
        <f aca="false">VLOOKUP(C21,'Connectors Pinout'!B:C,2,0)</f>
        <v>34</v>
      </c>
      <c r="C21" s="9" t="s">
        <v>301</v>
      </c>
      <c r="D21" s="25"/>
      <c r="F21" s="108"/>
      <c r="G21" s="111" t="n">
        <v>12</v>
      </c>
      <c r="I21" s="29"/>
      <c r="K21" s="24"/>
      <c r="L21" s="19" t="n">
        <f aca="false">VLOOKUP(M21,'Connectors Pinout'!H:I,2,0)</f>
        <v>63</v>
      </c>
      <c r="M21" s="9" t="s">
        <v>246</v>
      </c>
      <c r="N21" s="24"/>
      <c r="O21" s="19"/>
      <c r="P21" s="29"/>
      <c r="Q21" s="19" t="n">
        <v>12</v>
      </c>
      <c r="S21" s="29"/>
    </row>
    <row r="22" customFormat="false" ht="13.2" hidden="false" customHeight="false" outlineLevel="0" collapsed="false">
      <c r="A22" s="24"/>
      <c r="B22" s="6" t="n">
        <f aca="false">VLOOKUP(C22,'Connectors Pinout'!B:C,2,0)</f>
        <v>35</v>
      </c>
      <c r="C22" s="9" t="s">
        <v>305</v>
      </c>
      <c r="D22" s="25"/>
      <c r="F22" s="108"/>
      <c r="G22" s="111" t="n">
        <v>13</v>
      </c>
      <c r="I22" s="29"/>
      <c r="K22" s="24"/>
      <c r="L22" s="19" t="n">
        <f aca="false">VLOOKUP(M22,'Connectors Pinout'!H:I,2,0)</f>
        <v>64</v>
      </c>
      <c r="M22" s="9" t="s">
        <v>250</v>
      </c>
      <c r="N22" s="24"/>
      <c r="O22" s="19"/>
      <c r="P22" s="29"/>
      <c r="Q22" s="19" t="n">
        <v>13</v>
      </c>
      <c r="S22" s="29"/>
    </row>
    <row r="23" customFormat="false" ht="13.2" hidden="false" customHeight="false" outlineLevel="0" collapsed="false">
      <c r="A23" s="24"/>
      <c r="B23" s="6" t="n">
        <f aca="false">VLOOKUP(C23,'Connectors Pinout'!B:C,2,0)</f>
        <v>90</v>
      </c>
      <c r="C23" s="9" t="s">
        <v>414</v>
      </c>
      <c r="D23" s="25"/>
      <c r="F23" s="108"/>
      <c r="G23" s="111" t="n">
        <v>14</v>
      </c>
      <c r="I23" s="29"/>
      <c r="K23" s="24"/>
      <c r="L23" s="19" t="n">
        <f aca="false">VLOOKUP(M23,'Connectors Pinout'!H:I,2,0)</f>
        <v>40</v>
      </c>
      <c r="M23" s="9" t="s">
        <v>435</v>
      </c>
      <c r="N23" s="24"/>
      <c r="O23" s="19"/>
      <c r="P23" s="29"/>
      <c r="Q23" s="19" t="n">
        <v>14</v>
      </c>
      <c r="S23" s="29"/>
    </row>
    <row r="24" customFormat="false" ht="13.2" hidden="false" customHeight="false" outlineLevel="0" collapsed="false">
      <c r="A24" s="24"/>
      <c r="B24" s="6" t="n">
        <f aca="false">VLOOKUP(C24,'Connectors Pinout'!B:C,2,0)</f>
        <v>91</v>
      </c>
      <c r="C24" s="9" t="s">
        <v>415</v>
      </c>
      <c r="D24" s="25"/>
      <c r="F24" s="108"/>
      <c r="G24" s="111" t="n">
        <v>15</v>
      </c>
      <c r="I24" s="29"/>
      <c r="K24" s="24"/>
      <c r="L24" s="19" t="n">
        <f aca="false">VLOOKUP(M24,'Connectors Pinout'!H:I,2,0)</f>
        <v>41</v>
      </c>
      <c r="M24" s="9" t="s">
        <v>436</v>
      </c>
      <c r="N24" s="24"/>
      <c r="O24" s="19"/>
      <c r="P24" s="29"/>
      <c r="Q24" s="19" t="n">
        <v>15</v>
      </c>
      <c r="S24" s="29"/>
    </row>
    <row r="25" customFormat="false" ht="14.4" hidden="false" customHeight="false" outlineLevel="0" collapsed="false">
      <c r="A25" s="24"/>
      <c r="B25" s="6" t="n">
        <f aca="false">VLOOKUP(C25,'Connectors Pinout'!B:C,2,0)</f>
        <v>75</v>
      </c>
      <c r="C25" s="112" t="s">
        <v>514</v>
      </c>
      <c r="D25" s="25"/>
      <c r="F25" s="108"/>
      <c r="G25" s="111" t="n">
        <v>16</v>
      </c>
      <c r="I25" s="29"/>
      <c r="K25" s="24"/>
      <c r="L25" s="6" t="n">
        <f aca="false">VLOOKUP(M25,'Connectors Pinout'!H:I,2,0)</f>
        <v>83</v>
      </c>
      <c r="M25" s="9" t="s">
        <v>509</v>
      </c>
      <c r="N25" s="24"/>
      <c r="P25" s="29"/>
      <c r="Q25" s="6" t="n">
        <v>16</v>
      </c>
      <c r="S25" s="29"/>
    </row>
    <row r="26" customFormat="false" ht="13.2" hidden="false" customHeight="false" outlineLevel="0" collapsed="false">
      <c r="A26" s="24"/>
      <c r="B26" s="6" t="n">
        <f aca="false">VLOOKUP(C26,'Connectors Pinout'!B:C,2,0)</f>
        <v>36</v>
      </c>
      <c r="C26" s="9" t="s">
        <v>309</v>
      </c>
      <c r="D26" s="25"/>
      <c r="F26" s="108"/>
      <c r="G26" s="111" t="n">
        <v>17</v>
      </c>
      <c r="I26" s="29"/>
      <c r="K26" s="24"/>
      <c r="L26" s="6" t="n">
        <f aca="false">VLOOKUP(M26,'Connectors Pinout'!H:I,2,0)</f>
        <v>65</v>
      </c>
      <c r="M26" s="9" t="s">
        <v>254</v>
      </c>
      <c r="N26" s="24"/>
      <c r="P26" s="29"/>
      <c r="Q26" s="6" t="n">
        <v>17</v>
      </c>
      <c r="S26" s="29"/>
    </row>
    <row r="27" customFormat="false" ht="13.2" hidden="false" customHeight="false" outlineLevel="0" collapsed="false">
      <c r="A27" s="24"/>
      <c r="B27" s="6" t="n">
        <f aca="false">VLOOKUP(C27,'Connectors Pinout'!B:C,2,0)</f>
        <v>92</v>
      </c>
      <c r="C27" s="9" t="s">
        <v>416</v>
      </c>
      <c r="D27" s="25"/>
      <c r="F27" s="108"/>
      <c r="G27" s="111" t="n">
        <v>18</v>
      </c>
      <c r="I27" s="29"/>
      <c r="K27" s="24"/>
      <c r="L27" s="6" t="n">
        <f aca="false">VLOOKUP(M27,'Connectors Pinout'!H:I,2,0)</f>
        <v>18</v>
      </c>
      <c r="M27" s="9" t="s">
        <v>440</v>
      </c>
      <c r="N27" s="24"/>
      <c r="P27" s="29"/>
      <c r="Q27" s="6" t="n">
        <v>18</v>
      </c>
      <c r="S27" s="29"/>
    </row>
    <row r="28" customFormat="false" ht="13.2" hidden="false" customHeight="false" outlineLevel="0" collapsed="false">
      <c r="A28" s="24"/>
      <c r="B28" s="6" t="n">
        <f aca="false">VLOOKUP(C28,'Connectors Pinout'!B:C,2,0)</f>
        <v>93</v>
      </c>
      <c r="C28" s="9" t="s">
        <v>417</v>
      </c>
      <c r="D28" s="25"/>
      <c r="F28" s="108"/>
      <c r="G28" s="111" t="n">
        <v>19</v>
      </c>
      <c r="I28" s="29"/>
      <c r="K28" s="24"/>
      <c r="L28" s="6" t="n">
        <f aca="false">VLOOKUP(M28,'Connectors Pinout'!H:I,2,0)</f>
        <v>19</v>
      </c>
      <c r="M28" s="9" t="s">
        <v>441</v>
      </c>
      <c r="N28" s="24"/>
      <c r="P28" s="29"/>
      <c r="Q28" s="6" t="n">
        <v>19</v>
      </c>
      <c r="S28" s="29"/>
    </row>
    <row r="29" customFormat="false" ht="14.4" hidden="false" customHeight="false" outlineLevel="0" collapsed="false">
      <c r="A29" s="24"/>
      <c r="B29" s="6" t="n">
        <f aca="false">VLOOKUP(C29,'Connectors Pinout'!B:C,2,0)</f>
        <v>37</v>
      </c>
      <c r="C29" s="112" t="s">
        <v>313</v>
      </c>
      <c r="D29" s="25"/>
      <c r="F29" s="108"/>
      <c r="G29" s="111" t="n">
        <v>20</v>
      </c>
      <c r="I29" s="29"/>
      <c r="K29" s="24"/>
      <c r="L29" s="6" t="n">
        <f aca="false">VLOOKUP(M29,'Connectors Pinout'!H:I,2,0)</f>
        <v>66</v>
      </c>
      <c r="M29" s="9" t="s">
        <v>288</v>
      </c>
      <c r="N29" s="24"/>
      <c r="P29" s="29"/>
      <c r="Q29" s="6" t="n">
        <v>20</v>
      </c>
      <c r="S29" s="29"/>
    </row>
    <row r="30" customFormat="false" ht="13.2" hidden="false" customHeight="false" outlineLevel="0" collapsed="false">
      <c r="A30" s="24"/>
      <c r="B30" s="6" t="n">
        <f aca="false">VLOOKUP(C30,'Connectors Pinout'!B:C,2,0)</f>
        <v>94</v>
      </c>
      <c r="C30" s="9" t="s">
        <v>418</v>
      </c>
      <c r="D30" s="25"/>
      <c r="F30" s="108"/>
      <c r="G30" s="111" t="n">
        <v>21</v>
      </c>
      <c r="I30" s="29"/>
      <c r="K30" s="24"/>
      <c r="L30" s="6" t="n">
        <f aca="false">VLOOKUP(M30,'Connectors Pinout'!H:I,2,0)</f>
        <v>20</v>
      </c>
      <c r="M30" s="9" t="s">
        <v>442</v>
      </c>
      <c r="N30" s="24"/>
      <c r="P30" s="29"/>
      <c r="Q30" s="6" t="n">
        <v>21</v>
      </c>
      <c r="S30" s="29"/>
    </row>
    <row r="31" customFormat="false" ht="13.2" hidden="false" customHeight="false" outlineLevel="0" collapsed="false">
      <c r="A31" s="24"/>
      <c r="B31" s="6" t="n">
        <f aca="false">VLOOKUP(C31,'Connectors Pinout'!B:C,2,0)</f>
        <v>95</v>
      </c>
      <c r="C31" s="9" t="s">
        <v>419</v>
      </c>
      <c r="D31" s="25"/>
      <c r="F31" s="108"/>
      <c r="G31" s="111" t="n">
        <v>22</v>
      </c>
      <c r="I31" s="29"/>
      <c r="K31" s="24"/>
      <c r="L31" s="6" t="n">
        <f aca="false">VLOOKUP(M31,'Connectors Pinout'!H:I,2,0)</f>
        <v>21</v>
      </c>
      <c r="M31" s="9" t="s">
        <v>443</v>
      </c>
      <c r="N31" s="24"/>
      <c r="P31" s="29"/>
      <c r="Q31" s="6" t="n">
        <v>22</v>
      </c>
      <c r="S31" s="29"/>
    </row>
    <row r="32" customFormat="false" ht="13.2" hidden="false" customHeight="false" outlineLevel="0" collapsed="false">
      <c r="A32" s="24"/>
      <c r="B32" s="19" t="n">
        <f aca="false">VLOOKUP(C32,'Connectors Pinout'!B:C,2,0)</f>
        <v>96</v>
      </c>
      <c r="C32" s="9" t="s">
        <v>483</v>
      </c>
      <c r="D32" s="25"/>
      <c r="F32" s="108"/>
      <c r="G32" s="19" t="n">
        <v>23</v>
      </c>
      <c r="I32" s="29"/>
      <c r="K32" s="24"/>
      <c r="L32" s="6" t="n">
        <f aca="false">VLOOKUP(M32,'Connectors Pinout'!H:I,2,0)</f>
        <v>22</v>
      </c>
      <c r="M32" s="9" t="s">
        <v>444</v>
      </c>
      <c r="N32" s="24"/>
      <c r="P32" s="29"/>
      <c r="Q32" s="6" t="n">
        <v>23</v>
      </c>
      <c r="S32" s="29"/>
    </row>
    <row r="33" customFormat="false" ht="13.2" hidden="false" customHeight="false" outlineLevel="0" collapsed="false">
      <c r="A33" s="24"/>
      <c r="D33" s="25"/>
      <c r="F33" s="108"/>
      <c r="G33" s="111" t="n">
        <v>24</v>
      </c>
      <c r="I33" s="29"/>
      <c r="K33" s="24"/>
      <c r="L33" s="6" t="e">
        <f aca="false">VLOOKUP(M33,'Connectors Pinout'!H:I,2,0)</f>
        <v>#N/A</v>
      </c>
      <c r="N33" s="24"/>
      <c r="P33" s="29"/>
      <c r="Q33" s="6" t="n">
        <v>24</v>
      </c>
      <c r="S33" s="29"/>
    </row>
    <row r="34" customFormat="false" ht="13.2" hidden="false" customHeight="false" outlineLevel="0" collapsed="false">
      <c r="A34" s="24"/>
      <c r="D34" s="25"/>
      <c r="F34" s="111"/>
      <c r="G34" s="111"/>
      <c r="J34" s="19"/>
      <c r="K34" s="24"/>
      <c r="N34" s="24"/>
    </row>
    <row r="35" customFormat="false" ht="13.2" hidden="false" customHeight="false" outlineLevel="0" collapsed="false">
      <c r="A35" s="24"/>
      <c r="B35" s="6" t="n">
        <f aca="false">VLOOKUP(C35,'Connectors Pinout'!B:C,2,0)</f>
        <v>19</v>
      </c>
      <c r="C35" s="9" t="s">
        <v>76</v>
      </c>
      <c r="D35" s="25"/>
      <c r="F35" s="29" t="s">
        <v>529</v>
      </c>
      <c r="G35" s="111" t="n">
        <v>1</v>
      </c>
      <c r="I35" s="29"/>
      <c r="K35" s="24"/>
      <c r="L35" s="6" t="n">
        <f aca="false">VLOOKUP(M35,'Connectors Pinout'!H:I,2,0)</f>
        <v>48</v>
      </c>
      <c r="M35" s="9" t="s">
        <v>38</v>
      </c>
      <c r="N35" s="24"/>
      <c r="P35" s="29" t="s">
        <v>530</v>
      </c>
      <c r="Q35" s="6" t="n">
        <v>1</v>
      </c>
      <c r="S35" s="29"/>
    </row>
    <row r="36" customFormat="false" ht="13.2" hidden="false" customHeight="false" outlineLevel="0" collapsed="false">
      <c r="A36" s="24"/>
      <c r="B36" s="6" t="n">
        <f aca="false">VLOOKUP(C36,'Connectors Pinout'!B:C,2,0)</f>
        <v>20</v>
      </c>
      <c r="C36" s="9" t="s">
        <v>80</v>
      </c>
      <c r="D36" s="25"/>
      <c r="F36" s="29"/>
      <c r="G36" s="111" t="n">
        <v>2</v>
      </c>
      <c r="I36" s="29"/>
      <c r="K36" s="24"/>
      <c r="L36" s="6" t="n">
        <f aca="false">VLOOKUP(M36,'Connectors Pinout'!H:I,2,0)</f>
        <v>49</v>
      </c>
      <c r="M36" s="9" t="s">
        <v>42</v>
      </c>
      <c r="N36" s="24"/>
      <c r="P36" s="29"/>
      <c r="Q36" s="6" t="n">
        <v>2</v>
      </c>
      <c r="S36" s="29"/>
    </row>
    <row r="37" customFormat="false" ht="13.2" hidden="false" customHeight="false" outlineLevel="0" collapsed="false">
      <c r="A37" s="24"/>
      <c r="B37" s="6" t="n">
        <f aca="false">VLOOKUP(C37,'Connectors Pinout'!B:C,2,0)</f>
        <v>21</v>
      </c>
      <c r="C37" s="9" t="s">
        <v>83</v>
      </c>
      <c r="D37" s="25"/>
      <c r="F37" s="29"/>
      <c r="G37" s="111" t="n">
        <v>3</v>
      </c>
      <c r="I37" s="29"/>
      <c r="K37" s="24"/>
      <c r="L37" s="6" t="n">
        <f aca="false">VLOOKUP(M37,'Connectors Pinout'!H:I,2,0)</f>
        <v>50</v>
      </c>
      <c r="M37" s="9" t="s">
        <v>46</v>
      </c>
      <c r="N37" s="24"/>
      <c r="P37" s="29"/>
      <c r="Q37" s="6" t="n">
        <v>3</v>
      </c>
      <c r="S37" s="29"/>
    </row>
    <row r="38" customFormat="false" ht="13.2" hidden="false" customHeight="false" outlineLevel="0" collapsed="false">
      <c r="A38" s="24"/>
      <c r="B38" s="6" t="n">
        <f aca="false">VLOOKUP(C38,'Connectors Pinout'!B:C,2,0)</f>
        <v>22</v>
      </c>
      <c r="C38" s="9" t="s">
        <v>86</v>
      </c>
      <c r="D38" s="25"/>
      <c r="F38" s="29"/>
      <c r="G38" s="111" t="n">
        <v>4</v>
      </c>
      <c r="I38" s="29"/>
      <c r="K38" s="24"/>
      <c r="L38" s="6" t="n">
        <f aca="false">VLOOKUP(M38,'Connectors Pinout'!H:I,2,0)</f>
        <v>51</v>
      </c>
      <c r="M38" s="9" t="s">
        <v>50</v>
      </c>
      <c r="N38" s="24"/>
      <c r="P38" s="29"/>
      <c r="Q38" s="6" t="n">
        <v>4</v>
      </c>
      <c r="S38" s="29"/>
    </row>
    <row r="39" customFormat="false" ht="13.2" hidden="false" customHeight="false" outlineLevel="0" collapsed="false">
      <c r="A39" s="24"/>
      <c r="B39" s="6" t="n">
        <f aca="false">VLOOKUP(C39,'Connectors Pinout'!B:C,2,0)</f>
        <v>23</v>
      </c>
      <c r="C39" s="9" t="s">
        <v>126</v>
      </c>
      <c r="D39" s="25"/>
      <c r="F39" s="29"/>
      <c r="G39" s="111" t="n">
        <v>5</v>
      </c>
      <c r="I39" s="29"/>
      <c r="K39" s="24"/>
      <c r="L39" s="6" t="n">
        <f aca="false">VLOOKUP(M39,'Connectors Pinout'!H:I,2,0)</f>
        <v>52</v>
      </c>
      <c r="M39" s="9" t="s">
        <v>66</v>
      </c>
      <c r="N39" s="24"/>
      <c r="P39" s="29"/>
      <c r="Q39" s="6" t="n">
        <v>5</v>
      </c>
      <c r="S39" s="29"/>
    </row>
    <row r="40" customFormat="false" ht="13.2" hidden="false" customHeight="false" outlineLevel="0" collapsed="false">
      <c r="A40" s="24"/>
      <c r="B40" s="6" t="n">
        <f aca="false">VLOOKUP(C40,'Connectors Pinout'!B:C,2,0)</f>
        <v>24</v>
      </c>
      <c r="C40" s="9" t="s">
        <v>130</v>
      </c>
      <c r="D40" s="25"/>
      <c r="F40" s="29"/>
      <c r="G40" s="111" t="n">
        <v>6</v>
      </c>
      <c r="I40" s="29"/>
      <c r="K40" s="24"/>
      <c r="L40" s="6" t="n">
        <f aca="false">VLOOKUP(M40,'Connectors Pinout'!H:I,2,0)</f>
        <v>53</v>
      </c>
      <c r="M40" s="9" t="s">
        <v>70</v>
      </c>
      <c r="N40" s="24"/>
      <c r="P40" s="29"/>
      <c r="Q40" s="6" t="n">
        <v>6</v>
      </c>
      <c r="S40" s="29"/>
    </row>
    <row r="41" customFormat="false" ht="13.2" hidden="false" customHeight="false" outlineLevel="0" collapsed="false">
      <c r="A41" s="24"/>
      <c r="B41" s="6" t="n">
        <f aca="false">VLOOKUP(C41,'Connectors Pinout'!B:C,2,0)</f>
        <v>25</v>
      </c>
      <c r="C41" s="9" t="s">
        <v>227</v>
      </c>
      <c r="D41" s="25"/>
      <c r="F41" s="29"/>
      <c r="G41" s="111" t="n">
        <v>7</v>
      </c>
      <c r="I41" s="29"/>
      <c r="K41" s="24"/>
      <c r="L41" s="6" t="n">
        <f aca="false">VLOOKUP(M41,'Connectors Pinout'!H:I,2,0)</f>
        <v>54</v>
      </c>
      <c r="M41" s="9" t="s">
        <v>74</v>
      </c>
      <c r="N41" s="24"/>
      <c r="P41" s="29"/>
      <c r="Q41" s="6" t="n">
        <v>7</v>
      </c>
      <c r="S41" s="29"/>
    </row>
    <row r="42" customFormat="false" ht="13.2" hidden="false" customHeight="false" outlineLevel="0" collapsed="false">
      <c r="A42" s="24"/>
      <c r="B42" s="6" t="n">
        <f aca="false">VLOOKUP(C42,'Connectors Pinout'!B:C,2,0)</f>
        <v>26</v>
      </c>
      <c r="C42" s="9" t="s">
        <v>230</v>
      </c>
      <c r="D42" s="25"/>
      <c r="F42" s="29"/>
      <c r="G42" s="111" t="n">
        <v>8</v>
      </c>
      <c r="I42" s="29"/>
      <c r="K42" s="24"/>
      <c r="L42" s="6" t="n">
        <f aca="false">VLOOKUP(M42,'Connectors Pinout'!H:I,2,0)</f>
        <v>55</v>
      </c>
      <c r="M42" s="9" t="s">
        <v>78</v>
      </c>
      <c r="N42" s="24"/>
      <c r="P42" s="29"/>
      <c r="Q42" s="6" t="n">
        <v>8</v>
      </c>
      <c r="S42" s="29"/>
    </row>
    <row r="43" customFormat="false" ht="13.2" hidden="false" customHeight="false" outlineLevel="0" collapsed="false">
      <c r="A43" s="24"/>
      <c r="B43" s="6" t="n">
        <f aca="false">VLOOKUP(C43,'Connectors Pinout'!B:C,2,0)</f>
        <v>76</v>
      </c>
      <c r="C43" s="9" t="s">
        <v>402</v>
      </c>
      <c r="D43" s="25"/>
      <c r="F43" s="29"/>
      <c r="G43" s="111" t="n">
        <v>9</v>
      </c>
      <c r="I43" s="29"/>
      <c r="K43" s="24"/>
      <c r="L43" s="6" t="n">
        <f aca="false">VLOOKUP(M43,'Connectors Pinout'!H:I,2,0)</f>
        <v>26</v>
      </c>
      <c r="M43" s="9" t="s">
        <v>91</v>
      </c>
      <c r="N43" s="24"/>
      <c r="P43" s="29"/>
      <c r="Q43" s="6" t="n">
        <v>9</v>
      </c>
      <c r="S43" s="29"/>
    </row>
    <row r="44" customFormat="false" ht="13.2" hidden="false" customHeight="false" outlineLevel="0" collapsed="false">
      <c r="A44" s="24"/>
      <c r="B44" s="6" t="n">
        <f aca="false">VLOOKUP(C44,'Connectors Pinout'!B:C,2,0)</f>
        <v>77</v>
      </c>
      <c r="C44" s="9" t="s">
        <v>403</v>
      </c>
      <c r="D44" s="25"/>
      <c r="F44" s="29"/>
      <c r="G44" s="111" t="n">
        <v>10</v>
      </c>
      <c r="I44" s="29"/>
      <c r="K44" s="24"/>
      <c r="L44" s="6" t="n">
        <f aca="false">VLOOKUP(M44,'Connectors Pinout'!H:I,2,0)</f>
        <v>27</v>
      </c>
      <c r="M44" s="9" t="s">
        <v>95</v>
      </c>
      <c r="N44" s="24"/>
      <c r="P44" s="29"/>
      <c r="Q44" s="6" t="n">
        <v>10</v>
      </c>
      <c r="S44" s="29"/>
    </row>
    <row r="45" customFormat="false" ht="13.2" hidden="false" customHeight="false" outlineLevel="0" collapsed="false">
      <c r="A45" s="24"/>
      <c r="B45" s="6" t="n">
        <f aca="false">VLOOKUP(C45,'Connectors Pinout'!B:C,2,0)</f>
        <v>78</v>
      </c>
      <c r="C45" s="9" t="s">
        <v>404</v>
      </c>
      <c r="D45" s="25"/>
      <c r="F45" s="29"/>
      <c r="G45" s="111" t="n">
        <v>11</v>
      </c>
      <c r="I45" s="29"/>
      <c r="K45" s="24"/>
      <c r="L45" s="6" t="n">
        <f aca="false">VLOOKUP(M45,'Connectors Pinout'!H:I,2,0)</f>
        <v>28</v>
      </c>
      <c r="M45" s="9" t="s">
        <v>98</v>
      </c>
      <c r="N45" s="24"/>
      <c r="P45" s="29"/>
      <c r="Q45" s="6" t="n">
        <v>11</v>
      </c>
      <c r="S45" s="29"/>
    </row>
    <row r="46" customFormat="false" ht="13.2" hidden="false" customHeight="false" outlineLevel="0" collapsed="false">
      <c r="A46" s="24"/>
      <c r="B46" s="6" t="n">
        <f aca="false">VLOOKUP(C46,'Connectors Pinout'!B:C,2,0)</f>
        <v>79</v>
      </c>
      <c r="C46" s="9" t="s">
        <v>405</v>
      </c>
      <c r="D46" s="25"/>
      <c r="F46" s="29"/>
      <c r="G46" s="111" t="n">
        <v>12</v>
      </c>
      <c r="I46" s="29"/>
      <c r="K46" s="24"/>
      <c r="L46" s="6" t="n">
        <f aca="false">VLOOKUP(M46,'Connectors Pinout'!H:I,2,0)</f>
        <v>29</v>
      </c>
      <c r="M46" s="9" t="s">
        <v>101</v>
      </c>
      <c r="N46" s="24"/>
      <c r="P46" s="29"/>
      <c r="Q46" s="6" t="n">
        <v>12</v>
      </c>
      <c r="S46" s="29"/>
    </row>
    <row r="47" customFormat="false" ht="13.2" hidden="false" customHeight="false" outlineLevel="0" collapsed="false">
      <c r="A47" s="24"/>
      <c r="B47" s="6" t="n">
        <f aca="false">VLOOKUP(C47,'Connectors Pinout'!B:C,2,0)</f>
        <v>80</v>
      </c>
      <c r="C47" s="9" t="s">
        <v>406</v>
      </c>
      <c r="D47" s="25"/>
      <c r="F47" s="29"/>
      <c r="G47" s="111" t="n">
        <v>13</v>
      </c>
      <c r="I47" s="29"/>
      <c r="K47" s="24"/>
      <c r="L47" s="6" t="n">
        <f aca="false">VLOOKUP(M47,'Connectors Pinout'!H:I,2,0)</f>
        <v>30</v>
      </c>
      <c r="M47" s="9" t="s">
        <v>104</v>
      </c>
      <c r="N47" s="24"/>
      <c r="P47" s="29"/>
      <c r="Q47" s="6" t="n">
        <v>13</v>
      </c>
      <c r="S47" s="29"/>
    </row>
    <row r="48" customFormat="false" ht="13.2" hidden="false" customHeight="false" outlineLevel="0" collapsed="false">
      <c r="A48" s="24"/>
      <c r="B48" s="6" t="n">
        <f aca="false">VLOOKUP(C48,'Connectors Pinout'!B:C,2,0)</f>
        <v>81</v>
      </c>
      <c r="C48" s="9" t="s">
        <v>407</v>
      </c>
      <c r="D48" s="25"/>
      <c r="F48" s="29"/>
      <c r="G48" s="111" t="n">
        <v>14</v>
      </c>
      <c r="I48" s="29"/>
      <c r="K48" s="24"/>
      <c r="L48" s="6" t="n">
        <f aca="false">VLOOKUP(M48,'Connectors Pinout'!H:I,2,0)</f>
        <v>31</v>
      </c>
      <c r="M48" s="9" t="s">
        <v>56</v>
      </c>
      <c r="N48" s="24"/>
      <c r="P48" s="29"/>
      <c r="Q48" s="6" t="n">
        <v>14</v>
      </c>
      <c r="S48" s="29"/>
    </row>
    <row r="49" customFormat="false" ht="13.2" hidden="false" customHeight="false" outlineLevel="0" collapsed="false">
      <c r="A49" s="24"/>
      <c r="B49" s="6" t="n">
        <f aca="false">VLOOKUP(C49,'Connectors Pinout'!B:C,2,0)</f>
        <v>82</v>
      </c>
      <c r="C49" s="9" t="s">
        <v>408</v>
      </c>
      <c r="D49" s="25"/>
      <c r="F49" s="29"/>
      <c r="G49" s="111" t="n">
        <v>15</v>
      </c>
      <c r="I49" s="29"/>
      <c r="K49" s="24"/>
      <c r="L49" s="6" t="n">
        <f aca="false">VLOOKUP(M49,'Connectors Pinout'!H:I,2,0)</f>
        <v>32</v>
      </c>
      <c r="M49" s="9" t="s">
        <v>62</v>
      </c>
      <c r="N49" s="24"/>
      <c r="P49" s="29"/>
      <c r="Q49" s="6" t="n">
        <v>15</v>
      </c>
      <c r="S49" s="29"/>
    </row>
    <row r="50" customFormat="false" ht="13.2" hidden="false" customHeight="false" outlineLevel="0" collapsed="false">
      <c r="A50" s="24"/>
      <c r="B50" s="6" t="n">
        <f aca="false">VLOOKUP(C50,'Connectors Pinout'!B:C,2,0)</f>
        <v>83</v>
      </c>
      <c r="C50" s="9" t="s">
        <v>52</v>
      </c>
      <c r="D50" s="25"/>
      <c r="F50" s="29"/>
      <c r="G50" s="111" t="n">
        <v>16</v>
      </c>
      <c r="I50" s="29"/>
      <c r="K50" s="24"/>
      <c r="L50" s="6" t="n">
        <f aca="false">VLOOKUP(M50,'Connectors Pinout'!H:I,2,0)</f>
        <v>33</v>
      </c>
      <c r="M50" s="9" t="s">
        <v>22</v>
      </c>
      <c r="N50" s="24"/>
      <c r="P50" s="29"/>
      <c r="Q50" s="6" t="n">
        <v>16</v>
      </c>
      <c r="S50" s="29"/>
    </row>
    <row r="51" customFormat="false" ht="13.2" hidden="false" customHeight="false" outlineLevel="0" collapsed="false">
      <c r="A51" s="24"/>
      <c r="B51" s="6" t="n">
        <f aca="false">VLOOKUP(C51,'Connectors Pinout'!B:C,2,0)</f>
        <v>84</v>
      </c>
      <c r="C51" s="9" t="s">
        <v>60</v>
      </c>
      <c r="D51" s="25"/>
      <c r="F51" s="29"/>
      <c r="G51" s="111" t="n">
        <v>17</v>
      </c>
      <c r="I51" s="29"/>
      <c r="K51" s="24"/>
      <c r="L51" s="6" t="n">
        <f aca="false">VLOOKUP(M51,'Connectors Pinout'!H:I,2,0)</f>
        <v>34</v>
      </c>
      <c r="M51" s="9" t="s">
        <v>32</v>
      </c>
      <c r="N51" s="24"/>
      <c r="P51" s="29"/>
      <c r="Q51" s="6" t="n">
        <v>17</v>
      </c>
      <c r="S51" s="29"/>
    </row>
    <row r="52" customFormat="false" ht="13.2" hidden="false" customHeight="false" outlineLevel="0" collapsed="false">
      <c r="A52" s="24"/>
      <c r="B52" s="6" t="n">
        <f aca="false">VLOOKUP(C52,'Connectors Pinout'!B:C,2,0)</f>
        <v>85</v>
      </c>
      <c r="C52" s="9" t="s">
        <v>409</v>
      </c>
      <c r="D52" s="25"/>
      <c r="F52" s="29"/>
      <c r="G52" s="111" t="n">
        <v>18</v>
      </c>
      <c r="I52" s="29"/>
      <c r="K52" s="24"/>
      <c r="L52" s="6" t="n">
        <f aca="false">VLOOKUP(M52,'Connectors Pinout'!H:I,2,0)</f>
        <v>35</v>
      </c>
      <c r="M52" s="9" t="s">
        <v>219</v>
      </c>
      <c r="N52" s="24"/>
      <c r="P52" s="29"/>
      <c r="Q52" s="6" t="n">
        <v>18</v>
      </c>
      <c r="S52" s="29"/>
    </row>
    <row r="53" customFormat="false" ht="13.2" hidden="false" customHeight="false" outlineLevel="0" collapsed="false">
      <c r="A53" s="24"/>
      <c r="B53" s="6" t="n">
        <f aca="false">VLOOKUP(C53,'Connectors Pinout'!B:C,2,0)</f>
        <v>86</v>
      </c>
      <c r="C53" s="9" t="s">
        <v>410</v>
      </c>
      <c r="D53" s="25"/>
      <c r="F53" s="29"/>
      <c r="G53" s="111" t="n">
        <v>19</v>
      </c>
      <c r="I53" s="29"/>
      <c r="K53" s="24"/>
      <c r="L53" s="6" t="n">
        <f aca="false">VLOOKUP(M53,'Connectors Pinout'!H:I,2,0)</f>
        <v>36</v>
      </c>
      <c r="M53" s="9" t="s">
        <v>223</v>
      </c>
      <c r="N53" s="24"/>
      <c r="P53" s="29"/>
      <c r="Q53" s="6" t="n">
        <v>19</v>
      </c>
      <c r="S53" s="29"/>
    </row>
    <row r="54" customFormat="false" ht="13.2" hidden="false" customHeight="false" outlineLevel="0" collapsed="false">
      <c r="A54" s="24"/>
      <c r="B54" s="6" t="n">
        <f aca="false">VLOOKUP(C54,'Connectors Pinout'!B:C,2,0)</f>
        <v>87</v>
      </c>
      <c r="C54" s="9" t="s">
        <v>411</v>
      </c>
      <c r="D54" s="25"/>
      <c r="F54" s="29"/>
      <c r="G54" s="111" t="n">
        <v>20</v>
      </c>
      <c r="I54" s="29"/>
      <c r="K54" s="24"/>
      <c r="L54" s="6" t="n">
        <f aca="false">VLOOKUP(M54,'Connectors Pinout'!H:I,2,0)</f>
        <v>37</v>
      </c>
      <c r="M54" s="9" t="s">
        <v>281</v>
      </c>
      <c r="N54" s="24"/>
      <c r="P54" s="29"/>
      <c r="Q54" s="6" t="n">
        <v>20</v>
      </c>
      <c r="S54" s="29"/>
    </row>
    <row r="55" customFormat="false" ht="13.2" hidden="false" customHeight="false" outlineLevel="0" collapsed="false">
      <c r="A55" s="24"/>
      <c r="B55" s="6" t="n">
        <f aca="false">VLOOKUP(C55,'Connectors Pinout'!B:C,2,0)</f>
        <v>88</v>
      </c>
      <c r="C55" s="9" t="s">
        <v>412</v>
      </c>
      <c r="D55" s="25"/>
      <c r="F55" s="29"/>
      <c r="G55" s="113" t="n">
        <v>21</v>
      </c>
      <c r="I55" s="29"/>
      <c r="K55" s="24"/>
      <c r="L55" s="6" t="n">
        <f aca="false">VLOOKUP(M55,'Connectors Pinout'!H:I,2,0)</f>
        <v>38</v>
      </c>
      <c r="M55" s="9" t="s">
        <v>285</v>
      </c>
      <c r="N55" s="24"/>
      <c r="P55" s="29"/>
      <c r="Q55" s="6" t="n">
        <v>21</v>
      </c>
      <c r="S55" s="29"/>
    </row>
    <row r="56" customFormat="false" ht="13.2" hidden="false" customHeight="false" outlineLevel="0" collapsed="false">
      <c r="A56" s="24"/>
      <c r="B56" s="6" t="n">
        <f aca="false">VLOOKUP(C56,'Connectors Pinout'!B:C,2,0)</f>
        <v>27</v>
      </c>
      <c r="C56" s="9" t="s">
        <v>233</v>
      </c>
      <c r="D56" s="25"/>
      <c r="F56" s="29"/>
      <c r="G56" s="113" t="n">
        <v>22</v>
      </c>
      <c r="I56" s="29"/>
      <c r="K56" s="24"/>
      <c r="L56" s="6" t="n">
        <f aca="false">VLOOKUP(M56,'Connectors Pinout'!H:I,2,0)</f>
        <v>56</v>
      </c>
      <c r="M56" s="9" t="s">
        <v>82</v>
      </c>
      <c r="N56" s="24"/>
      <c r="P56" s="29"/>
      <c r="Q56" s="6" t="n">
        <v>22</v>
      </c>
      <c r="S56" s="29"/>
    </row>
    <row r="57" customFormat="false" ht="14.4" hidden="false" customHeight="false" outlineLevel="0" collapsed="false">
      <c r="A57" s="24"/>
      <c r="B57" s="6" t="n">
        <f aca="false">VLOOKUP(C57,'Connectors Pinout'!B:C,2,0)</f>
        <v>98</v>
      </c>
      <c r="C57" s="114" t="s">
        <v>515</v>
      </c>
      <c r="D57" s="25"/>
      <c r="F57" s="29"/>
      <c r="G57" s="113" t="n">
        <v>23</v>
      </c>
      <c r="I57" s="29"/>
      <c r="K57" s="24"/>
      <c r="L57" s="6" t="n">
        <f aca="false">VLOOKUP(M57,'Connectors Pinout'!H:I,2,0)</f>
        <v>84</v>
      </c>
      <c r="M57" s="9" t="s">
        <v>510</v>
      </c>
      <c r="N57" s="24"/>
      <c r="P57" s="29"/>
      <c r="Q57" s="6" t="n">
        <v>23</v>
      </c>
      <c r="S57" s="29"/>
    </row>
    <row r="58" customFormat="false" ht="13.2" hidden="false" customHeight="false" outlineLevel="0" collapsed="false">
      <c r="A58" s="24"/>
      <c r="D58" s="25"/>
      <c r="F58" s="29"/>
      <c r="G58" s="111" t="n">
        <v>24</v>
      </c>
      <c r="I58" s="29"/>
      <c r="K58" s="24"/>
      <c r="L58" s="6" t="e">
        <f aca="false">VLOOKUP(M58,'Connectors Pinout'!H:I,2,0)</f>
        <v>#N/A</v>
      </c>
      <c r="N58" s="24"/>
      <c r="P58" s="29"/>
      <c r="Q58" s="6" t="n">
        <v>24</v>
      </c>
      <c r="S58" s="29"/>
    </row>
    <row r="60" customFormat="false" ht="14.4" hidden="false" customHeight="false" outlineLevel="0" collapsed="false"/>
  </sheetData>
  <mergeCells count="12">
    <mergeCell ref="A10:A58"/>
    <mergeCell ref="D10:D58"/>
    <mergeCell ref="F10:F33"/>
    <mergeCell ref="I10:I33"/>
    <mergeCell ref="K10:K58"/>
    <mergeCell ref="N10:N58"/>
    <mergeCell ref="P10:P33"/>
    <mergeCell ref="S10:S33"/>
    <mergeCell ref="F35:F58"/>
    <mergeCell ref="I35:I58"/>
    <mergeCell ref="P35:P58"/>
    <mergeCell ref="S35:S58"/>
  </mergeCells>
  <conditionalFormatting sqref="C59:D59 M1:N7 C58 M9:N9 M8">
    <cfRule type="cellIs" priority="2" operator="greaterThan" aboveAverage="0" equalAverage="0" bottom="0" percent="0" rank="0" text="" dxfId="0">
      <formula>1</formula>
    </cfRule>
  </conditionalFormatting>
  <conditionalFormatting sqref="M59:N1048576">
    <cfRule type="cellIs" priority="3" operator="greaterThan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51" activeCellId="0" sqref="C51"/>
    </sheetView>
  </sheetViews>
  <sheetFormatPr defaultRowHeight="13.2" zeroHeight="false" outlineLevelRow="0" outlineLevelCol="0"/>
  <cols>
    <col collapsed="false" customWidth="true" hidden="false" outlineLevel="0" max="1" min="1" style="115" width="17.56"/>
    <col collapsed="false" customWidth="true" hidden="false" outlineLevel="0" max="2" min="2" style="115" width="7.56"/>
    <col collapsed="false" customWidth="true" hidden="false" outlineLevel="0" max="3" min="3" style="116" width="8.89"/>
    <col collapsed="false" customWidth="true" hidden="false" outlineLevel="0" max="4" min="4" style="117" width="22.44"/>
    <col collapsed="false" customWidth="true" hidden="false" outlineLevel="0" max="5" min="5" style="115" width="9.11"/>
    <col collapsed="false" customWidth="true" hidden="false" outlineLevel="0" max="6" min="6" style="115" width="11.45"/>
    <col collapsed="false" customWidth="true" hidden="false" outlineLevel="0" max="7" min="7" style="115" width="3.66"/>
    <col collapsed="false" customWidth="true" hidden="false" outlineLevel="0" max="8" min="8" style="115" width="21.89"/>
    <col collapsed="false" customWidth="true" hidden="false" outlineLevel="0" max="9" min="9" style="115" width="30.33"/>
    <col collapsed="false" customWidth="true" hidden="false" outlineLevel="0" max="10" min="10" style="115" width="9.11"/>
    <col collapsed="false" customWidth="true" hidden="false" outlineLevel="0" max="11" min="11" style="115" width="20.45"/>
    <col collapsed="false" customWidth="true" hidden="false" outlineLevel="0" max="12" min="12" style="115" width="7.56"/>
    <col collapsed="false" customWidth="true" hidden="false" outlineLevel="0" max="13" min="13" style="115" width="8"/>
    <col collapsed="false" customWidth="true" hidden="false" outlineLevel="0" max="14" min="14" style="115" width="20.11"/>
    <col collapsed="false" customWidth="true" hidden="false" outlineLevel="0" max="15" min="15" style="115" width="9.11"/>
    <col collapsed="false" customWidth="true" hidden="false" outlineLevel="0" max="16" min="16" style="115" width="29.1"/>
    <col collapsed="false" customWidth="true" hidden="false" outlineLevel="0" max="17" min="17" style="115" width="3.66"/>
    <col collapsed="false" customWidth="true" hidden="false" outlineLevel="0" max="18" min="18" style="116" width="7.56"/>
    <col collapsed="false" customWidth="true" hidden="false" outlineLevel="0" max="19" min="19" style="115" width="30.33"/>
    <col collapsed="false" customWidth="true" hidden="false" outlineLevel="0" max="1025" min="20" style="115" width="9.11"/>
  </cols>
  <sheetData>
    <row r="1" customFormat="false" ht="13.2" hidden="false" customHeight="false" outlineLevel="0" collapsed="false">
      <c r="A1" s="11" t="s">
        <v>531</v>
      </c>
      <c r="B1" s="16"/>
      <c r="C1" s="118"/>
      <c r="D1" s="119"/>
      <c r="E1" s="120"/>
      <c r="F1" s="120"/>
      <c r="G1" s="120"/>
      <c r="H1" s="121"/>
      <c r="I1" s="120"/>
      <c r="J1" s="120"/>
      <c r="K1" s="14" t="s">
        <v>532</v>
      </c>
      <c r="L1" s="14"/>
      <c r="M1" s="122"/>
      <c r="N1" s="122"/>
      <c r="O1" s="123"/>
      <c r="P1" s="124"/>
      <c r="Q1" s="124"/>
    </row>
    <row r="2" customFormat="false" ht="13.2" hidden="false" customHeight="false" outlineLevel="0" collapsed="false">
      <c r="A2" s="16"/>
      <c r="B2" s="16"/>
      <c r="C2" s="118"/>
      <c r="D2" s="119"/>
      <c r="E2" s="120"/>
      <c r="F2" s="120"/>
      <c r="G2" s="120"/>
      <c r="H2" s="121"/>
      <c r="I2" s="120"/>
      <c r="J2" s="120"/>
      <c r="K2" s="14"/>
      <c r="L2" s="14"/>
      <c r="M2" s="122"/>
      <c r="N2" s="122"/>
      <c r="O2" s="123"/>
      <c r="P2" s="124"/>
      <c r="Q2" s="124"/>
    </row>
    <row r="3" customFormat="false" ht="13.2" hidden="false" customHeight="false" outlineLevel="0" collapsed="false">
      <c r="A3" s="17" t="s">
        <v>2</v>
      </c>
      <c r="B3" s="16"/>
      <c r="C3" s="118"/>
      <c r="D3" s="119"/>
      <c r="E3" s="120"/>
      <c r="F3" s="120"/>
      <c r="G3" s="120"/>
      <c r="H3" s="121"/>
      <c r="I3" s="120"/>
      <c r="J3" s="120"/>
      <c r="K3" s="18" t="s">
        <v>2</v>
      </c>
      <c r="L3" s="14"/>
      <c r="M3" s="122"/>
      <c r="N3" s="122"/>
      <c r="O3" s="123"/>
      <c r="P3" s="124"/>
      <c r="Q3" s="124"/>
    </row>
    <row r="4" customFormat="false" ht="13.2" hidden="false" customHeight="false" outlineLevel="0" collapsed="false">
      <c r="A4" s="17" t="s">
        <v>3</v>
      </c>
      <c r="B4" s="14" t="s">
        <v>4</v>
      </c>
      <c r="C4" s="118"/>
      <c r="D4" s="119"/>
      <c r="E4" s="120"/>
      <c r="F4" s="120"/>
      <c r="G4" s="120"/>
      <c r="H4" s="121"/>
      <c r="I4" s="120"/>
      <c r="J4" s="120"/>
      <c r="K4" s="18" t="s">
        <v>3</v>
      </c>
      <c r="L4" s="14" t="s">
        <v>4</v>
      </c>
      <c r="M4" s="122"/>
      <c r="N4" s="122"/>
      <c r="O4" s="123"/>
      <c r="P4" s="124"/>
      <c r="Q4" s="124"/>
    </row>
    <row r="5" customFormat="false" ht="13.2" hidden="false" customHeight="false" outlineLevel="0" collapsed="false">
      <c r="A5" s="17"/>
      <c r="B5" s="16"/>
      <c r="C5" s="118"/>
      <c r="D5" s="119"/>
      <c r="E5" s="120"/>
      <c r="F5" s="120"/>
      <c r="G5" s="120"/>
      <c r="H5" s="121"/>
      <c r="I5" s="120"/>
      <c r="J5" s="120"/>
      <c r="K5" s="18"/>
      <c r="L5" s="14"/>
      <c r="M5" s="122"/>
      <c r="N5" s="122"/>
      <c r="O5" s="123"/>
      <c r="P5" s="124"/>
      <c r="Q5" s="124"/>
    </row>
    <row r="6" customFormat="false" ht="13.2" hidden="false" customHeight="false" outlineLevel="0" collapsed="false">
      <c r="A6" s="120"/>
      <c r="B6" s="120"/>
      <c r="C6" s="118"/>
      <c r="D6" s="119"/>
      <c r="E6" s="120"/>
      <c r="F6" s="120"/>
      <c r="G6" s="120"/>
      <c r="H6" s="121"/>
      <c r="I6" s="120"/>
      <c r="J6" s="120"/>
      <c r="K6" s="124"/>
      <c r="L6" s="124"/>
      <c r="M6" s="122"/>
      <c r="N6" s="122"/>
      <c r="O6" s="123"/>
      <c r="P6" s="124"/>
      <c r="Q6" s="124"/>
    </row>
    <row r="7" customFormat="false" ht="13.2" hidden="false" customHeight="false" outlineLevel="0" collapsed="false">
      <c r="A7" s="120"/>
      <c r="B7" s="120"/>
      <c r="C7" s="118"/>
      <c r="D7" s="119"/>
      <c r="E7" s="120"/>
      <c r="F7" s="120"/>
      <c r="G7" s="120"/>
      <c r="H7" s="121"/>
      <c r="I7" s="120"/>
      <c r="J7" s="120"/>
      <c r="K7" s="124"/>
      <c r="L7" s="124"/>
      <c r="M7" s="122"/>
      <c r="N7" s="122"/>
      <c r="O7" s="123"/>
      <c r="P7" s="124"/>
      <c r="Q7" s="124"/>
    </row>
    <row r="8" customFormat="false" ht="15.75" hidden="false" customHeight="true" outlineLevel="0" collapsed="false">
      <c r="A8" s="20" t="s">
        <v>5</v>
      </c>
      <c r="B8" s="1" t="s">
        <v>6</v>
      </c>
      <c r="C8" s="3"/>
      <c r="D8" s="1" t="s">
        <v>7</v>
      </c>
      <c r="E8" s="4"/>
      <c r="F8" s="1" t="s">
        <v>8</v>
      </c>
      <c r="G8" s="20" t="s">
        <v>9</v>
      </c>
      <c r="H8" s="2" t="s">
        <v>10</v>
      </c>
      <c r="I8" s="1" t="s">
        <v>7</v>
      </c>
      <c r="K8" s="22" t="s">
        <v>5</v>
      </c>
      <c r="L8" s="19" t="s">
        <v>6</v>
      </c>
      <c r="M8" s="7"/>
      <c r="N8" s="22" t="s">
        <v>7</v>
      </c>
      <c r="O8" s="7"/>
      <c r="P8" s="19" t="s">
        <v>8</v>
      </c>
      <c r="Q8" s="22" t="s">
        <v>9</v>
      </c>
      <c r="R8" s="9" t="s">
        <v>11</v>
      </c>
      <c r="S8" s="22" t="s">
        <v>7</v>
      </c>
      <c r="T8" s="9"/>
      <c r="U8" s="115" t="s">
        <v>12</v>
      </c>
      <c r="V8" s="23" t="s">
        <v>13</v>
      </c>
      <c r="W8" s="23" t="s">
        <v>14</v>
      </c>
    </row>
    <row r="9" customFormat="false" ht="13.2" hidden="false" customHeight="false" outlineLevel="0" collapsed="false">
      <c r="A9" s="120"/>
      <c r="B9" s="120"/>
      <c r="C9" s="121"/>
      <c r="D9" s="125"/>
      <c r="E9" s="120"/>
      <c r="F9" s="120"/>
      <c r="G9" s="120"/>
      <c r="H9" s="120"/>
      <c r="I9" s="120"/>
      <c r="J9" s="120"/>
      <c r="K9" s="120"/>
      <c r="L9" s="120"/>
      <c r="M9" s="121"/>
      <c r="N9" s="121"/>
      <c r="O9" s="120"/>
      <c r="P9" s="120"/>
      <c r="Q9" s="120"/>
    </row>
    <row r="10" customFormat="false" ht="12.75" hidden="false" customHeight="true" outlineLevel="0" collapsed="false">
      <c r="A10" s="126" t="s">
        <v>533</v>
      </c>
      <c r="B10" s="120" t="n">
        <f aca="false">VLOOKUP(C10,'Connectors Pinout'!B:C,2,0)</f>
        <v>10</v>
      </c>
      <c r="C10" s="121" t="s">
        <v>363</v>
      </c>
      <c r="D10" s="127" t="s">
        <v>17</v>
      </c>
      <c r="E10" s="26"/>
      <c r="F10" s="128" t="s">
        <v>534</v>
      </c>
      <c r="G10" s="120" t="n">
        <v>1</v>
      </c>
      <c r="H10" s="116" t="s">
        <v>535</v>
      </c>
      <c r="I10" s="129" t="s">
        <v>197</v>
      </c>
      <c r="J10" s="120"/>
      <c r="K10" s="126" t="s">
        <v>536</v>
      </c>
      <c r="L10" s="120" t="n">
        <f aca="false">VLOOKUP(M10,'Connectors Pinout'!H:I,2,0)</f>
        <v>18</v>
      </c>
      <c r="M10" s="121" t="s">
        <v>440</v>
      </c>
      <c r="N10" s="126" t="s">
        <v>23</v>
      </c>
      <c r="O10" s="120"/>
      <c r="P10" s="128" t="s">
        <v>537</v>
      </c>
      <c r="Q10" s="120" t="n">
        <v>1</v>
      </c>
      <c r="S10" s="129" t="s">
        <v>201</v>
      </c>
      <c r="U10" s="130" t="s">
        <v>522</v>
      </c>
    </row>
    <row r="11" customFormat="false" ht="12.75" hidden="false" customHeight="true" outlineLevel="0" collapsed="false">
      <c r="A11" s="126"/>
      <c r="B11" s="120" t="n">
        <f aca="false">VLOOKUP(C11,'Connectors Pinout'!B:C,2,0)</f>
        <v>11</v>
      </c>
      <c r="C11" s="121" t="s">
        <v>364</v>
      </c>
      <c r="D11" s="127"/>
      <c r="E11" s="26"/>
      <c r="F11" s="128"/>
      <c r="G11" s="120" t="n">
        <v>2</v>
      </c>
      <c r="H11" s="116" t="s">
        <v>538</v>
      </c>
      <c r="I11" s="129"/>
      <c r="J11" s="120"/>
      <c r="K11" s="126"/>
      <c r="L11" s="120" t="n">
        <f aca="false">VLOOKUP(M11,'Connectors Pinout'!H:I,2,0)</f>
        <v>19</v>
      </c>
      <c r="M11" s="121" t="s">
        <v>441</v>
      </c>
      <c r="N11" s="126"/>
      <c r="O11" s="120"/>
      <c r="P11" s="128"/>
      <c r="Q11" s="120" t="n">
        <v>2</v>
      </c>
      <c r="S11" s="129"/>
      <c r="U11" s="130" t="s">
        <v>522</v>
      </c>
    </row>
    <row r="12" customFormat="false" ht="12.75" hidden="false" customHeight="true" outlineLevel="0" collapsed="false">
      <c r="A12" s="126"/>
      <c r="B12" s="120" t="n">
        <f aca="false">VLOOKUP(C12,'Connectors Pinout'!B:C,2,0)</f>
        <v>12</v>
      </c>
      <c r="C12" s="121" t="s">
        <v>365</v>
      </c>
      <c r="D12" s="127"/>
      <c r="E12" s="26"/>
      <c r="F12" s="128"/>
      <c r="G12" s="120" t="n">
        <v>3</v>
      </c>
      <c r="H12" s="116" t="s">
        <v>539</v>
      </c>
      <c r="I12" s="129"/>
      <c r="J12" s="120"/>
      <c r="K12" s="126"/>
      <c r="L12" s="120" t="n">
        <f aca="false">VLOOKUP(M12,'Connectors Pinout'!H:I,2,0)</f>
        <v>20</v>
      </c>
      <c r="M12" s="121" t="s">
        <v>442</v>
      </c>
      <c r="N12" s="126"/>
      <c r="O12" s="120"/>
      <c r="P12" s="128"/>
      <c r="Q12" s="120" t="n">
        <v>3</v>
      </c>
      <c r="S12" s="129"/>
      <c r="U12" s="130" t="s">
        <v>522</v>
      </c>
    </row>
    <row r="13" customFormat="false" ht="12.75" hidden="false" customHeight="true" outlineLevel="0" collapsed="false">
      <c r="A13" s="126"/>
      <c r="B13" s="120" t="n">
        <f aca="false">VLOOKUP(C13,'Connectors Pinout'!B:C,2,0)</f>
        <v>1</v>
      </c>
      <c r="C13" s="121" t="s">
        <v>194</v>
      </c>
      <c r="D13" s="127"/>
      <c r="E13" s="26"/>
      <c r="F13" s="128"/>
      <c r="G13" s="120" t="n">
        <v>4</v>
      </c>
      <c r="H13" s="116" t="s">
        <v>540</v>
      </c>
      <c r="I13" s="129"/>
      <c r="J13" s="120"/>
      <c r="K13" s="126"/>
      <c r="L13" s="120" t="n">
        <f aca="false">VLOOKUP(M13,'Connectors Pinout'!H:I,2,0)</f>
        <v>1</v>
      </c>
      <c r="M13" s="121" t="s">
        <v>198</v>
      </c>
      <c r="N13" s="126"/>
      <c r="O13" s="120"/>
      <c r="P13" s="128"/>
      <c r="Q13" s="120" t="n">
        <v>4</v>
      </c>
      <c r="S13" s="129"/>
      <c r="U13" s="130" t="s">
        <v>522</v>
      </c>
    </row>
    <row r="14" customFormat="false" ht="12.75" hidden="false" customHeight="true" outlineLevel="0" collapsed="false">
      <c r="A14" s="126"/>
      <c r="B14" s="120" t="n">
        <f aca="false">VLOOKUP(C14,'Connectors Pinout'!B:C,2,0)</f>
        <v>2</v>
      </c>
      <c r="C14" s="121" t="s">
        <v>202</v>
      </c>
      <c r="D14" s="127"/>
      <c r="E14" s="26"/>
      <c r="F14" s="128"/>
      <c r="G14" s="120" t="n">
        <v>5</v>
      </c>
      <c r="H14" s="116" t="s">
        <v>541</v>
      </c>
      <c r="I14" s="129"/>
      <c r="J14" s="120"/>
      <c r="K14" s="126"/>
      <c r="L14" s="120" t="n">
        <f aca="false">VLOOKUP(M14,'Connectors Pinout'!H:I,2,0)</f>
        <v>2</v>
      </c>
      <c r="M14" s="121" t="s">
        <v>204</v>
      </c>
      <c r="N14" s="126"/>
      <c r="O14" s="120"/>
      <c r="P14" s="128"/>
      <c r="Q14" s="120" t="n">
        <v>5</v>
      </c>
      <c r="S14" s="129"/>
      <c r="U14" s="130" t="s">
        <v>522</v>
      </c>
    </row>
    <row r="15" customFormat="false" ht="12.75" hidden="false" customHeight="true" outlineLevel="0" collapsed="false">
      <c r="A15" s="126"/>
      <c r="B15" s="120" t="n">
        <f aca="false">VLOOKUP(C15,'Connectors Pinout'!B:C,2,0)</f>
        <v>13</v>
      </c>
      <c r="C15" s="121" t="s">
        <v>366</v>
      </c>
      <c r="D15" s="127"/>
      <c r="E15" s="26"/>
      <c r="F15" s="128"/>
      <c r="G15" s="120" t="n">
        <v>6</v>
      </c>
      <c r="H15" s="116" t="s">
        <v>542</v>
      </c>
      <c r="I15" s="129"/>
      <c r="J15" s="120"/>
      <c r="K15" s="126"/>
      <c r="L15" s="120" t="n">
        <f aca="false">VLOOKUP(M15,'Connectors Pinout'!H:I,2,0)</f>
        <v>21</v>
      </c>
      <c r="M15" s="121" t="s">
        <v>443</v>
      </c>
      <c r="N15" s="126"/>
      <c r="O15" s="120"/>
      <c r="P15" s="128"/>
      <c r="Q15" s="120" t="n">
        <v>6</v>
      </c>
      <c r="S15" s="129"/>
      <c r="U15" s="130" t="s">
        <v>522</v>
      </c>
    </row>
    <row r="16" customFormat="false" ht="12.75" hidden="false" customHeight="true" outlineLevel="0" collapsed="false">
      <c r="A16" s="126"/>
      <c r="B16" s="120" t="n">
        <f aca="false">VLOOKUP(C16,'Connectors Pinout'!B:C,2,0)</f>
        <v>14</v>
      </c>
      <c r="C16" s="121" t="s">
        <v>367</v>
      </c>
      <c r="D16" s="127"/>
      <c r="E16" s="26"/>
      <c r="F16" s="128"/>
      <c r="G16" s="120" t="n">
        <v>7</v>
      </c>
      <c r="H16" s="116" t="s">
        <v>543</v>
      </c>
      <c r="I16" s="129"/>
      <c r="J16" s="120"/>
      <c r="K16" s="126"/>
      <c r="L16" s="120" t="n">
        <f aca="false">VLOOKUP(M16,'Connectors Pinout'!H:I,2,0)</f>
        <v>22</v>
      </c>
      <c r="M16" s="121" t="s">
        <v>444</v>
      </c>
      <c r="N16" s="126"/>
      <c r="O16" s="120"/>
      <c r="P16" s="128"/>
      <c r="Q16" s="120" t="n">
        <v>7</v>
      </c>
      <c r="S16" s="129"/>
      <c r="U16" s="130" t="s">
        <v>522</v>
      </c>
    </row>
    <row r="17" customFormat="false" ht="12.75" hidden="false" customHeight="true" outlineLevel="0" collapsed="false">
      <c r="A17" s="126"/>
      <c r="B17" s="120" t="n">
        <f aca="false">VLOOKUP(C17,'Connectors Pinout'!B:C,2,0)</f>
        <v>49</v>
      </c>
      <c r="C17" s="121" t="s">
        <v>64</v>
      </c>
      <c r="D17" s="127"/>
      <c r="E17" s="26"/>
      <c r="F17" s="128"/>
      <c r="G17" s="120" t="n">
        <v>8</v>
      </c>
      <c r="H17" s="116" t="s">
        <v>544</v>
      </c>
      <c r="I17" s="129"/>
      <c r="J17" s="120"/>
      <c r="K17" s="126"/>
      <c r="L17" s="120" t="n">
        <f aca="false">VLOOKUP(M17,'Connectors Pinout'!H:I,2,0)</f>
        <v>48</v>
      </c>
      <c r="M17" s="121" t="s">
        <v>38</v>
      </c>
      <c r="N17" s="126"/>
      <c r="O17" s="120"/>
      <c r="P17" s="128"/>
      <c r="Q17" s="120" t="n">
        <v>8</v>
      </c>
      <c r="S17" s="129"/>
      <c r="U17" s="130" t="s">
        <v>27</v>
      </c>
    </row>
    <row r="18" customFormat="false" ht="12.75" hidden="false" customHeight="true" outlineLevel="0" collapsed="false">
      <c r="A18" s="126"/>
      <c r="B18" s="120" t="n">
        <f aca="false">VLOOKUP(C18,'Connectors Pinout'!B:C,2,0)</f>
        <v>54</v>
      </c>
      <c r="C18" s="121" t="s">
        <v>68</v>
      </c>
      <c r="D18" s="127"/>
      <c r="E18" s="26"/>
      <c r="F18" s="128"/>
      <c r="G18" s="120" t="n">
        <v>9</v>
      </c>
      <c r="H18" s="116" t="s">
        <v>545</v>
      </c>
      <c r="I18" s="129"/>
      <c r="J18" s="120"/>
      <c r="K18" s="126"/>
      <c r="L18" s="120" t="n">
        <f aca="false">VLOOKUP(M18,'Connectors Pinout'!H:I,2,0)</f>
        <v>49</v>
      </c>
      <c r="M18" s="121" t="s">
        <v>42</v>
      </c>
      <c r="N18" s="126"/>
      <c r="O18" s="120"/>
      <c r="P18" s="128"/>
      <c r="Q18" s="120" t="n">
        <v>9</v>
      </c>
      <c r="S18" s="129"/>
      <c r="U18" s="130" t="s">
        <v>27</v>
      </c>
    </row>
    <row r="19" customFormat="false" ht="12.75" hidden="false" customHeight="true" outlineLevel="0" collapsed="false">
      <c r="A19" s="126"/>
      <c r="B19" s="120" t="n">
        <f aca="false">VLOOKUP(C19,'Connectors Pinout'!B:C,2,0)</f>
        <v>59</v>
      </c>
      <c r="C19" s="121" t="s">
        <v>72</v>
      </c>
      <c r="D19" s="127"/>
      <c r="E19" s="26"/>
      <c r="F19" s="128"/>
      <c r="G19" s="120" t="n">
        <v>10</v>
      </c>
      <c r="H19" s="116" t="s">
        <v>546</v>
      </c>
      <c r="I19" s="129"/>
      <c r="J19" s="120"/>
      <c r="K19" s="126"/>
      <c r="L19" s="120" t="n">
        <f aca="false">VLOOKUP(M19,'Connectors Pinout'!H:I,2,0)</f>
        <v>50</v>
      </c>
      <c r="M19" s="121" t="s">
        <v>46</v>
      </c>
      <c r="N19" s="126"/>
      <c r="O19" s="120"/>
      <c r="P19" s="128"/>
      <c r="Q19" s="120" t="n">
        <v>10</v>
      </c>
      <c r="S19" s="129"/>
      <c r="U19" s="130" t="s">
        <v>27</v>
      </c>
    </row>
    <row r="20" customFormat="false" ht="12.75" hidden="false" customHeight="true" outlineLevel="0" collapsed="false">
      <c r="A20" s="126"/>
      <c r="B20" s="120" t="n">
        <f aca="false">VLOOKUP(C20,'Connectors Pinout'!B:C,2,0)</f>
        <v>19</v>
      </c>
      <c r="C20" s="121" t="s">
        <v>76</v>
      </c>
      <c r="D20" s="127"/>
      <c r="E20" s="26"/>
      <c r="F20" s="128"/>
      <c r="G20" s="125" t="n">
        <v>11</v>
      </c>
      <c r="H20" s="116" t="s">
        <v>547</v>
      </c>
      <c r="I20" s="129"/>
      <c r="J20" s="120"/>
      <c r="K20" s="126"/>
      <c r="L20" s="125" t="n">
        <f aca="false">VLOOKUP(M20,'Connectors Pinout'!H:I,2,0)</f>
        <v>51</v>
      </c>
      <c r="M20" s="121" t="s">
        <v>50</v>
      </c>
      <c r="N20" s="126"/>
      <c r="O20" s="125"/>
      <c r="P20" s="128"/>
      <c r="Q20" s="125" t="n">
        <v>11</v>
      </c>
      <c r="S20" s="129"/>
      <c r="U20" s="130" t="s">
        <v>27</v>
      </c>
    </row>
    <row r="21" customFormat="false" ht="12.75" hidden="false" customHeight="true" outlineLevel="0" collapsed="false">
      <c r="A21" s="126"/>
      <c r="B21" s="120" t="n">
        <f aca="false">VLOOKUP(C21,'Connectors Pinout'!B:C,2,0)</f>
        <v>20</v>
      </c>
      <c r="C21" s="121" t="s">
        <v>80</v>
      </c>
      <c r="D21" s="127"/>
      <c r="E21" s="26"/>
      <c r="F21" s="128"/>
      <c r="G21" s="125" t="n">
        <v>12</v>
      </c>
      <c r="H21" s="116" t="s">
        <v>548</v>
      </c>
      <c r="I21" s="129"/>
      <c r="J21" s="120"/>
      <c r="K21" s="126"/>
      <c r="L21" s="125" t="n">
        <f aca="false">VLOOKUP(M21,'Connectors Pinout'!H:I,2,0)</f>
        <v>52</v>
      </c>
      <c r="M21" s="121" t="s">
        <v>66</v>
      </c>
      <c r="N21" s="126"/>
      <c r="O21" s="125"/>
      <c r="P21" s="128"/>
      <c r="Q21" s="125" t="n">
        <v>12</v>
      </c>
      <c r="S21" s="129"/>
      <c r="U21" s="130" t="s">
        <v>27</v>
      </c>
    </row>
    <row r="22" customFormat="false" ht="12.75" hidden="false" customHeight="true" outlineLevel="0" collapsed="false">
      <c r="A22" s="126"/>
      <c r="B22" s="120" t="n">
        <f aca="false">VLOOKUP(C22,'Connectors Pinout'!B:C,2,0)</f>
        <v>50</v>
      </c>
      <c r="C22" s="121" t="s">
        <v>89</v>
      </c>
      <c r="D22" s="127"/>
      <c r="E22" s="26"/>
      <c r="F22" s="128"/>
      <c r="G22" s="125" t="n">
        <v>13</v>
      </c>
      <c r="H22" s="116" t="s">
        <v>549</v>
      </c>
      <c r="I22" s="129"/>
      <c r="J22" s="120"/>
      <c r="K22" s="126"/>
      <c r="L22" s="125" t="n">
        <f aca="false">VLOOKUP(M22,'Connectors Pinout'!H:I,2,0)</f>
        <v>26</v>
      </c>
      <c r="M22" s="121" t="s">
        <v>91</v>
      </c>
      <c r="N22" s="126"/>
      <c r="O22" s="125"/>
      <c r="P22" s="128"/>
      <c r="Q22" s="125" t="n">
        <v>13</v>
      </c>
      <c r="S22" s="129"/>
      <c r="U22" s="130" t="s">
        <v>27</v>
      </c>
    </row>
    <row r="23" customFormat="false" ht="12.75" hidden="false" customHeight="true" outlineLevel="0" collapsed="false">
      <c r="A23" s="126"/>
      <c r="B23" s="120" t="n">
        <f aca="false">VLOOKUP(C23,'Connectors Pinout'!B:C,2,0)</f>
        <v>55</v>
      </c>
      <c r="C23" s="121" t="s">
        <v>96</v>
      </c>
      <c r="D23" s="127"/>
      <c r="E23" s="26"/>
      <c r="F23" s="128"/>
      <c r="G23" s="125" t="n">
        <v>14</v>
      </c>
      <c r="H23" s="116" t="s">
        <v>550</v>
      </c>
      <c r="I23" s="129"/>
      <c r="J23" s="120"/>
      <c r="K23" s="126"/>
      <c r="L23" s="125" t="n">
        <f aca="false">VLOOKUP(M23,'Connectors Pinout'!H:I,2,0)</f>
        <v>27</v>
      </c>
      <c r="M23" s="121" t="s">
        <v>95</v>
      </c>
      <c r="N23" s="126"/>
      <c r="O23" s="125"/>
      <c r="P23" s="128"/>
      <c r="Q23" s="125" t="n">
        <v>14</v>
      </c>
      <c r="S23" s="129"/>
      <c r="U23" s="130" t="s">
        <v>27</v>
      </c>
    </row>
    <row r="24" customFormat="false" ht="12.75" hidden="false" customHeight="true" outlineLevel="0" collapsed="false">
      <c r="A24" s="126"/>
      <c r="B24" s="120" t="n">
        <f aca="false">VLOOKUP(C24,'Connectors Pinout'!B:C,2,0)</f>
        <v>51</v>
      </c>
      <c r="C24" s="121" t="s">
        <v>93</v>
      </c>
      <c r="D24" s="127"/>
      <c r="E24" s="26"/>
      <c r="F24" s="128"/>
      <c r="G24" s="125" t="n">
        <v>15</v>
      </c>
      <c r="H24" s="116" t="s">
        <v>551</v>
      </c>
      <c r="I24" s="129"/>
      <c r="J24" s="120"/>
      <c r="K24" s="126"/>
      <c r="L24" s="125" t="n">
        <f aca="false">VLOOKUP(M24,'Connectors Pinout'!H:I,2,0)</f>
        <v>28</v>
      </c>
      <c r="M24" s="121" t="s">
        <v>98</v>
      </c>
      <c r="N24" s="126"/>
      <c r="O24" s="125"/>
      <c r="P24" s="128"/>
      <c r="Q24" s="125" t="n">
        <v>15</v>
      </c>
      <c r="S24" s="129"/>
      <c r="U24" s="130" t="s">
        <v>27</v>
      </c>
    </row>
    <row r="25" customFormat="false" ht="14.4" hidden="false" customHeight="false" outlineLevel="0" collapsed="false">
      <c r="A25" s="126"/>
      <c r="B25" s="120" t="n">
        <f aca="false">VLOOKUP(C25,'Connectors Pinout'!B:C,2,0)</f>
        <v>60</v>
      </c>
      <c r="C25" s="131" t="s">
        <v>102</v>
      </c>
      <c r="D25" s="127"/>
      <c r="E25" s="26"/>
      <c r="F25" s="128"/>
      <c r="G25" s="120" t="n">
        <v>16</v>
      </c>
      <c r="H25" s="116" t="s">
        <v>552</v>
      </c>
      <c r="I25" s="129"/>
      <c r="J25" s="120"/>
      <c r="K25" s="126"/>
      <c r="L25" s="120" t="n">
        <f aca="false">VLOOKUP(M25,'Connectors Pinout'!H:I,2,0)</f>
        <v>29</v>
      </c>
      <c r="M25" s="121" t="s">
        <v>101</v>
      </c>
      <c r="N25" s="126"/>
      <c r="O25" s="120"/>
      <c r="P25" s="128"/>
      <c r="Q25" s="120" t="n">
        <v>16</v>
      </c>
      <c r="S25" s="129"/>
      <c r="U25" s="130" t="s">
        <v>27</v>
      </c>
    </row>
    <row r="26" customFormat="false" ht="12.75" hidden="false" customHeight="true" outlineLevel="0" collapsed="false">
      <c r="A26" s="126"/>
      <c r="B26" s="120" t="n">
        <f aca="false">VLOOKUP(C26,'Connectors Pinout'!B:C,2,0)</f>
        <v>21</v>
      </c>
      <c r="C26" s="121" t="s">
        <v>83</v>
      </c>
      <c r="D26" s="127"/>
      <c r="E26" s="26"/>
      <c r="F26" s="128"/>
      <c r="G26" s="120" t="n">
        <v>17</v>
      </c>
      <c r="H26" s="116" t="s">
        <v>553</v>
      </c>
      <c r="I26" s="129"/>
      <c r="J26" s="120"/>
      <c r="K26" s="126"/>
      <c r="L26" s="120" t="n">
        <f aca="false">VLOOKUP(M26,'Connectors Pinout'!H:I,2,0)</f>
        <v>53</v>
      </c>
      <c r="M26" s="121" t="s">
        <v>70</v>
      </c>
      <c r="N26" s="126"/>
      <c r="O26" s="120"/>
      <c r="P26" s="128"/>
      <c r="Q26" s="120" t="n">
        <v>17</v>
      </c>
      <c r="S26" s="129"/>
      <c r="U26" s="130" t="s">
        <v>27</v>
      </c>
    </row>
    <row r="27" customFormat="false" ht="12.75" hidden="false" customHeight="true" outlineLevel="0" collapsed="false">
      <c r="A27" s="126"/>
      <c r="B27" s="120" t="n">
        <f aca="false">VLOOKUP(C27,'Connectors Pinout'!B:C,2,0)</f>
        <v>9</v>
      </c>
      <c r="C27" s="131" t="s">
        <v>134</v>
      </c>
      <c r="D27" s="127"/>
      <c r="E27" s="26"/>
      <c r="F27" s="128"/>
      <c r="G27" s="120" t="n">
        <v>18</v>
      </c>
      <c r="H27" s="116" t="s">
        <v>554</v>
      </c>
      <c r="I27" s="129"/>
      <c r="J27" s="120"/>
      <c r="K27" s="126"/>
      <c r="L27" s="120" t="n">
        <f aca="false">VLOOKUP(M27,'Connectors Pinout'!H:I,2,0)</f>
        <v>17</v>
      </c>
      <c r="M27" s="121" t="s">
        <v>136</v>
      </c>
      <c r="N27" s="126"/>
      <c r="O27" s="120"/>
      <c r="P27" s="128"/>
      <c r="Q27" s="120" t="n">
        <v>18</v>
      </c>
      <c r="S27" s="129"/>
      <c r="U27" s="130"/>
    </row>
    <row r="28" customFormat="false" ht="12.75" hidden="false" customHeight="true" outlineLevel="0" collapsed="false">
      <c r="A28" s="126"/>
      <c r="B28" s="132" t="n">
        <f aca="false">VLOOKUP(C28,'Connectors Pinout'!B:C,2,0)</f>
        <v>61</v>
      </c>
      <c r="C28" s="133" t="s">
        <v>162</v>
      </c>
      <c r="D28" s="127"/>
      <c r="E28" s="26"/>
      <c r="F28" s="128"/>
      <c r="G28" s="132" t="n">
        <v>19</v>
      </c>
      <c r="H28" s="134" t="s">
        <v>555</v>
      </c>
      <c r="I28" s="129"/>
      <c r="J28" s="120"/>
      <c r="K28" s="126"/>
      <c r="L28" s="120" t="n">
        <f aca="false">VLOOKUP(M28,'Connectors Pinout'!H:I,2,0)</f>
        <v>30</v>
      </c>
      <c r="M28" s="121" t="s">
        <v>104</v>
      </c>
      <c r="N28" s="126"/>
      <c r="O28" s="120"/>
      <c r="P28" s="128"/>
      <c r="Q28" s="120" t="n">
        <v>19</v>
      </c>
      <c r="S28" s="129"/>
      <c r="U28" s="130" t="s">
        <v>27</v>
      </c>
    </row>
    <row r="29" customFormat="false" ht="13.2" hidden="false" customHeight="false" outlineLevel="0" collapsed="false">
      <c r="A29" s="126"/>
      <c r="B29" s="132" t="n">
        <f aca="false">VLOOKUP(C29,'Connectors Pinout'!B:C,2,0)</f>
        <v>59</v>
      </c>
      <c r="C29" s="135" t="s">
        <v>72</v>
      </c>
      <c r="D29" s="127"/>
      <c r="E29" s="26"/>
      <c r="F29" s="128"/>
      <c r="G29" s="132" t="n">
        <v>20</v>
      </c>
      <c r="H29" s="134" t="s">
        <v>546</v>
      </c>
      <c r="I29" s="129"/>
      <c r="J29" s="120"/>
      <c r="K29" s="126"/>
      <c r="L29" s="120" t="n">
        <f aca="false">VLOOKUP(M29,'Connectors Pinout'!H:I,2,0)</f>
        <v>50</v>
      </c>
      <c r="M29" s="121" t="s">
        <v>46</v>
      </c>
      <c r="N29" s="126"/>
      <c r="O29" s="120"/>
      <c r="P29" s="128"/>
      <c r="Q29" s="120" t="n">
        <v>20</v>
      </c>
      <c r="S29" s="129"/>
      <c r="U29" s="130" t="s">
        <v>27</v>
      </c>
    </row>
    <row r="30" customFormat="false" ht="12.75" hidden="false" customHeight="true" outlineLevel="0" collapsed="false">
      <c r="A30" s="126"/>
      <c r="B30" s="120"/>
      <c r="D30" s="127"/>
      <c r="E30" s="26"/>
      <c r="F30" s="136"/>
      <c r="G30" s="136"/>
      <c r="H30" s="116"/>
      <c r="I30" s="120"/>
      <c r="J30" s="120"/>
      <c r="K30" s="126"/>
      <c r="L30" s="120"/>
      <c r="M30" s="121"/>
      <c r="N30" s="126"/>
      <c r="O30" s="120"/>
      <c r="P30" s="120"/>
      <c r="Q30" s="120"/>
      <c r="S30" s="137"/>
      <c r="U30" s="130"/>
    </row>
    <row r="31" customFormat="false" ht="12.75" hidden="false" customHeight="true" outlineLevel="0" collapsed="false">
      <c r="A31" s="126"/>
      <c r="B31" s="120"/>
      <c r="C31" s="121"/>
      <c r="D31" s="127"/>
      <c r="E31" s="26"/>
      <c r="F31" s="136"/>
      <c r="G31" s="136"/>
      <c r="H31" s="116"/>
      <c r="I31" s="120"/>
      <c r="J31" s="120"/>
      <c r="K31" s="126"/>
      <c r="L31" s="120"/>
      <c r="M31" s="121"/>
      <c r="N31" s="126"/>
      <c r="O31" s="120"/>
      <c r="P31" s="120"/>
      <c r="Q31" s="120"/>
      <c r="S31" s="137"/>
      <c r="U31" s="130"/>
    </row>
    <row r="32" customFormat="false" ht="13.2" hidden="false" customHeight="false" outlineLevel="0" collapsed="false">
      <c r="A32" s="126"/>
      <c r="B32" s="120" t="n">
        <f aca="false">VLOOKUP(C32,'Connectors Pinout'!B:C,2,0)</f>
        <v>10</v>
      </c>
      <c r="C32" s="121" t="s">
        <v>363</v>
      </c>
      <c r="D32" s="127"/>
      <c r="E32" s="26"/>
      <c r="F32" s="128" t="s">
        <v>556</v>
      </c>
      <c r="G32" s="120" t="n">
        <v>1</v>
      </c>
      <c r="H32" s="116" t="s">
        <v>557</v>
      </c>
      <c r="I32" s="108" t="s">
        <v>147</v>
      </c>
      <c r="J32" s="120"/>
      <c r="K32" s="126"/>
      <c r="L32" s="120" t="n">
        <f aca="false">VLOOKUP(M32,'Connectors Pinout'!H:I,2,0)</f>
        <v>18</v>
      </c>
      <c r="M32" s="121" t="s">
        <v>440</v>
      </c>
      <c r="N32" s="126"/>
      <c r="O32" s="120"/>
      <c r="P32" s="128" t="s">
        <v>558</v>
      </c>
      <c r="Q32" s="120" t="n">
        <v>1</v>
      </c>
      <c r="S32" s="128" t="s">
        <v>151</v>
      </c>
      <c r="U32" s="130" t="s">
        <v>522</v>
      </c>
    </row>
    <row r="33" customFormat="false" ht="13.2" hidden="false" customHeight="false" outlineLevel="0" collapsed="false">
      <c r="A33" s="126"/>
      <c r="B33" s="120" t="n">
        <f aca="false">VLOOKUP(C33,'Connectors Pinout'!B:C,2,0)</f>
        <v>11</v>
      </c>
      <c r="C33" s="121" t="s">
        <v>364</v>
      </c>
      <c r="D33" s="127"/>
      <c r="E33" s="26"/>
      <c r="F33" s="128"/>
      <c r="G33" s="120" t="n">
        <v>2</v>
      </c>
      <c r="H33" s="116" t="s">
        <v>559</v>
      </c>
      <c r="I33" s="108"/>
      <c r="J33" s="120"/>
      <c r="K33" s="126"/>
      <c r="L33" s="120" t="n">
        <f aca="false">VLOOKUP(M33,'Connectors Pinout'!H:I,2,0)</f>
        <v>19</v>
      </c>
      <c r="M33" s="121" t="s">
        <v>441</v>
      </c>
      <c r="N33" s="126"/>
      <c r="O33" s="120"/>
      <c r="P33" s="128"/>
      <c r="Q33" s="125" t="n">
        <v>2</v>
      </c>
      <c r="S33" s="128"/>
      <c r="U33" s="130" t="s">
        <v>522</v>
      </c>
    </row>
    <row r="34" customFormat="false" ht="13.2" hidden="false" customHeight="false" outlineLevel="0" collapsed="false">
      <c r="A34" s="126"/>
      <c r="B34" s="120" t="n">
        <f aca="false">VLOOKUP(C34,'Connectors Pinout'!B:C,2,0)</f>
        <v>2</v>
      </c>
      <c r="C34" s="121" t="s">
        <v>202</v>
      </c>
      <c r="D34" s="127"/>
      <c r="E34" s="138"/>
      <c r="F34" s="128"/>
      <c r="G34" s="120" t="n">
        <v>3</v>
      </c>
      <c r="H34" s="116" t="s">
        <v>560</v>
      </c>
      <c r="I34" s="108"/>
      <c r="J34" s="120"/>
      <c r="K34" s="126"/>
      <c r="L34" s="120" t="n">
        <f aca="false">VLOOKUP(M34,'Connectors Pinout'!H:I,2,0)</f>
        <v>2</v>
      </c>
      <c r="M34" s="121" t="s">
        <v>204</v>
      </c>
      <c r="N34" s="126"/>
      <c r="P34" s="128"/>
      <c r="Q34" s="125" t="n">
        <v>3</v>
      </c>
      <c r="S34" s="128"/>
      <c r="U34" s="130" t="s">
        <v>522</v>
      </c>
    </row>
    <row r="35" customFormat="false" ht="13.2" hidden="false" customHeight="false" outlineLevel="0" collapsed="false">
      <c r="A35" s="126"/>
      <c r="B35" s="120" t="n">
        <f aca="false">VLOOKUP(C35,'Connectors Pinout'!B:C,2,0)</f>
        <v>1</v>
      </c>
      <c r="C35" s="121" t="s">
        <v>194</v>
      </c>
      <c r="D35" s="127"/>
      <c r="E35" s="26"/>
      <c r="F35" s="128"/>
      <c r="G35" s="120" t="n">
        <v>4</v>
      </c>
      <c r="H35" s="116" t="s">
        <v>561</v>
      </c>
      <c r="I35" s="108"/>
      <c r="J35" s="120"/>
      <c r="K35" s="126"/>
      <c r="L35" s="120" t="n">
        <f aca="false">VLOOKUP(M35,'Connectors Pinout'!H:I,2,0)</f>
        <v>1</v>
      </c>
      <c r="M35" s="121" t="s">
        <v>198</v>
      </c>
      <c r="N35" s="126"/>
      <c r="O35" s="120"/>
      <c r="P35" s="128"/>
      <c r="Q35" s="125" t="n">
        <v>4</v>
      </c>
      <c r="S35" s="128"/>
      <c r="U35" s="130" t="s">
        <v>522</v>
      </c>
    </row>
    <row r="36" customFormat="false" ht="13.2" hidden="false" customHeight="false" outlineLevel="0" collapsed="false">
      <c r="A36" s="126"/>
      <c r="B36" s="120" t="n">
        <f aca="false">VLOOKUP(C36,'Connectors Pinout'!B:C,2,0)</f>
        <v>12</v>
      </c>
      <c r="C36" s="116" t="s">
        <v>365</v>
      </c>
      <c r="D36" s="127"/>
      <c r="E36" s="138"/>
      <c r="F36" s="128"/>
      <c r="G36" s="120" t="n">
        <v>5</v>
      </c>
      <c r="H36" s="116" t="s">
        <v>562</v>
      </c>
      <c r="I36" s="108"/>
      <c r="J36" s="120"/>
      <c r="K36" s="126"/>
      <c r="L36" s="120" t="n">
        <f aca="false">VLOOKUP(M36,'Connectors Pinout'!H:I,2,0)</f>
        <v>20</v>
      </c>
      <c r="M36" s="121" t="s">
        <v>442</v>
      </c>
      <c r="N36" s="126"/>
      <c r="O36" s="120"/>
      <c r="P36" s="128"/>
      <c r="Q36" s="125" t="n">
        <v>5</v>
      </c>
      <c r="S36" s="128"/>
      <c r="U36" s="130" t="s">
        <v>522</v>
      </c>
    </row>
    <row r="37" customFormat="false" ht="13.2" hidden="false" customHeight="false" outlineLevel="0" collapsed="false">
      <c r="A37" s="126"/>
      <c r="B37" s="120" t="n">
        <f aca="false">VLOOKUP(C37,'Connectors Pinout'!B:C,2,0)</f>
        <v>13</v>
      </c>
      <c r="C37" s="121" t="s">
        <v>366</v>
      </c>
      <c r="D37" s="127"/>
      <c r="E37" s="26"/>
      <c r="F37" s="128"/>
      <c r="G37" s="120" t="n">
        <v>6</v>
      </c>
      <c r="H37" s="116" t="s">
        <v>563</v>
      </c>
      <c r="I37" s="108"/>
      <c r="J37" s="120"/>
      <c r="K37" s="126"/>
      <c r="L37" s="120" t="n">
        <f aca="false">VLOOKUP(M37,'Connectors Pinout'!H:I,2,0)</f>
        <v>21</v>
      </c>
      <c r="M37" s="121" t="s">
        <v>443</v>
      </c>
      <c r="N37" s="126"/>
      <c r="O37" s="120"/>
      <c r="P37" s="128"/>
      <c r="Q37" s="125" t="n">
        <v>6</v>
      </c>
      <c r="S37" s="128"/>
      <c r="U37" s="130" t="s">
        <v>522</v>
      </c>
    </row>
    <row r="38" customFormat="false" ht="13.2" hidden="false" customHeight="false" outlineLevel="0" collapsed="false">
      <c r="A38" s="126"/>
      <c r="B38" s="120" t="n">
        <f aca="false">VLOOKUP(C38,'Connectors Pinout'!B:C,2,0)</f>
        <v>14</v>
      </c>
      <c r="C38" s="121" t="s">
        <v>367</v>
      </c>
      <c r="D38" s="127"/>
      <c r="E38" s="26"/>
      <c r="F38" s="128"/>
      <c r="G38" s="120" t="n">
        <v>7</v>
      </c>
      <c r="H38" s="116" t="s">
        <v>564</v>
      </c>
      <c r="I38" s="108"/>
      <c r="J38" s="120"/>
      <c r="K38" s="126"/>
      <c r="L38" s="120" t="n">
        <f aca="false">VLOOKUP(M38,'Connectors Pinout'!H:I,2,0)</f>
        <v>22</v>
      </c>
      <c r="M38" s="121" t="s">
        <v>444</v>
      </c>
      <c r="N38" s="126"/>
      <c r="O38" s="120"/>
      <c r="P38" s="128"/>
      <c r="Q38" s="120" t="n">
        <v>7</v>
      </c>
      <c r="S38" s="128"/>
      <c r="U38" s="130" t="s">
        <v>522</v>
      </c>
    </row>
    <row r="39" customFormat="false" ht="13.2" hidden="false" customHeight="false" outlineLevel="0" collapsed="false">
      <c r="A39" s="126"/>
      <c r="B39" s="120" t="n">
        <f aca="false">VLOOKUP(C39,'Connectors Pinout'!B:C,2,0)</f>
        <v>49</v>
      </c>
      <c r="C39" s="121" t="s">
        <v>64</v>
      </c>
      <c r="D39" s="127"/>
      <c r="E39" s="26"/>
      <c r="F39" s="128"/>
      <c r="G39" s="120" t="n">
        <v>8</v>
      </c>
      <c r="H39" s="116" t="s">
        <v>565</v>
      </c>
      <c r="I39" s="108"/>
      <c r="J39" s="120"/>
      <c r="K39" s="126"/>
      <c r="L39" s="120" t="n">
        <f aca="false">VLOOKUP(M39,'Connectors Pinout'!H:I,2,0)</f>
        <v>48</v>
      </c>
      <c r="M39" s="121" t="s">
        <v>38</v>
      </c>
      <c r="N39" s="126"/>
      <c r="O39" s="120"/>
      <c r="P39" s="128"/>
      <c r="Q39" s="120" t="n">
        <v>8</v>
      </c>
      <c r="S39" s="128"/>
      <c r="U39" s="130" t="s">
        <v>27</v>
      </c>
    </row>
    <row r="40" customFormat="false" ht="13.2" hidden="false" customHeight="false" outlineLevel="0" collapsed="false">
      <c r="A40" s="126"/>
      <c r="B40" s="120" t="n">
        <f aca="false">VLOOKUP(C40,'Connectors Pinout'!B:C,2,0)</f>
        <v>54</v>
      </c>
      <c r="C40" s="121" t="s">
        <v>68</v>
      </c>
      <c r="D40" s="127"/>
      <c r="E40" s="26"/>
      <c r="F40" s="128"/>
      <c r="G40" s="120" t="n">
        <v>9</v>
      </c>
      <c r="H40" s="116" t="s">
        <v>566</v>
      </c>
      <c r="I40" s="108"/>
      <c r="J40" s="120"/>
      <c r="K40" s="126"/>
      <c r="L40" s="120" t="n">
        <f aca="false">VLOOKUP(M40,'Connectors Pinout'!H:I,2,0)</f>
        <v>49</v>
      </c>
      <c r="M40" s="121" t="s">
        <v>42</v>
      </c>
      <c r="N40" s="126"/>
      <c r="O40" s="120"/>
      <c r="P40" s="128"/>
      <c r="Q40" s="120" t="n">
        <v>9</v>
      </c>
      <c r="S40" s="128"/>
      <c r="U40" s="130" t="s">
        <v>27</v>
      </c>
    </row>
    <row r="41" customFormat="false" ht="13.2" hidden="false" customHeight="false" outlineLevel="0" collapsed="false">
      <c r="A41" s="126"/>
      <c r="B41" s="120" t="n">
        <f aca="false">VLOOKUP(C41,'Connectors Pinout'!B:C,2,0)</f>
        <v>59</v>
      </c>
      <c r="C41" s="121" t="s">
        <v>72</v>
      </c>
      <c r="D41" s="127"/>
      <c r="E41" s="26"/>
      <c r="F41" s="128"/>
      <c r="G41" s="120" t="n">
        <v>10</v>
      </c>
      <c r="H41" s="116" t="s">
        <v>567</v>
      </c>
      <c r="I41" s="108"/>
      <c r="J41" s="120"/>
      <c r="K41" s="126"/>
      <c r="L41" s="120" t="n">
        <f aca="false">VLOOKUP(M41,'Connectors Pinout'!H:I,2,0)</f>
        <v>50</v>
      </c>
      <c r="M41" s="121" t="s">
        <v>46</v>
      </c>
      <c r="N41" s="126"/>
      <c r="O41" s="120"/>
      <c r="P41" s="128"/>
      <c r="Q41" s="120" t="n">
        <v>10</v>
      </c>
      <c r="S41" s="128"/>
      <c r="U41" s="130" t="s">
        <v>27</v>
      </c>
    </row>
    <row r="42" customFormat="false" ht="13.2" hidden="false" customHeight="false" outlineLevel="0" collapsed="false">
      <c r="A42" s="126"/>
      <c r="B42" s="120" t="n">
        <f aca="false">VLOOKUP(C42,'Connectors Pinout'!B:C,2,0)</f>
        <v>19</v>
      </c>
      <c r="C42" s="116" t="s">
        <v>76</v>
      </c>
      <c r="D42" s="127"/>
      <c r="E42" s="26"/>
      <c r="F42" s="128"/>
      <c r="G42" s="125" t="n">
        <v>11</v>
      </c>
      <c r="H42" s="116" t="s">
        <v>568</v>
      </c>
      <c r="I42" s="108"/>
      <c r="J42" s="120"/>
      <c r="K42" s="126"/>
      <c r="L42" s="120" t="n">
        <f aca="false">VLOOKUP(M42,'Connectors Pinout'!H:I,2,0)</f>
        <v>51</v>
      </c>
      <c r="M42" s="121" t="s">
        <v>50</v>
      </c>
      <c r="N42" s="126"/>
      <c r="O42" s="125"/>
      <c r="P42" s="128"/>
      <c r="Q42" s="125" t="n">
        <v>11</v>
      </c>
      <c r="S42" s="128"/>
      <c r="U42" s="130" t="s">
        <v>27</v>
      </c>
    </row>
    <row r="43" customFormat="false" ht="13.2" hidden="false" customHeight="false" outlineLevel="0" collapsed="false">
      <c r="A43" s="126"/>
      <c r="B43" s="120" t="n">
        <f aca="false">VLOOKUP(C43,'Connectors Pinout'!B:C,2,0)</f>
        <v>20</v>
      </c>
      <c r="C43" s="116" t="s">
        <v>80</v>
      </c>
      <c r="D43" s="127"/>
      <c r="E43" s="26"/>
      <c r="F43" s="128"/>
      <c r="G43" s="125" t="n">
        <v>12</v>
      </c>
      <c r="H43" s="116" t="s">
        <v>569</v>
      </c>
      <c r="I43" s="108"/>
      <c r="J43" s="120"/>
      <c r="K43" s="126"/>
      <c r="L43" s="120" t="n">
        <f aca="false">VLOOKUP(M43,'Connectors Pinout'!H:I,2,0)</f>
        <v>52</v>
      </c>
      <c r="M43" s="121" t="s">
        <v>66</v>
      </c>
      <c r="N43" s="126"/>
      <c r="O43" s="125"/>
      <c r="P43" s="128"/>
      <c r="Q43" s="125" t="n">
        <v>12</v>
      </c>
      <c r="S43" s="128"/>
      <c r="U43" s="130" t="s">
        <v>27</v>
      </c>
    </row>
    <row r="44" customFormat="false" ht="13.2" hidden="false" customHeight="false" outlineLevel="0" collapsed="false">
      <c r="A44" s="126"/>
      <c r="B44" s="120" t="n">
        <f aca="false">VLOOKUP(C44,'Connectors Pinout'!B:C,2,0)</f>
        <v>21</v>
      </c>
      <c r="C44" s="116" t="s">
        <v>83</v>
      </c>
      <c r="D44" s="127"/>
      <c r="E44" s="26"/>
      <c r="F44" s="128"/>
      <c r="G44" s="125" t="n">
        <v>13</v>
      </c>
      <c r="H44" s="116" t="s">
        <v>570</v>
      </c>
      <c r="I44" s="108"/>
      <c r="J44" s="120"/>
      <c r="K44" s="126"/>
      <c r="L44" s="120" t="n">
        <f aca="false">VLOOKUP(M44,'Connectors Pinout'!H:I,2,0)</f>
        <v>53</v>
      </c>
      <c r="M44" s="121" t="s">
        <v>70</v>
      </c>
      <c r="N44" s="126"/>
      <c r="O44" s="125"/>
      <c r="P44" s="128"/>
      <c r="Q44" s="125" t="n">
        <v>13</v>
      </c>
      <c r="S44" s="128"/>
      <c r="U44" s="130" t="s">
        <v>27</v>
      </c>
    </row>
    <row r="45" customFormat="false" ht="13.2" hidden="false" customHeight="false" outlineLevel="0" collapsed="false">
      <c r="A45" s="126"/>
      <c r="B45" s="120" t="n">
        <f aca="false">VLOOKUP(C45,'Connectors Pinout'!B:C,2,0)</f>
        <v>60</v>
      </c>
      <c r="C45" s="116" t="s">
        <v>102</v>
      </c>
      <c r="D45" s="127"/>
      <c r="E45" s="26"/>
      <c r="F45" s="128"/>
      <c r="G45" s="125" t="n">
        <v>14</v>
      </c>
      <c r="H45" s="116" t="s">
        <v>571</v>
      </c>
      <c r="I45" s="108"/>
      <c r="J45" s="120"/>
      <c r="K45" s="126"/>
      <c r="L45" s="120" t="n">
        <f aca="false">VLOOKUP(M45,'Connectors Pinout'!H:I,2,0)</f>
        <v>26</v>
      </c>
      <c r="M45" s="121" t="s">
        <v>91</v>
      </c>
      <c r="N45" s="126"/>
      <c r="O45" s="125"/>
      <c r="P45" s="128"/>
      <c r="Q45" s="125" t="n">
        <v>14</v>
      </c>
      <c r="S45" s="128"/>
      <c r="U45" s="130" t="s">
        <v>27</v>
      </c>
    </row>
    <row r="46" customFormat="false" ht="13.2" hidden="false" customHeight="false" outlineLevel="0" collapsed="false">
      <c r="A46" s="126"/>
      <c r="B46" s="120" t="n">
        <f aca="false">VLOOKUP(C46,'Connectors Pinout'!B:C,2,0)</f>
        <v>50</v>
      </c>
      <c r="C46" s="116" t="s">
        <v>89</v>
      </c>
      <c r="D46" s="127"/>
      <c r="E46" s="26"/>
      <c r="F46" s="128"/>
      <c r="G46" s="125" t="n">
        <v>15</v>
      </c>
      <c r="H46" s="116" t="s">
        <v>572</v>
      </c>
      <c r="I46" s="108"/>
      <c r="J46" s="120"/>
      <c r="K46" s="126"/>
      <c r="L46" s="120" t="n">
        <f aca="false">VLOOKUP(M46,'Connectors Pinout'!H:I,2,0)</f>
        <v>27</v>
      </c>
      <c r="M46" s="121" t="s">
        <v>95</v>
      </c>
      <c r="N46" s="126"/>
      <c r="O46" s="125"/>
      <c r="P46" s="128"/>
      <c r="Q46" s="125" t="n">
        <v>15</v>
      </c>
      <c r="S46" s="128"/>
      <c r="U46" s="130" t="s">
        <v>27</v>
      </c>
    </row>
    <row r="47" customFormat="false" ht="13.2" hidden="false" customHeight="false" outlineLevel="0" collapsed="false">
      <c r="A47" s="126"/>
      <c r="B47" s="120" t="n">
        <f aca="false">VLOOKUP(C47,'Connectors Pinout'!B:C,2,0)</f>
        <v>55</v>
      </c>
      <c r="C47" s="116" t="s">
        <v>96</v>
      </c>
      <c r="D47" s="127"/>
      <c r="E47" s="26"/>
      <c r="F47" s="128"/>
      <c r="G47" s="120" t="n">
        <v>16</v>
      </c>
      <c r="H47" s="116" t="s">
        <v>573</v>
      </c>
      <c r="I47" s="108"/>
      <c r="J47" s="120"/>
      <c r="K47" s="126"/>
      <c r="L47" s="120" t="n">
        <f aca="false">VLOOKUP(M47,'Connectors Pinout'!H:I,2,0)</f>
        <v>28</v>
      </c>
      <c r="M47" s="121" t="s">
        <v>98</v>
      </c>
      <c r="N47" s="126"/>
      <c r="O47" s="120"/>
      <c r="P47" s="128"/>
      <c r="Q47" s="120" t="n">
        <v>16</v>
      </c>
      <c r="S47" s="128"/>
      <c r="U47" s="130" t="s">
        <v>27</v>
      </c>
    </row>
    <row r="48" customFormat="false" ht="13.2" hidden="false" customHeight="false" outlineLevel="0" collapsed="false">
      <c r="A48" s="126"/>
      <c r="B48" s="120" t="n">
        <f aca="false">VLOOKUP(C48,'Connectors Pinout'!B:C,2,0)</f>
        <v>51</v>
      </c>
      <c r="C48" s="116" t="s">
        <v>93</v>
      </c>
      <c r="D48" s="127"/>
      <c r="E48" s="26"/>
      <c r="F48" s="128"/>
      <c r="G48" s="120" t="n">
        <v>17</v>
      </c>
      <c r="H48" s="116" t="s">
        <v>574</v>
      </c>
      <c r="I48" s="108"/>
      <c r="J48" s="120"/>
      <c r="K48" s="126"/>
      <c r="L48" s="120" t="n">
        <f aca="false">VLOOKUP(M48,'Connectors Pinout'!H:I,2,0)</f>
        <v>29</v>
      </c>
      <c r="M48" s="121" t="s">
        <v>101</v>
      </c>
      <c r="N48" s="126"/>
      <c r="O48" s="120"/>
      <c r="P48" s="128"/>
      <c r="Q48" s="120" t="n">
        <v>17</v>
      </c>
      <c r="S48" s="128"/>
      <c r="U48" s="130" t="s">
        <v>27</v>
      </c>
    </row>
    <row r="49" customFormat="false" ht="13.2" hidden="false" customHeight="false" outlineLevel="0" collapsed="false">
      <c r="A49" s="126"/>
      <c r="B49" s="120" t="n">
        <f aca="false">VLOOKUP(C49,'Connectors Pinout'!B:C,2,0)</f>
        <v>61</v>
      </c>
      <c r="C49" s="116" t="s">
        <v>162</v>
      </c>
      <c r="D49" s="127"/>
      <c r="E49" s="26"/>
      <c r="F49" s="128"/>
      <c r="G49" s="120" t="n">
        <v>18</v>
      </c>
      <c r="H49" s="116" t="s">
        <v>575</v>
      </c>
      <c r="I49" s="108"/>
      <c r="J49" s="120"/>
      <c r="K49" s="126"/>
      <c r="L49" s="120" t="n">
        <f aca="false">VLOOKUP(M49,'Connectors Pinout'!H:I,2,0)</f>
        <v>30</v>
      </c>
      <c r="M49" s="121" t="s">
        <v>104</v>
      </c>
      <c r="N49" s="126"/>
      <c r="O49" s="120"/>
      <c r="P49" s="128"/>
      <c r="Q49" s="120" t="n">
        <v>18</v>
      </c>
      <c r="S49" s="128"/>
      <c r="U49" s="130" t="s">
        <v>27</v>
      </c>
    </row>
    <row r="50" customFormat="false" ht="13.2" hidden="false" customHeight="false" outlineLevel="0" collapsed="false">
      <c r="A50" s="126"/>
      <c r="B50" s="120" t="n">
        <f aca="false">VLOOKUP(C50,'Connectors Pinout'!B:C,2,0)</f>
        <v>22</v>
      </c>
      <c r="C50" s="116" t="s">
        <v>86</v>
      </c>
      <c r="D50" s="127"/>
      <c r="E50" s="26"/>
      <c r="F50" s="128"/>
      <c r="G50" s="120" t="n">
        <v>19</v>
      </c>
      <c r="H50" s="116" t="s">
        <v>576</v>
      </c>
      <c r="I50" s="108"/>
      <c r="J50" s="120"/>
      <c r="K50" s="126"/>
      <c r="L50" s="120" t="n">
        <f aca="false">VLOOKUP(M50,'Connectors Pinout'!H:I,2,0)</f>
        <v>54</v>
      </c>
      <c r="M50" s="121" t="s">
        <v>74</v>
      </c>
      <c r="N50" s="126"/>
      <c r="O50" s="120"/>
      <c r="P50" s="128"/>
      <c r="Q50" s="120" t="n">
        <v>19</v>
      </c>
      <c r="S50" s="128"/>
      <c r="U50" s="130" t="s">
        <v>27</v>
      </c>
    </row>
    <row r="51" customFormat="false" ht="13.2" hidden="false" customHeight="false" outlineLevel="0" collapsed="false">
      <c r="A51" s="126"/>
      <c r="B51" s="120" t="n">
        <f aca="false">VLOOKUP(C51,'Connectors Pinout'!B:C,2,0)</f>
        <v>23</v>
      </c>
      <c r="C51" s="139" t="s">
        <v>126</v>
      </c>
      <c r="D51" s="127"/>
      <c r="E51" s="26"/>
      <c r="F51" s="128"/>
      <c r="G51" s="120" t="n">
        <v>20</v>
      </c>
      <c r="H51" s="139" t="s">
        <v>577</v>
      </c>
      <c r="I51" s="108"/>
      <c r="K51" s="126"/>
      <c r="L51" s="120" t="n">
        <f aca="false">VLOOKUP(M51,'Connectors Pinout'!H:I,2,0)</f>
        <v>55</v>
      </c>
      <c r="M51" s="121" t="s">
        <v>78</v>
      </c>
      <c r="N51" s="126"/>
      <c r="O51" s="120"/>
      <c r="P51" s="128"/>
      <c r="Q51" s="120" t="n">
        <v>20</v>
      </c>
      <c r="S51" s="128"/>
      <c r="U51" s="130" t="s">
        <v>27</v>
      </c>
    </row>
    <row r="52" customFormat="false" ht="13.2" hidden="false" customHeight="false" outlineLevel="0" collapsed="false">
      <c r="A52" s="126"/>
      <c r="B52" s="120" t="n">
        <f aca="false">VLOOKUP(C52,'Connectors Pinout'!B:C,2,0)</f>
        <v>9</v>
      </c>
      <c r="C52" s="116" t="s">
        <v>134</v>
      </c>
      <c r="D52" s="127"/>
      <c r="E52" s="26"/>
      <c r="F52" s="128"/>
      <c r="G52" s="120" t="n">
        <v>21</v>
      </c>
      <c r="H52" s="116" t="s">
        <v>578</v>
      </c>
      <c r="I52" s="108"/>
      <c r="K52" s="126"/>
      <c r="L52" s="120" t="n">
        <f aca="false">VLOOKUP(M52,'Connectors Pinout'!H:I,2,0)</f>
        <v>17</v>
      </c>
      <c r="M52" s="121" t="s">
        <v>136</v>
      </c>
      <c r="N52" s="126"/>
      <c r="O52" s="120"/>
      <c r="P52" s="128"/>
      <c r="Q52" s="120" t="n">
        <v>21</v>
      </c>
      <c r="S52" s="128"/>
      <c r="U52" s="130" t="s">
        <v>27</v>
      </c>
    </row>
    <row r="53" customFormat="false" ht="13.2" hidden="false" customHeight="false" outlineLevel="0" collapsed="false">
      <c r="A53" s="126"/>
      <c r="B53" s="120" t="s">
        <v>35</v>
      </c>
      <c r="D53" s="127"/>
      <c r="E53" s="26"/>
      <c r="F53" s="128"/>
      <c r="G53" s="120" t="n">
        <v>22</v>
      </c>
      <c r="H53" s="116" t="s">
        <v>579</v>
      </c>
      <c r="I53" s="108"/>
      <c r="K53" s="126"/>
      <c r="L53" s="120" t="s">
        <v>35</v>
      </c>
      <c r="M53" s="121"/>
      <c r="N53" s="126"/>
      <c r="O53" s="120"/>
      <c r="P53" s="128"/>
      <c r="Q53" s="120" t="n">
        <v>22</v>
      </c>
      <c r="S53" s="128"/>
      <c r="U53" s="130" t="s">
        <v>27</v>
      </c>
    </row>
    <row r="54" customFormat="false" ht="13.2" hidden="false" customHeight="false" outlineLevel="0" collapsed="false">
      <c r="A54" s="126"/>
      <c r="B54" s="120"/>
      <c r="D54" s="127"/>
      <c r="E54" s="26"/>
      <c r="F54" s="128"/>
      <c r="G54" s="120" t="n">
        <v>23</v>
      </c>
      <c r="H54" s="116"/>
      <c r="I54" s="108"/>
      <c r="K54" s="126"/>
      <c r="M54" s="121"/>
      <c r="N54" s="126"/>
      <c r="O54" s="120"/>
      <c r="P54" s="128"/>
      <c r="Q54" s="120" t="n">
        <v>23</v>
      </c>
      <c r="S54" s="128"/>
      <c r="U54" s="130" t="s">
        <v>27</v>
      </c>
    </row>
    <row r="55" customFormat="false" ht="13.2" hidden="false" customHeight="false" outlineLevel="0" collapsed="false">
      <c r="A55" s="126"/>
      <c r="B55" s="120"/>
      <c r="D55" s="127"/>
      <c r="E55" s="26"/>
      <c r="F55" s="128"/>
      <c r="G55" s="120" t="n">
        <v>24</v>
      </c>
      <c r="H55" s="116"/>
      <c r="I55" s="108"/>
      <c r="K55" s="126"/>
      <c r="N55" s="126"/>
      <c r="O55" s="120"/>
      <c r="P55" s="128"/>
      <c r="Q55" s="120" t="n">
        <v>24</v>
      </c>
      <c r="S55" s="128"/>
      <c r="U55" s="130" t="s">
        <v>27</v>
      </c>
    </row>
    <row r="56" customFormat="false" ht="13.2" hidden="false" customHeight="false" outlineLevel="0" collapsed="false">
      <c r="A56" s="126"/>
      <c r="D56" s="127"/>
      <c r="E56" s="26"/>
    </row>
    <row r="57" customFormat="false" ht="13.2" hidden="false" customHeight="false" outlineLevel="0" collapsed="false">
      <c r="A57" s="126"/>
      <c r="D57" s="127"/>
      <c r="E57" s="26"/>
    </row>
    <row r="58" customFormat="false" ht="12.75" hidden="false" customHeight="true" outlineLevel="0" collapsed="false">
      <c r="A58" s="126"/>
      <c r="B58" s="120" t="n">
        <f aca="false">VLOOKUP(C58,'Connectors Pinout'!B:C,2,0)</f>
        <v>76</v>
      </c>
      <c r="C58" s="121" t="s">
        <v>402</v>
      </c>
      <c r="D58" s="127"/>
      <c r="E58" s="26"/>
      <c r="F58" s="126" t="s">
        <v>533</v>
      </c>
      <c r="G58" s="125" t="n">
        <v>10</v>
      </c>
      <c r="H58" s="116" t="s">
        <v>580</v>
      </c>
      <c r="I58" s="126" t="s">
        <v>581</v>
      </c>
      <c r="J58" s="120"/>
      <c r="K58" s="140"/>
      <c r="L58" s="120"/>
      <c r="M58" s="121"/>
      <c r="N58" s="121"/>
      <c r="O58" s="120"/>
      <c r="P58" s="120"/>
      <c r="Q58" s="120"/>
      <c r="S58" s="137"/>
    </row>
    <row r="59" customFormat="false" ht="12.75" hidden="false" customHeight="true" outlineLevel="0" collapsed="false">
      <c r="A59" s="126"/>
      <c r="B59" s="120" t="n">
        <f aca="false">VLOOKUP(C59,'Connectors Pinout'!B:C,2,0)</f>
        <v>77</v>
      </c>
      <c r="C59" s="141" t="s">
        <v>403</v>
      </c>
      <c r="D59" s="127"/>
      <c r="E59" s="26"/>
      <c r="F59" s="126"/>
      <c r="G59" s="125" t="n">
        <v>11</v>
      </c>
      <c r="H59" s="116" t="s">
        <v>582</v>
      </c>
      <c r="I59" s="126"/>
      <c r="J59" s="120"/>
      <c r="K59" s="140"/>
      <c r="L59" s="120"/>
      <c r="M59" s="121"/>
      <c r="N59" s="121"/>
      <c r="O59" s="120"/>
      <c r="P59" s="120"/>
      <c r="Q59" s="120"/>
      <c r="S59" s="137"/>
    </row>
    <row r="60" customFormat="false" ht="13.2" hidden="false" customHeight="false" outlineLevel="0" collapsed="false">
      <c r="A60" s="126"/>
      <c r="B60" s="120" t="n">
        <f aca="false">VLOOKUP(C60,'Connectors Pinout'!B:C,2,0)</f>
        <v>78</v>
      </c>
      <c r="C60" s="141" t="s">
        <v>404</v>
      </c>
      <c r="D60" s="127"/>
      <c r="E60" s="26"/>
      <c r="F60" s="126"/>
      <c r="G60" s="125" t="n">
        <v>12</v>
      </c>
      <c r="H60" s="116" t="s">
        <v>583</v>
      </c>
      <c r="I60" s="126"/>
      <c r="J60" s="125"/>
      <c r="K60" s="140"/>
      <c r="L60" s="120"/>
      <c r="M60" s="121"/>
      <c r="N60" s="121"/>
      <c r="O60" s="120"/>
      <c r="P60" s="120"/>
      <c r="Q60" s="120"/>
    </row>
    <row r="61" customFormat="false" ht="13.2" hidden="false" customHeight="false" outlineLevel="0" collapsed="false">
      <c r="A61" s="126"/>
      <c r="B61" s="120" t="n">
        <f aca="false">VLOOKUP(C61,'Connectors Pinout'!B:C,2,0)</f>
        <v>79</v>
      </c>
      <c r="C61" s="141" t="s">
        <v>405</v>
      </c>
      <c r="D61" s="127"/>
      <c r="E61" s="26"/>
      <c r="F61" s="126"/>
      <c r="G61" s="125" t="n">
        <v>13</v>
      </c>
      <c r="H61" s="116" t="s">
        <v>584</v>
      </c>
      <c r="I61" s="126"/>
      <c r="J61" s="120"/>
      <c r="K61" s="140"/>
      <c r="L61" s="120"/>
      <c r="M61" s="121"/>
      <c r="N61" s="121"/>
      <c r="O61" s="120"/>
      <c r="P61" s="120"/>
      <c r="Q61" s="120"/>
    </row>
    <row r="62" customFormat="false" ht="13.2" hidden="false" customHeight="false" outlineLevel="0" collapsed="false">
      <c r="A62" s="126"/>
      <c r="B62" s="120" t="n">
        <f aca="false">VLOOKUP(C62,'Connectors Pinout'!B:C,2,0)</f>
        <v>80</v>
      </c>
      <c r="C62" s="141" t="s">
        <v>406</v>
      </c>
      <c r="D62" s="127"/>
      <c r="E62" s="26"/>
      <c r="F62" s="126"/>
      <c r="G62" s="125" t="n">
        <v>14</v>
      </c>
      <c r="H62" s="116" t="s">
        <v>585</v>
      </c>
      <c r="I62" s="126"/>
      <c r="J62" s="120"/>
      <c r="K62" s="140"/>
      <c r="L62" s="120"/>
      <c r="M62" s="121"/>
      <c r="N62" s="121"/>
      <c r="O62" s="120"/>
      <c r="P62" s="120"/>
      <c r="Q62" s="120"/>
    </row>
    <row r="63" customFormat="false" ht="13.2" hidden="false" customHeight="false" outlineLevel="0" collapsed="false">
      <c r="A63" s="126"/>
      <c r="E63" s="26"/>
    </row>
    <row r="71" customFormat="false" ht="13.2" hidden="false" customHeight="false" outlineLevel="0" collapsed="false">
      <c r="D71" s="117" t="n">
        <v>76</v>
      </c>
    </row>
    <row r="72" customFormat="false" ht="13.2" hidden="false" customHeight="false" outlineLevel="0" collapsed="false">
      <c r="D72" s="117" t="n">
        <v>77</v>
      </c>
    </row>
    <row r="73" customFormat="false" ht="13.2" hidden="false" customHeight="false" outlineLevel="0" collapsed="false">
      <c r="D73" s="117" t="n">
        <v>78</v>
      </c>
    </row>
    <row r="74" customFormat="false" ht="13.2" hidden="false" customHeight="false" outlineLevel="0" collapsed="false">
      <c r="D74" s="117" t="n">
        <v>79</v>
      </c>
    </row>
    <row r="75" customFormat="false" ht="13.2" hidden="false" customHeight="false" outlineLevel="0" collapsed="false">
      <c r="D75" s="117" t="n">
        <v>80</v>
      </c>
    </row>
  </sheetData>
  <mergeCells count="14">
    <mergeCell ref="A10:A63"/>
    <mergeCell ref="D10:D62"/>
    <mergeCell ref="F10:F29"/>
    <mergeCell ref="I10:I29"/>
    <mergeCell ref="K10:K55"/>
    <mergeCell ref="N10:N55"/>
    <mergeCell ref="P10:P29"/>
    <mergeCell ref="S10:S29"/>
    <mergeCell ref="F32:F55"/>
    <mergeCell ref="I32:I55"/>
    <mergeCell ref="P32:P55"/>
    <mergeCell ref="S32:S55"/>
    <mergeCell ref="F58:F62"/>
    <mergeCell ref="I58:I62"/>
  </mergeCells>
  <conditionalFormatting sqref="M1:N7 M9:N9 M8">
    <cfRule type="cellIs" priority="2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O95" activeCellId="0" sqref="O95"/>
    </sheetView>
  </sheetViews>
  <sheetFormatPr defaultRowHeight="15.75" zeroHeight="false" outlineLevelRow="0" outlineLevelCol="0"/>
  <cols>
    <col collapsed="false" customWidth="true" hidden="false" outlineLevel="0" max="2" min="1" style="0" width="14.44"/>
    <col collapsed="false" customWidth="true" hidden="false" outlineLevel="0" max="3" min="3" style="0" width="19.89"/>
    <col collapsed="false" customWidth="true" hidden="false" outlineLevel="0" max="1025" min="4" style="0" width="14.44"/>
  </cols>
  <sheetData>
    <row r="1" customFormat="false" ht="41.25" hidden="false" customHeight="true" outlineLevel="0" collapsed="false">
      <c r="A1" s="142" t="s">
        <v>586</v>
      </c>
    </row>
    <row r="3" customFormat="false" ht="15.75" hidden="false" customHeight="true" outlineLevel="0" collapsed="false">
      <c r="B3" s="5" t="s">
        <v>587</v>
      </c>
      <c r="H3" s="5" t="s">
        <v>588</v>
      </c>
    </row>
    <row r="5" customFormat="false" ht="15.75" hidden="false" customHeight="true" outlineLevel="0" collapsed="false">
      <c r="B5" s="5" t="str">
        <f aca="false">VLOOKUP(C5,'Internal connections'!A:O,15,0)</f>
        <v>IO100</v>
      </c>
      <c r="C5" s="5" t="n">
        <v>1</v>
      </c>
      <c r="H5" s="0" t="str">
        <f aca="false">VLOOKUP(I5,'Internal connections'!D:O,12,0)</f>
        <v>II200</v>
      </c>
      <c r="I5" s="5" t="n">
        <v>1</v>
      </c>
    </row>
    <row r="6" customFormat="false" ht="15.75" hidden="false" customHeight="true" outlineLevel="0" collapsed="false">
      <c r="B6" s="5" t="str">
        <f aca="false">VLOOKUP(C6,'Internal connections'!A:O,15,0)</f>
        <v>IO101</v>
      </c>
      <c r="C6" s="5" t="n">
        <v>2</v>
      </c>
      <c r="H6" s="0" t="str">
        <f aca="false">VLOOKUP(I6,'Internal connections'!D:O,12,0)</f>
        <v>II201</v>
      </c>
      <c r="I6" s="5" t="n">
        <v>2</v>
      </c>
    </row>
    <row r="7" customFormat="false" ht="15.75" hidden="false" customHeight="true" outlineLevel="0" collapsed="false">
      <c r="B7" s="5" t="str">
        <f aca="false">VLOOKUP(C7,'Internal connections'!A:O,15,0)</f>
        <v>IO102</v>
      </c>
      <c r="C7" s="5" t="n">
        <v>3</v>
      </c>
      <c r="H7" s="0" t="str">
        <f aca="false">VLOOKUP(I7,'Internal connections'!D:O,12,0)</f>
        <v>II202</v>
      </c>
      <c r="I7" s="5" t="n">
        <v>3</v>
      </c>
    </row>
    <row r="8" customFormat="false" ht="15.75" hidden="false" customHeight="true" outlineLevel="0" collapsed="false">
      <c r="B8" s="5" t="str">
        <f aca="false">VLOOKUP(C8,'Internal connections'!A:O,15,0)</f>
        <v>IO103</v>
      </c>
      <c r="C8" s="5" t="n">
        <v>4</v>
      </c>
      <c r="H8" s="0" t="str">
        <f aca="false">VLOOKUP(I8,'Internal connections'!D:O,12,0)</f>
        <v>II203</v>
      </c>
      <c r="I8" s="5" t="n">
        <v>4</v>
      </c>
    </row>
    <row r="9" customFormat="false" ht="15.75" hidden="false" customHeight="true" outlineLevel="0" collapsed="false">
      <c r="B9" s="5" t="str">
        <f aca="false">VLOOKUP(C9,'Internal connections'!A:O,15,0)</f>
        <v>IO104</v>
      </c>
      <c r="C9" s="5" t="n">
        <v>5</v>
      </c>
      <c r="H9" s="0" t="str">
        <f aca="false">VLOOKUP(I9,'Internal connections'!D:O,12,0)</f>
        <v>II204</v>
      </c>
      <c r="I9" s="5" t="n">
        <v>5</v>
      </c>
    </row>
    <row r="10" customFormat="false" ht="15.75" hidden="false" customHeight="true" outlineLevel="0" collapsed="false">
      <c r="B10" s="5" t="str">
        <f aca="false">VLOOKUP(C10,'Internal connections'!A:O,15,0)</f>
        <v>IO105</v>
      </c>
      <c r="C10" s="5" t="n">
        <v>6</v>
      </c>
      <c r="H10" s="0" t="str">
        <f aca="false">VLOOKUP(I10,'Internal connections'!D:O,12,0)</f>
        <v>II205</v>
      </c>
      <c r="I10" s="5" t="n">
        <v>6</v>
      </c>
    </row>
    <row r="11" customFormat="false" ht="15.75" hidden="false" customHeight="true" outlineLevel="0" collapsed="false">
      <c r="B11" s="5" t="str">
        <f aca="false">VLOOKUP(C11,'Internal connections'!A:O,15,0)</f>
        <v>IO106</v>
      </c>
      <c r="C11" s="5" t="n">
        <v>7</v>
      </c>
      <c r="H11" s="0" t="str">
        <f aca="false">VLOOKUP(I11,'Internal connections'!D:O,12,0)</f>
        <v>II206</v>
      </c>
      <c r="I11" s="5" t="n">
        <v>7</v>
      </c>
    </row>
    <row r="12" customFormat="false" ht="15.75" hidden="false" customHeight="true" outlineLevel="0" collapsed="false">
      <c r="B12" s="5" t="str">
        <f aca="false">VLOOKUP(C12,'Internal connections'!A:O,15,0)</f>
        <v>IO107</v>
      </c>
      <c r="C12" s="5" t="n">
        <v>8</v>
      </c>
      <c r="H12" s="0" t="str">
        <f aca="false">VLOOKUP(I12,'Internal connections'!D:O,12,0)</f>
        <v>II207</v>
      </c>
      <c r="I12" s="5" t="n">
        <v>8</v>
      </c>
    </row>
    <row r="13" customFormat="false" ht="15.75" hidden="false" customHeight="true" outlineLevel="0" collapsed="false">
      <c r="B13" s="5" t="str">
        <f aca="false">VLOOKUP(C13,'Internal connections'!A:O,15,0)</f>
        <v>GND100</v>
      </c>
      <c r="C13" s="5" t="n">
        <v>9</v>
      </c>
      <c r="H13" s="0" t="str">
        <f aca="false">VLOOKUP(I13,'Internal connections'!D:O,12,0)</f>
        <v>II208</v>
      </c>
      <c r="I13" s="5" t="n">
        <v>9</v>
      </c>
    </row>
    <row r="14" customFormat="false" ht="15.75" hidden="false" customHeight="true" outlineLevel="0" collapsed="false">
      <c r="B14" s="5" t="str">
        <f aca="false">VLOOKUP(C14,'Internal connections'!A:O,15,0)</f>
        <v>VO100</v>
      </c>
      <c r="C14" s="5" t="n">
        <v>10</v>
      </c>
      <c r="H14" s="0" t="str">
        <f aca="false">VLOOKUP(I14,'Internal connections'!D:O,12,0)</f>
        <v>II209</v>
      </c>
      <c r="I14" s="5" t="n">
        <v>10</v>
      </c>
    </row>
    <row r="15" customFormat="false" ht="15.75" hidden="false" customHeight="true" outlineLevel="0" collapsed="false">
      <c r="B15" s="5" t="str">
        <f aca="false">VLOOKUP(C15,'Internal connections'!A:O,15,0)</f>
        <v>VO101</v>
      </c>
      <c r="C15" s="5" t="n">
        <v>11</v>
      </c>
      <c r="H15" s="0" t="str">
        <f aca="false">VLOOKUP(I15,'Internal connections'!D:O,12,0)</f>
        <v>II210</v>
      </c>
      <c r="I15" s="5" t="n">
        <v>11</v>
      </c>
    </row>
    <row r="16" customFormat="false" ht="15.75" hidden="false" customHeight="true" outlineLevel="0" collapsed="false">
      <c r="B16" s="5" t="str">
        <f aca="false">VLOOKUP(C16,'Internal connections'!A:O,15,0)</f>
        <v>VO102</v>
      </c>
      <c r="C16" s="5" t="n">
        <v>12</v>
      </c>
      <c r="H16" s="0" t="str">
        <f aca="false">VLOOKUP(I16,'Internal connections'!D:O,12,0)</f>
        <v>II211</v>
      </c>
      <c r="I16" s="5" t="n">
        <v>12</v>
      </c>
    </row>
    <row r="17" customFormat="false" ht="15.75" hidden="false" customHeight="true" outlineLevel="0" collapsed="false">
      <c r="B17" s="5" t="str">
        <f aca="false">VLOOKUP(C17,'Internal connections'!A:O,15,0)</f>
        <v>VO103</v>
      </c>
      <c r="C17" s="5" t="n">
        <v>13</v>
      </c>
      <c r="H17" s="0" t="str">
        <f aca="false">VLOOKUP(I17,'Internal connections'!D:O,12,0)</f>
        <v>II212</v>
      </c>
      <c r="I17" s="5" t="n">
        <v>13</v>
      </c>
    </row>
    <row r="18" customFormat="false" ht="15.75" hidden="false" customHeight="true" outlineLevel="0" collapsed="false">
      <c r="B18" s="5" t="str">
        <f aca="false">VLOOKUP(C18,'Internal connections'!A:O,15,0)</f>
        <v>VO104</v>
      </c>
      <c r="C18" s="5" t="n">
        <v>14</v>
      </c>
      <c r="H18" s="0" t="str">
        <f aca="false">VLOOKUP(I18,'Internal connections'!D:O,12,0)</f>
        <v>II213</v>
      </c>
      <c r="I18" s="5" t="n">
        <v>14</v>
      </c>
    </row>
    <row r="19" customFormat="false" ht="15.75" hidden="false" customHeight="true" outlineLevel="0" collapsed="false">
      <c r="B19" s="5" t="str">
        <f aca="false">VLOOKUP(C19,'Internal connections'!A:O,15,0)</f>
        <v>VO105</v>
      </c>
      <c r="C19" s="5" t="n">
        <v>15</v>
      </c>
      <c r="H19" s="0" t="str">
        <f aca="false">VLOOKUP(I19,'Internal connections'!D:O,12,0)</f>
        <v>II214</v>
      </c>
      <c r="I19" s="5" t="n">
        <v>15</v>
      </c>
    </row>
    <row r="20" customFormat="false" ht="15.75" hidden="false" customHeight="true" outlineLevel="0" collapsed="false">
      <c r="B20" s="5" t="str">
        <f aca="false">VLOOKUP(C20,'Internal connections'!A:O,15,0)</f>
        <v>VO106</v>
      </c>
      <c r="C20" s="5" t="n">
        <v>16</v>
      </c>
      <c r="H20" s="0" t="str">
        <f aca="false">VLOOKUP(I20,'Internal connections'!D:O,12,0)</f>
        <v>II215</v>
      </c>
      <c r="I20" s="5" t="n">
        <v>16</v>
      </c>
    </row>
    <row r="21" customFormat="false" ht="15.75" hidden="false" customHeight="true" outlineLevel="0" collapsed="false">
      <c r="B21" s="5" t="str">
        <f aca="false">VLOOKUP(C21,'Internal connections'!A:O,15,0)</f>
        <v>VO107</v>
      </c>
      <c r="C21" s="5" t="n">
        <v>17</v>
      </c>
      <c r="H21" s="0" t="str">
        <f aca="false">VLOOKUP(I21,'Internal connections'!D:O,12,0)</f>
        <v>GND200</v>
      </c>
      <c r="I21" s="5" t="n">
        <v>17</v>
      </c>
    </row>
    <row r="22" customFormat="false" ht="15.75" hidden="false" customHeight="true" outlineLevel="0" collapsed="false">
      <c r="B22" s="5" t="str">
        <f aca="false">VLOOKUP(C22,'Internal connections'!A:O,15,0)</f>
        <v>GND101</v>
      </c>
      <c r="C22" s="5" t="n">
        <v>18</v>
      </c>
      <c r="H22" s="0" t="str">
        <f aca="false">VLOOKUP(I22,'Internal connections'!D:O,12,0)</f>
        <v>VI200</v>
      </c>
      <c r="I22" s="5" t="n">
        <v>18</v>
      </c>
    </row>
    <row r="23" customFormat="false" ht="15.75" hidden="false" customHeight="true" outlineLevel="0" collapsed="false">
      <c r="B23" s="5" t="str">
        <f aca="false">VLOOKUP(C23,'Internal connections'!A:O,15,0)</f>
        <v>DI100</v>
      </c>
      <c r="C23" s="5" t="n">
        <v>19</v>
      </c>
      <c r="H23" s="0" t="str">
        <f aca="false">VLOOKUP(I23,'Internal connections'!D:O,12,0)</f>
        <v>VI201</v>
      </c>
      <c r="I23" s="5" t="n">
        <v>19</v>
      </c>
    </row>
    <row r="24" customFormat="false" ht="15.75" hidden="false" customHeight="true" outlineLevel="0" collapsed="false">
      <c r="B24" s="5" t="str">
        <f aca="false">VLOOKUP(C24,'Internal connections'!A:O,15,0)</f>
        <v>DI101</v>
      </c>
      <c r="C24" s="5" t="n">
        <v>20</v>
      </c>
      <c r="H24" s="0" t="str">
        <f aca="false">VLOOKUP(I24,'Internal connections'!D:O,12,0)</f>
        <v>VI202</v>
      </c>
      <c r="I24" s="5" t="n">
        <v>20</v>
      </c>
    </row>
    <row r="25" customFormat="false" ht="15.75" hidden="false" customHeight="true" outlineLevel="0" collapsed="false">
      <c r="B25" s="5" t="str">
        <f aca="false">VLOOKUP(C25,'Internal connections'!A:O,15,0)</f>
        <v>DI102</v>
      </c>
      <c r="C25" s="5" t="n">
        <v>21</v>
      </c>
      <c r="H25" s="0" t="str">
        <f aca="false">VLOOKUP(I25,'Internal connections'!D:O,12,0)</f>
        <v>VI203</v>
      </c>
      <c r="I25" s="5" t="n">
        <v>21</v>
      </c>
    </row>
    <row r="26" customFormat="false" ht="15.75" hidden="false" customHeight="true" outlineLevel="0" collapsed="false">
      <c r="B26" s="5" t="str">
        <f aca="false">VLOOKUP(C26,'Internal connections'!A:O,15,0)</f>
        <v>DI103</v>
      </c>
      <c r="C26" s="5" t="n">
        <v>22</v>
      </c>
      <c r="H26" s="0" t="str">
        <f aca="false">VLOOKUP(I26,'Internal connections'!D:O,12,0)</f>
        <v>VI204</v>
      </c>
      <c r="I26" s="5" t="n">
        <v>22</v>
      </c>
    </row>
    <row r="27" customFormat="false" ht="15.75" hidden="false" customHeight="true" outlineLevel="0" collapsed="false">
      <c r="B27" s="5" t="str">
        <f aca="false">VLOOKUP(C27,'Internal connections'!A:O,15,0)</f>
        <v>DI104</v>
      </c>
      <c r="C27" s="5" t="n">
        <v>23</v>
      </c>
      <c r="H27" s="0" t="str">
        <f aca="false">VLOOKUP(I27,'Internal connections'!D:O,12,0)</f>
        <v>VI205</v>
      </c>
      <c r="I27" s="5" t="n">
        <v>23</v>
      </c>
    </row>
    <row r="28" customFormat="false" ht="15.75" hidden="false" customHeight="true" outlineLevel="0" collapsed="false">
      <c r="B28" s="5" t="str">
        <f aca="false">VLOOKUP(C28,'Internal connections'!A:O,15,0)</f>
        <v>DI105</v>
      </c>
      <c r="C28" s="5" t="n">
        <v>24</v>
      </c>
      <c r="H28" s="0" t="str">
        <f aca="false">VLOOKUP(I28,'Internal connections'!D:O,12,0)</f>
        <v>VI206</v>
      </c>
      <c r="I28" s="5" t="n">
        <v>24</v>
      </c>
    </row>
    <row r="29" customFormat="false" ht="15.75" hidden="false" customHeight="true" outlineLevel="0" collapsed="false">
      <c r="B29" s="5" t="str">
        <f aca="false">VLOOKUP(C29,'Internal connections'!A:O,15,0)</f>
        <v>DI106</v>
      </c>
      <c r="C29" s="5" t="n">
        <v>25</v>
      </c>
      <c r="H29" s="0" t="str">
        <f aca="false">VLOOKUP(I29,'Internal connections'!D:O,12,0)</f>
        <v>GND201</v>
      </c>
      <c r="I29" s="5" t="n">
        <v>25</v>
      </c>
    </row>
    <row r="30" customFormat="false" ht="15.75" hidden="false" customHeight="true" outlineLevel="0" collapsed="false">
      <c r="B30" s="5" t="str">
        <f aca="false">VLOOKUP(C30,'Internal connections'!A:O,15,0)</f>
        <v>DI107</v>
      </c>
      <c r="C30" s="5" t="n">
        <v>26</v>
      </c>
      <c r="H30" s="0" t="str">
        <f aca="false">VLOOKUP(I30,'Internal connections'!D:O,12,0)</f>
        <v>DI200</v>
      </c>
      <c r="I30" s="5" t="n">
        <v>26</v>
      </c>
    </row>
    <row r="31" customFormat="false" ht="15.75" hidden="false" customHeight="true" outlineLevel="0" collapsed="false">
      <c r="B31" s="5" t="str">
        <f aca="false">VLOOKUP(C31,'Internal connections'!A:O,15,0)</f>
        <v>DI108</v>
      </c>
      <c r="C31" s="5" t="n">
        <v>27</v>
      </c>
      <c r="H31" s="0" t="str">
        <f aca="false">VLOOKUP(I31,'Internal connections'!D:O,12,0)</f>
        <v>DI201</v>
      </c>
      <c r="I31" s="5" t="n">
        <v>27</v>
      </c>
    </row>
    <row r="32" customFormat="false" ht="15.75" hidden="false" customHeight="true" outlineLevel="0" collapsed="false">
      <c r="B32" s="5" t="str">
        <f aca="false">VLOOKUP(C32,'Internal connections'!A:O,15,0)</f>
        <v>DI109</v>
      </c>
      <c r="C32" s="5" t="n">
        <v>28</v>
      </c>
      <c r="H32" s="0" t="str">
        <f aca="false">VLOOKUP(I32,'Internal connections'!D:O,12,0)</f>
        <v>DI202</v>
      </c>
      <c r="I32" s="5" t="n">
        <v>28</v>
      </c>
    </row>
    <row r="33" customFormat="false" ht="15.75" hidden="false" customHeight="true" outlineLevel="0" collapsed="false">
      <c r="B33" s="5" t="str">
        <f aca="false">VLOOKUP(C33,'Internal connections'!A:O,15,0)</f>
        <v>DI110</v>
      </c>
      <c r="C33" s="5" t="n">
        <v>29</v>
      </c>
      <c r="H33" s="0" t="str">
        <f aca="false">VLOOKUP(I33,'Internal connections'!D:O,12,0)</f>
        <v>DI203</v>
      </c>
      <c r="I33" s="5" t="n">
        <v>29</v>
      </c>
    </row>
    <row r="34" customFormat="false" ht="15.75" hidden="false" customHeight="true" outlineLevel="0" collapsed="false">
      <c r="B34" s="5" t="str">
        <f aca="false">VLOOKUP(C34,'Internal connections'!A:O,15,0)</f>
        <v>DI111</v>
      </c>
      <c r="C34" s="5" t="n">
        <v>30</v>
      </c>
      <c r="H34" s="0" t="str">
        <f aca="false">VLOOKUP(I34,'Internal connections'!D:O,12,0)</f>
        <v>DI204</v>
      </c>
      <c r="I34" s="5" t="n">
        <v>30</v>
      </c>
    </row>
    <row r="35" customFormat="false" ht="15.75" hidden="false" customHeight="true" outlineLevel="0" collapsed="false">
      <c r="B35" s="5" t="str">
        <f aca="false">VLOOKUP(C35,'Internal connections'!A:O,15,0)</f>
        <v>DI112</v>
      </c>
      <c r="C35" s="5" t="n">
        <v>31</v>
      </c>
      <c r="H35" s="0" t="str">
        <f aca="false">VLOOKUP(I35,'Internal connections'!D:O,12,0)</f>
        <v>DI205</v>
      </c>
      <c r="I35" s="5" t="n">
        <v>31</v>
      </c>
    </row>
    <row r="36" customFormat="false" ht="15.75" hidden="false" customHeight="true" outlineLevel="0" collapsed="false">
      <c r="B36" s="5" t="str">
        <f aca="false">VLOOKUP(C36,'Internal connections'!A:O,15,0)</f>
        <v>DI113</v>
      </c>
      <c r="C36" s="5" t="n">
        <v>32</v>
      </c>
      <c r="H36" s="0" t="str">
        <f aca="false">VLOOKUP(I36,'Internal connections'!D:O,12,0)</f>
        <v>DI206</v>
      </c>
      <c r="I36" s="5" t="n">
        <v>32</v>
      </c>
    </row>
    <row r="37" customFormat="false" ht="15.75" hidden="false" customHeight="true" outlineLevel="0" collapsed="false">
      <c r="B37" s="5" t="str">
        <f aca="false">VLOOKUP(C37,'Internal connections'!A:O,15,0)</f>
        <v>DI114</v>
      </c>
      <c r="C37" s="5" t="n">
        <v>33</v>
      </c>
      <c r="H37" s="0" t="str">
        <f aca="false">VLOOKUP(I37,'Internal connections'!D:O,12,0)</f>
        <v>DI207</v>
      </c>
      <c r="I37" s="5" t="n">
        <v>33</v>
      </c>
    </row>
    <row r="38" customFormat="false" ht="15.75" hidden="false" customHeight="true" outlineLevel="0" collapsed="false">
      <c r="B38" s="5" t="str">
        <f aca="false">VLOOKUP(C38,'Internal connections'!A:O,15,0)</f>
        <v>DI115</v>
      </c>
      <c r="C38" s="5" t="n">
        <v>34</v>
      </c>
      <c r="H38" s="0" t="str">
        <f aca="false">VLOOKUP(I38,'Internal connections'!D:O,12,0)</f>
        <v>DI208</v>
      </c>
      <c r="I38" s="5" t="n">
        <v>34</v>
      </c>
    </row>
    <row r="39" customFormat="false" ht="15.75" hidden="false" customHeight="true" outlineLevel="0" collapsed="false">
      <c r="B39" s="5" t="str">
        <f aca="false">VLOOKUP(C39,'Internal connections'!A:O,15,0)</f>
        <v>DI116</v>
      </c>
      <c r="C39" s="5" t="n">
        <v>35</v>
      </c>
      <c r="H39" s="0" t="str">
        <f aca="false">VLOOKUP(I39,'Internal connections'!D:O,12,0)</f>
        <v>DI209</v>
      </c>
      <c r="I39" s="5" t="n">
        <v>35</v>
      </c>
    </row>
    <row r="40" customFormat="false" ht="15.75" hidden="false" customHeight="true" outlineLevel="0" collapsed="false">
      <c r="B40" s="5" t="str">
        <f aca="false">VLOOKUP(C40,'Internal connections'!A:O,15,0)</f>
        <v>DI117</v>
      </c>
      <c r="C40" s="5" t="n">
        <v>36</v>
      </c>
      <c r="H40" s="0" t="str">
        <f aca="false">VLOOKUP(I40,'Internal connections'!D:O,12,0)</f>
        <v>DI210</v>
      </c>
      <c r="I40" s="5" t="n">
        <v>36</v>
      </c>
    </row>
    <row r="41" customFormat="false" ht="15.75" hidden="false" customHeight="true" outlineLevel="0" collapsed="false">
      <c r="B41" s="5" t="str">
        <f aca="false">VLOOKUP(C41,'Internal connections'!A:O,15,0)</f>
        <v>DI118</v>
      </c>
      <c r="C41" s="5" t="n">
        <v>37</v>
      </c>
      <c r="H41" s="0" t="str">
        <f aca="false">VLOOKUP(I41,'Internal connections'!D:O,12,0)</f>
        <v>DI211</v>
      </c>
      <c r="I41" s="5" t="n">
        <v>37</v>
      </c>
    </row>
    <row r="42" customFormat="false" ht="15.75" hidden="false" customHeight="true" outlineLevel="0" collapsed="false">
      <c r="B42" s="5" t="str">
        <f aca="false">VLOOKUP(C42,'Internal connections'!A:O,15,0)</f>
        <v>DI119</v>
      </c>
      <c r="C42" s="5" t="n">
        <v>38</v>
      </c>
      <c r="H42" s="0" t="str">
        <f aca="false">VLOOKUP(I42,'Internal connections'!D:O,12,0)</f>
        <v>DI212</v>
      </c>
      <c r="I42" s="5" t="n">
        <v>38</v>
      </c>
    </row>
    <row r="43" customFormat="false" ht="15.75" hidden="false" customHeight="true" outlineLevel="0" collapsed="false">
      <c r="B43" s="5" t="str">
        <f aca="false">VLOOKUP(C43,'Internal connections'!A:O,15,0)</f>
        <v>DI120</v>
      </c>
      <c r="C43" s="5" t="n">
        <v>39</v>
      </c>
      <c r="H43" s="0" t="str">
        <f aca="false">VLOOKUP(I43,'Internal connections'!D:O,12,0)</f>
        <v>DI213</v>
      </c>
      <c r="I43" s="5" t="n">
        <v>39</v>
      </c>
    </row>
    <row r="44" customFormat="false" ht="15.75" hidden="false" customHeight="true" outlineLevel="0" collapsed="false">
      <c r="B44" s="5" t="str">
        <f aca="false">VLOOKUP(C44,'Internal connections'!A:O,15,0)</f>
        <v>GND102</v>
      </c>
      <c r="C44" s="5" t="n">
        <v>40</v>
      </c>
      <c r="H44" s="0" t="str">
        <f aca="false">VLOOKUP(I44,'Internal connections'!D:O,12,0)</f>
        <v>DI214</v>
      </c>
      <c r="I44" s="5" t="n">
        <v>40</v>
      </c>
    </row>
    <row r="45" customFormat="false" ht="15.75" hidden="false" customHeight="true" outlineLevel="0" collapsed="false">
      <c r="B45" s="5" t="str">
        <f aca="false">VLOOKUP(C45,'Internal connections'!A:O,15,0)</f>
        <v>-DI100</v>
      </c>
      <c r="C45" s="5" t="n">
        <v>41</v>
      </c>
      <c r="H45" s="0" t="str">
        <f aca="false">VLOOKUP(I45,'Internal connections'!D:O,12,0)</f>
        <v>DI215</v>
      </c>
      <c r="I45" s="5" t="n">
        <v>41</v>
      </c>
    </row>
    <row r="46" customFormat="false" ht="15.75" hidden="false" customHeight="true" outlineLevel="0" collapsed="false">
      <c r="B46" s="5" t="str">
        <f aca="false">VLOOKUP(C46,'Internal connections'!A:O,15,0)</f>
        <v>-DI101</v>
      </c>
      <c r="C46" s="5" t="n">
        <v>42</v>
      </c>
      <c r="H46" s="0" t="str">
        <f aca="false">VLOOKUP(I46,'Internal connections'!D:O,12,0)</f>
        <v>GND202</v>
      </c>
      <c r="I46" s="5" t="n">
        <v>42</v>
      </c>
    </row>
    <row r="47" customFormat="false" ht="15.75" hidden="false" customHeight="true" outlineLevel="0" collapsed="false">
      <c r="B47" s="5" t="str">
        <f aca="false">VLOOKUP(C47,'Internal connections'!A:O,15,0)</f>
        <v>GND103</v>
      </c>
      <c r="C47" s="5" t="n">
        <v>43</v>
      </c>
      <c r="H47" s="0" t="str">
        <f aca="false">VLOOKUP(I47,'Internal connections'!D:O,12,0)</f>
        <v>-DO200</v>
      </c>
      <c r="I47" s="5" t="n">
        <v>43</v>
      </c>
    </row>
    <row r="48" customFormat="false" ht="15.75" hidden="false" customHeight="true" outlineLevel="0" collapsed="false">
      <c r="B48" s="5" t="str">
        <f aca="false">VLOOKUP(C48,'Internal connections'!A:O,15,0)</f>
        <v>RI100_A</v>
      </c>
      <c r="C48" s="5" t="n">
        <v>44</v>
      </c>
      <c r="H48" s="0" t="str">
        <f aca="false">VLOOKUP(I48,'Internal connections'!D:O,12,0)</f>
        <v>-DO201</v>
      </c>
      <c r="I48" s="5" t="n">
        <v>44</v>
      </c>
    </row>
    <row r="49" customFormat="false" ht="15.75" hidden="false" customHeight="true" outlineLevel="0" collapsed="false">
      <c r="B49" s="5" t="str">
        <f aca="false">VLOOKUP(C49,'Internal connections'!A:O,15,0)</f>
        <v>RI100_B</v>
      </c>
      <c r="C49" s="5" t="n">
        <v>45</v>
      </c>
      <c r="H49" s="0" t="str">
        <f aca="false">VLOOKUP(I49,'Internal connections'!D:O,12,0)</f>
        <v>-DO202</v>
      </c>
      <c r="I49" s="5" t="n">
        <v>45</v>
      </c>
    </row>
    <row r="50" customFormat="false" ht="15.75" hidden="false" customHeight="true" outlineLevel="0" collapsed="false">
      <c r="B50" s="5" t="str">
        <f aca="false">VLOOKUP(C50,'Internal connections'!A:O,15,0)</f>
        <v>RI101_A</v>
      </c>
      <c r="C50" s="5" t="n">
        <v>46</v>
      </c>
      <c r="H50" s="0" t="str">
        <f aca="false">VLOOKUP(I50,'Internal connections'!D:O,12,0)</f>
        <v>-DO203</v>
      </c>
      <c r="I50" s="5" t="n">
        <v>46</v>
      </c>
    </row>
    <row r="51" customFormat="false" ht="15.75" hidden="false" customHeight="true" outlineLevel="0" collapsed="false">
      <c r="B51" s="5" t="str">
        <f aca="false">VLOOKUP(C51,'Internal connections'!A:O,15,0)</f>
        <v>RI101_B</v>
      </c>
      <c r="C51" s="5" t="n">
        <v>47</v>
      </c>
      <c r="H51" s="0" t="str">
        <f aca="false">VLOOKUP(I51,'Internal connections'!D:O,12,0)</f>
        <v>GND203</v>
      </c>
      <c r="I51" s="5" t="n">
        <v>47</v>
      </c>
    </row>
    <row r="52" customFormat="false" ht="15.75" hidden="false" customHeight="true" outlineLevel="0" collapsed="false">
      <c r="B52" s="5" t="str">
        <f aca="false">VLOOKUP(C52,'Internal connections'!A:O,15,0)</f>
        <v>GND104</v>
      </c>
      <c r="C52" s="5" t="n">
        <v>48</v>
      </c>
      <c r="H52" s="0" t="str">
        <f aca="false">VLOOKUP(I52,'Internal connections'!D:O,12,0)</f>
        <v>DO200</v>
      </c>
      <c r="I52" s="5" t="n">
        <v>48</v>
      </c>
    </row>
    <row r="53" customFormat="false" ht="15.75" hidden="false" customHeight="true" outlineLevel="0" collapsed="false">
      <c r="B53" s="5" t="str">
        <f aca="false">VLOOKUP(C53,'Internal connections'!A:O,15,0)</f>
        <v>FI100</v>
      </c>
      <c r="C53" s="5" t="n">
        <v>49</v>
      </c>
      <c r="H53" s="0" t="str">
        <f aca="false">VLOOKUP(I53,'Internal connections'!D:O,12,0)</f>
        <v>DO201</v>
      </c>
      <c r="I53" s="5" t="n">
        <v>49</v>
      </c>
    </row>
    <row r="54" customFormat="false" ht="15.75" hidden="false" customHeight="true" outlineLevel="0" collapsed="false">
      <c r="B54" s="5" t="str">
        <f aca="false">VLOOKUP(C54,'Internal connections'!A:O,15,0)</f>
        <v>FO100_A</v>
      </c>
      <c r="C54" s="5" t="n">
        <v>50</v>
      </c>
      <c r="H54" s="0" t="str">
        <f aca="false">VLOOKUP(I54,'Internal connections'!D:O,12,0)</f>
        <v>DO202</v>
      </c>
      <c r="I54" s="5" t="n">
        <v>50</v>
      </c>
    </row>
    <row r="55" customFormat="false" ht="15.75" hidden="false" customHeight="true" outlineLevel="0" collapsed="false">
      <c r="B55" s="5" t="str">
        <f aca="false">VLOOKUP(C55,'Internal connections'!A:O,15,0)</f>
        <v>FO100_B</v>
      </c>
      <c r="C55" s="5" t="n">
        <v>51</v>
      </c>
      <c r="H55" s="0" t="str">
        <f aca="false">VLOOKUP(I55,'Internal connections'!D:O,12,0)</f>
        <v>DO203</v>
      </c>
      <c r="I55" s="5" t="n">
        <v>51</v>
      </c>
    </row>
    <row r="56" customFormat="false" ht="15.75" hidden="false" customHeight="true" outlineLevel="0" collapsed="false">
      <c r="B56" s="5" t="str">
        <f aca="false">VLOOKUP(C56,'Internal connections'!A:O,15,0)</f>
        <v>FO100_C</v>
      </c>
      <c r="C56" s="5" t="n">
        <v>52</v>
      </c>
      <c r="H56" s="0" t="str">
        <f aca="false">VLOOKUP(I56,'Internal connections'!D:O,12,0)</f>
        <v>DO204</v>
      </c>
      <c r="I56" s="5" t="n">
        <v>52</v>
      </c>
    </row>
    <row r="57" customFormat="false" ht="15.75" hidden="false" customHeight="true" outlineLevel="0" collapsed="false">
      <c r="B57" s="5" t="str">
        <f aca="false">VLOOKUP(C57,'Internal connections'!A:O,15,0)</f>
        <v>FO100_D</v>
      </c>
      <c r="C57" s="5" t="n">
        <v>53</v>
      </c>
      <c r="H57" s="0" t="str">
        <f aca="false">VLOOKUP(I57,'Internal connections'!D:O,12,0)</f>
        <v>DO205</v>
      </c>
      <c r="I57" s="5" t="n">
        <v>53</v>
      </c>
    </row>
    <row r="58" customFormat="false" ht="15.75" hidden="false" customHeight="true" outlineLevel="0" collapsed="false">
      <c r="B58" s="5" t="str">
        <f aca="false">VLOOKUP(C58,'Internal connections'!A:O,15,0)</f>
        <v>FI101</v>
      </c>
      <c r="C58" s="5" t="n">
        <v>54</v>
      </c>
      <c r="H58" s="0" t="str">
        <f aca="false">VLOOKUP(I58,'Internal connections'!D:O,12,0)</f>
        <v>DO206</v>
      </c>
      <c r="I58" s="5" t="n">
        <v>54</v>
      </c>
    </row>
    <row r="59" customFormat="false" ht="15.75" hidden="false" customHeight="true" outlineLevel="0" collapsed="false">
      <c r="B59" s="5" t="str">
        <f aca="false">VLOOKUP(C59,'Internal connections'!A:O,15,0)</f>
        <v>FO101_A</v>
      </c>
      <c r="C59" s="5" t="n">
        <v>55</v>
      </c>
      <c r="H59" s="0" t="str">
        <f aca="false">VLOOKUP(I59,'Internal connections'!D:O,12,0)</f>
        <v>DO207</v>
      </c>
      <c r="I59" s="5" t="n">
        <v>55</v>
      </c>
    </row>
    <row r="60" customFormat="false" ht="15.75" hidden="false" customHeight="true" outlineLevel="0" collapsed="false">
      <c r="B60" s="5" t="str">
        <f aca="false">VLOOKUP(C60,'Internal connections'!A:O,15,0)</f>
        <v>FO101_B</v>
      </c>
      <c r="C60" s="5" t="n">
        <v>56</v>
      </c>
      <c r="H60" s="0" t="str">
        <f aca="false">VLOOKUP(I60,'Internal connections'!D:O,12,0)</f>
        <v>DO208</v>
      </c>
      <c r="I60" s="5" t="n">
        <v>56</v>
      </c>
    </row>
    <row r="61" customFormat="false" ht="15.75" hidden="false" customHeight="true" outlineLevel="0" collapsed="false">
      <c r="B61" s="5" t="str">
        <f aca="false">VLOOKUP(C61,'Internal connections'!A:O,15,0)</f>
        <v>FO101_C</v>
      </c>
      <c r="C61" s="5" t="n">
        <v>57</v>
      </c>
      <c r="H61" s="0" t="str">
        <f aca="false">VLOOKUP(I61,'Internal connections'!D:O,12,0)</f>
        <v>DO209</v>
      </c>
      <c r="I61" s="5" t="n">
        <v>57</v>
      </c>
    </row>
    <row r="62" customFormat="false" ht="15.75" hidden="false" customHeight="true" outlineLevel="0" collapsed="false">
      <c r="B62" s="5" t="str">
        <f aca="false">VLOOKUP(C62,'Internal connections'!A:O,15,0)</f>
        <v>FO101_D</v>
      </c>
      <c r="C62" s="5" t="n">
        <v>58</v>
      </c>
      <c r="H62" s="0" t="str">
        <f aca="false">VLOOKUP(I62,'Internal connections'!D:O,12,0)</f>
        <v>DO210</v>
      </c>
      <c r="I62" s="5" t="n">
        <v>58</v>
      </c>
    </row>
    <row r="63" customFormat="false" ht="15.75" hidden="false" customHeight="true" outlineLevel="0" collapsed="false">
      <c r="B63" s="5" t="str">
        <f aca="false">VLOOKUP(C63,'Internal connections'!A:O,15,0)</f>
        <v>FI102</v>
      </c>
      <c r="C63" s="5" t="n">
        <v>59</v>
      </c>
      <c r="H63" s="0" t="str">
        <f aca="false">VLOOKUP(I63,'Internal connections'!D:O,12,0)</f>
        <v>DO211</v>
      </c>
      <c r="I63" s="5" t="n">
        <v>59</v>
      </c>
    </row>
    <row r="64" customFormat="false" ht="15.75" hidden="false" customHeight="true" outlineLevel="0" collapsed="false">
      <c r="B64" s="5" t="str">
        <f aca="false">VLOOKUP(C64,'Internal connections'!A:O,15,0)</f>
        <v>FO102_A</v>
      </c>
      <c r="C64" s="5" t="n">
        <v>60</v>
      </c>
      <c r="H64" s="0" t="str">
        <f aca="false">VLOOKUP(I64,'Internal connections'!D:O,12,0)</f>
        <v>DO212</v>
      </c>
      <c r="I64" s="5" t="n">
        <v>60</v>
      </c>
    </row>
    <row r="65" customFormat="false" ht="13.2" hidden="false" customHeight="false" outlineLevel="0" collapsed="false">
      <c r="B65" s="5" t="str">
        <f aca="false">VLOOKUP(C65,'Internal connections'!A:O,15,0)</f>
        <v>FO102_B</v>
      </c>
      <c r="C65" s="5" t="n">
        <v>61</v>
      </c>
      <c r="H65" s="0" t="str">
        <f aca="false">VLOOKUP(I65,'Internal connections'!D:O,12,0)</f>
        <v>DO213</v>
      </c>
      <c r="I65" s="5" t="n">
        <v>61</v>
      </c>
    </row>
    <row r="66" customFormat="false" ht="13.2" hidden="false" customHeight="false" outlineLevel="0" collapsed="false">
      <c r="B66" s="5" t="str">
        <f aca="false">VLOOKUP(C66,'Internal connections'!A:O,15,0)</f>
        <v>FO102_C</v>
      </c>
      <c r="C66" s="5" t="n">
        <v>62</v>
      </c>
      <c r="H66" s="0" t="str">
        <f aca="false">VLOOKUP(I66,'Internal connections'!D:O,12,0)</f>
        <v>DO214</v>
      </c>
      <c r="I66" s="5" t="n">
        <v>62</v>
      </c>
    </row>
    <row r="67" customFormat="false" ht="13.2" hidden="false" customHeight="false" outlineLevel="0" collapsed="false">
      <c r="B67" s="5" t="str">
        <f aca="false">VLOOKUP(C67,'Internal connections'!A:O,15,0)</f>
        <v>FI103</v>
      </c>
      <c r="C67" s="5" t="n">
        <v>63</v>
      </c>
      <c r="H67" s="0" t="str">
        <f aca="false">VLOOKUP(I67,'Internal connections'!D:O,12,0)</f>
        <v>DO215</v>
      </c>
      <c r="I67" s="5" t="n">
        <v>63</v>
      </c>
    </row>
    <row r="68" customFormat="false" ht="13.2" hidden="false" customHeight="false" outlineLevel="0" collapsed="false">
      <c r="B68" s="5" t="str">
        <f aca="false">VLOOKUP(C68,'Internal connections'!A:O,15,0)</f>
        <v>FO103_A</v>
      </c>
      <c r="C68" s="5" t="n">
        <v>64</v>
      </c>
      <c r="H68" s="0" t="str">
        <f aca="false">VLOOKUP(I68,'Internal connections'!D:O,12,0)</f>
        <v>DO216</v>
      </c>
      <c r="I68" s="5" t="n">
        <v>64</v>
      </c>
    </row>
    <row r="69" customFormat="false" ht="13.2" hidden="false" customHeight="false" outlineLevel="0" collapsed="false">
      <c r="B69" s="5" t="str">
        <f aca="false">VLOOKUP(C69,'Internal connections'!A:O,15,0)</f>
        <v>FO103_B</v>
      </c>
      <c r="C69" s="5" t="n">
        <v>65</v>
      </c>
      <c r="H69" s="0" t="str">
        <f aca="false">VLOOKUP(I69,'Internal connections'!D:O,12,0)</f>
        <v>DO217</v>
      </c>
      <c r="I69" s="5" t="n">
        <v>65</v>
      </c>
    </row>
    <row r="70" customFormat="false" ht="13.2" hidden="false" customHeight="false" outlineLevel="0" collapsed="false">
      <c r="B70" s="5" t="str">
        <f aca="false">VLOOKUP(C70,'Internal connections'!A:O,15,0)</f>
        <v>FO103_C</v>
      </c>
      <c r="C70" s="5" t="n">
        <v>66</v>
      </c>
      <c r="H70" s="0" t="str">
        <f aca="false">VLOOKUP(I70,'Internal connections'!D:O,12,0)</f>
        <v>DO218</v>
      </c>
      <c r="I70" s="5" t="n">
        <v>66</v>
      </c>
    </row>
    <row r="71" customFormat="false" ht="13.2" hidden="false" customHeight="false" outlineLevel="0" collapsed="false">
      <c r="B71" s="5" t="str">
        <f aca="false">VLOOKUP(C71,'Internal connections'!A:O,15,0)</f>
        <v>FI104</v>
      </c>
      <c r="C71" s="5" t="n">
        <v>67</v>
      </c>
      <c r="H71" s="0" t="str">
        <f aca="false">VLOOKUP(I71,'Internal connections'!D:O,12,0)</f>
        <v>DO219</v>
      </c>
      <c r="I71" s="5" t="n">
        <v>67</v>
      </c>
    </row>
    <row r="72" customFormat="false" ht="13.2" hidden="false" customHeight="false" outlineLevel="0" collapsed="false">
      <c r="B72" s="5" t="str">
        <f aca="false">VLOOKUP(C72,'Internal connections'!A:O,15,0)</f>
        <v>FO104_A</v>
      </c>
      <c r="C72" s="5" t="n">
        <v>68</v>
      </c>
      <c r="H72" s="0" t="str">
        <f aca="false">VLOOKUP(I72,'Internal connections'!D:O,12,0)</f>
        <v>DO220</v>
      </c>
      <c r="I72" s="5" t="n">
        <v>68</v>
      </c>
    </row>
    <row r="73" customFormat="false" ht="13.2" hidden="false" customHeight="false" outlineLevel="0" collapsed="false">
      <c r="B73" s="5" t="str">
        <f aca="false">VLOOKUP(C73,'Internal connections'!A:O,15,0)</f>
        <v>FO104_B</v>
      </c>
      <c r="C73" s="5" t="n">
        <v>69</v>
      </c>
      <c r="H73" s="0" t="str">
        <f aca="false">VLOOKUP(I73,'Internal connections'!D:O,12,0)</f>
        <v>DO221</v>
      </c>
      <c r="I73" s="5" t="n">
        <v>69</v>
      </c>
    </row>
    <row r="74" customFormat="false" ht="13.2" hidden="false" customHeight="false" outlineLevel="0" collapsed="false">
      <c r="B74" s="5" t="str">
        <f aca="false">VLOOKUP(C74,'Internal connections'!A:O,15,0)</f>
        <v>FO104_C</v>
      </c>
      <c r="C74" s="5" t="n">
        <v>70</v>
      </c>
      <c r="H74" s="0" t="str">
        <f aca="false">VLOOKUP(I74,'Internal connections'!D:O,12,0)</f>
        <v>DO222</v>
      </c>
      <c r="I74" s="5" t="n">
        <v>70</v>
      </c>
    </row>
    <row r="75" customFormat="false" ht="13.2" hidden="false" customHeight="false" outlineLevel="0" collapsed="false">
      <c r="B75" s="5" t="str">
        <f aca="false">VLOOKUP(C75,'Internal connections'!A:O,15,0)</f>
        <v>FI105</v>
      </c>
      <c r="C75" s="5" t="n">
        <v>71</v>
      </c>
      <c r="H75" s="0" t="str">
        <f aca="false">VLOOKUP(I75,'Internal connections'!D:O,12,0)</f>
        <v>DO223</v>
      </c>
      <c r="I75" s="5" t="n">
        <v>71</v>
      </c>
    </row>
    <row r="76" customFormat="false" ht="13.2" hidden="false" customHeight="false" outlineLevel="0" collapsed="false">
      <c r="B76" s="5" t="str">
        <f aca="false">VLOOKUP(C76,'Internal connections'!A:O,15,0)</f>
        <v>FO105_A</v>
      </c>
      <c r="C76" s="5" t="n">
        <v>72</v>
      </c>
      <c r="H76" s="0" t="str">
        <f aca="false">VLOOKUP(I76,'Internal connections'!D:O,12,0)</f>
        <v>DO224</v>
      </c>
      <c r="I76" s="5" t="n">
        <v>72</v>
      </c>
    </row>
    <row r="77" customFormat="false" ht="13.2" hidden="false" customHeight="false" outlineLevel="0" collapsed="false">
      <c r="B77" s="5" t="str">
        <f aca="false">VLOOKUP(C77,'Internal connections'!A:O,15,0)</f>
        <v>FO105_B</v>
      </c>
      <c r="C77" s="5" t="n">
        <v>73</v>
      </c>
      <c r="H77" s="0" t="str">
        <f aca="false">VLOOKUP(I77,'Internal connections'!D:O,12,0)</f>
        <v>DO225</v>
      </c>
      <c r="I77" s="5" t="n">
        <v>73</v>
      </c>
    </row>
    <row r="78" customFormat="false" ht="13.2" hidden="false" customHeight="false" outlineLevel="0" collapsed="false">
      <c r="B78" s="5" t="str">
        <f aca="false">VLOOKUP(C78,'Internal connections'!A:O,15,0)</f>
        <v>FO105_C</v>
      </c>
      <c r="C78" s="5" t="n">
        <v>74</v>
      </c>
      <c r="H78" s="0" t="str">
        <f aca="false">VLOOKUP(I78,'Internal connections'!D:O,12,0)</f>
        <v>DO226</v>
      </c>
      <c r="I78" s="5" t="n">
        <v>74</v>
      </c>
    </row>
    <row r="79" customFormat="false" ht="13.2" hidden="false" customHeight="false" outlineLevel="0" collapsed="false">
      <c r="B79" s="5" t="str">
        <f aca="false">VLOOKUP(C79,'Internal connections'!A:O,15,0)</f>
        <v>GND105</v>
      </c>
      <c r="C79" s="5" t="n">
        <v>75</v>
      </c>
      <c r="H79" s="0" t="str">
        <f aca="false">VLOOKUP(I79,'Internal connections'!D:O,12,0)</f>
        <v>DO227</v>
      </c>
      <c r="I79" s="5" t="n">
        <v>75</v>
      </c>
    </row>
    <row r="80" customFormat="false" ht="13.2" hidden="false" customHeight="false" outlineLevel="0" collapsed="false">
      <c r="B80" s="5" t="str">
        <f aca="false">VLOOKUP(C80,'Internal connections'!A:O,15,0)</f>
        <v>DO100</v>
      </c>
      <c r="C80" s="5" t="n">
        <v>76</v>
      </c>
      <c r="H80" s="0" t="str">
        <f aca="false">VLOOKUP(I80,'Internal connections'!D:O,12,0)</f>
        <v>GND204</v>
      </c>
      <c r="I80" s="5" t="n">
        <v>76</v>
      </c>
    </row>
    <row r="81" customFormat="false" ht="13.2" hidden="false" customHeight="false" outlineLevel="0" collapsed="false">
      <c r="B81" s="5" t="str">
        <f aca="false">VLOOKUP(C81,'Internal connections'!A:O,15,0)</f>
        <v>DO101</v>
      </c>
      <c r="C81" s="5" t="n">
        <v>77</v>
      </c>
      <c r="H81" s="0" t="str">
        <f aca="false">VLOOKUP(I81,'Internal connections'!D:O,12,0)</f>
        <v>RO200_A</v>
      </c>
      <c r="I81" s="5" t="n">
        <v>77</v>
      </c>
    </row>
    <row r="82" customFormat="false" ht="13.2" hidden="false" customHeight="false" outlineLevel="0" collapsed="false">
      <c r="B82" s="5" t="str">
        <f aca="false">VLOOKUP(C82,'Internal connections'!A:O,15,0)</f>
        <v>DO102</v>
      </c>
      <c r="C82" s="5" t="n">
        <v>78</v>
      </c>
      <c r="H82" s="0" t="str">
        <f aca="false">VLOOKUP(I82,'Internal connections'!D:O,12,0)</f>
        <v>RO200_B</v>
      </c>
      <c r="I82" s="5" t="n">
        <v>78</v>
      </c>
    </row>
    <row r="83" customFormat="false" ht="13.2" hidden="false" customHeight="false" outlineLevel="0" collapsed="false">
      <c r="B83" s="5" t="str">
        <f aca="false">VLOOKUP(C83,'Internal connections'!A:O,15,0)</f>
        <v>DO103</v>
      </c>
      <c r="C83" s="5" t="n">
        <v>79</v>
      </c>
      <c r="H83" s="0" t="str">
        <f aca="false">VLOOKUP(I83,'Internal connections'!D:O,12,0)</f>
        <v>RO201_A</v>
      </c>
      <c r="I83" s="5" t="n">
        <v>79</v>
      </c>
    </row>
    <row r="84" customFormat="false" ht="13.2" hidden="false" customHeight="false" outlineLevel="0" collapsed="false">
      <c r="B84" s="5" t="str">
        <f aca="false">VLOOKUP(C84,'Internal connections'!A:O,15,0)</f>
        <v>DO104</v>
      </c>
      <c r="C84" s="5" t="n">
        <v>80</v>
      </c>
      <c r="H84" s="0" t="str">
        <f aca="false">VLOOKUP(I84,'Internal connections'!D:O,12,0)</f>
        <v>RO201_B</v>
      </c>
      <c r="I84" s="5" t="n">
        <v>80</v>
      </c>
    </row>
    <row r="85" customFormat="false" ht="13.2" hidden="false" customHeight="false" outlineLevel="0" collapsed="false">
      <c r="B85" s="5" t="str">
        <f aca="false">VLOOKUP(C85,'Internal connections'!A:O,15,0)</f>
        <v>DO105</v>
      </c>
      <c r="C85" s="5" t="n">
        <v>81</v>
      </c>
      <c r="H85" s="0" t="str">
        <f aca="false">VLOOKUP(I85,'Internal connections'!D:O,12,0)</f>
        <v>RO202_A</v>
      </c>
      <c r="I85" s="5" t="n">
        <v>81</v>
      </c>
    </row>
    <row r="86" customFormat="false" ht="13.2" hidden="false" customHeight="false" outlineLevel="0" collapsed="false">
      <c r="B86" s="5" t="str">
        <f aca="false">VLOOKUP(C86,'Internal connections'!A:O,15,0)</f>
        <v>DO106</v>
      </c>
      <c r="C86" s="5" t="n">
        <v>82</v>
      </c>
      <c r="H86" s="0" t="str">
        <f aca="false">VLOOKUP(I86,'Internal connections'!D:O,12,0)</f>
        <v>RO202_B</v>
      </c>
      <c r="I86" s="5" t="n">
        <v>82</v>
      </c>
    </row>
    <row r="87" customFormat="false" ht="13.2" hidden="false" customHeight="false" outlineLevel="0" collapsed="false">
      <c r="B87" s="5" t="str">
        <f aca="false">VLOOKUP(C87,'Internal connections'!A:O,15,0)</f>
        <v>DO107</v>
      </c>
      <c r="C87" s="5" t="n">
        <v>83</v>
      </c>
      <c r="H87" s="0" t="str">
        <f aca="false">VLOOKUP(I87,'Internal connections'!D:O,12,0)</f>
        <v>GND205</v>
      </c>
      <c r="I87" s="5" t="n">
        <v>83</v>
      </c>
    </row>
    <row r="88" customFormat="false" ht="13.2" hidden="false" customHeight="false" outlineLevel="0" collapsed="false">
      <c r="B88" s="5" t="str">
        <f aca="false">VLOOKUP(C88,'Internal connections'!A:O,15,0)</f>
        <v>DO108</v>
      </c>
      <c r="C88" s="5" t="n">
        <v>84</v>
      </c>
      <c r="H88" s="0" t="str">
        <f aca="false">VLOOKUP(I88,'Internal connections'!D:O,12,0)</f>
        <v>GND206</v>
      </c>
      <c r="I88" s="5" t="n">
        <v>84</v>
      </c>
    </row>
    <row r="89" customFormat="false" ht="13.2" hidden="false" customHeight="false" outlineLevel="0" collapsed="false">
      <c r="B89" s="5" t="str">
        <f aca="false">VLOOKUP(C89,'Internal connections'!A:O,15,0)</f>
        <v>DO109</v>
      </c>
      <c r="C89" s="5" t="n">
        <v>85</v>
      </c>
      <c r="H89" s="0" t="str">
        <f aca="false">VLOOKUP(I89,'Internal connections'!D:O,12,0)</f>
        <v>GND207</v>
      </c>
      <c r="I89" s="5" t="n">
        <v>85</v>
      </c>
    </row>
    <row r="90" customFormat="false" ht="13.2" hidden="false" customHeight="false" outlineLevel="0" collapsed="false">
      <c r="B90" s="5" t="str">
        <f aca="false">VLOOKUP(C90,'Internal connections'!A:O,15,0)</f>
        <v>DO110</v>
      </c>
      <c r="C90" s="5" t="n">
        <v>86</v>
      </c>
      <c r="H90" s="0" t="e">
        <f aca="false">VLOOKUP(I90,'Internal connections'!D:O,12,0)</f>
        <v>#N/A</v>
      </c>
      <c r="I90" s="5" t="n">
        <v>86</v>
      </c>
    </row>
    <row r="91" customFormat="false" ht="13.2" hidden="false" customHeight="false" outlineLevel="0" collapsed="false">
      <c r="B91" s="5" t="str">
        <f aca="false">VLOOKUP(C91,'Internal connections'!A:O,15,0)</f>
        <v>DO111</v>
      </c>
      <c r="C91" s="5" t="n">
        <v>87</v>
      </c>
      <c r="H91" s="0" t="e">
        <f aca="false">VLOOKUP(I91,'Internal connections'!D:O,12,0)</f>
        <v>#N/A</v>
      </c>
      <c r="I91" s="5" t="n">
        <v>87</v>
      </c>
    </row>
    <row r="92" customFormat="false" ht="13.2" hidden="false" customHeight="false" outlineLevel="0" collapsed="false">
      <c r="B92" s="5" t="str">
        <f aca="false">VLOOKUP(C92,'Internal connections'!A:O,15,0)</f>
        <v>DO112</v>
      </c>
      <c r="C92" s="5" t="n">
        <v>88</v>
      </c>
      <c r="H92" s="0" t="e">
        <f aca="false">VLOOKUP(I92,'Internal connections'!D:O,12,0)</f>
        <v>#N/A</v>
      </c>
      <c r="I92" s="5" t="n">
        <v>88</v>
      </c>
    </row>
    <row r="93" customFormat="false" ht="13.2" hidden="false" customHeight="false" outlineLevel="0" collapsed="false">
      <c r="B93" s="5" t="str">
        <f aca="false">VLOOKUP(C93,'Internal connections'!A:O,15,0)</f>
        <v>DO113</v>
      </c>
      <c r="C93" s="5" t="n">
        <v>89</v>
      </c>
      <c r="H93" s="0" t="e">
        <f aca="false">VLOOKUP(I93,'Internal connections'!D:O,12,0)</f>
        <v>#N/A</v>
      </c>
      <c r="I93" s="5" t="n">
        <v>89</v>
      </c>
    </row>
    <row r="94" customFormat="false" ht="13.2" hidden="false" customHeight="false" outlineLevel="0" collapsed="false">
      <c r="B94" s="5" t="str">
        <f aca="false">VLOOKUP(C94,'Internal connections'!A:O,15,0)</f>
        <v>DO114</v>
      </c>
      <c r="C94" s="5" t="n">
        <v>90</v>
      </c>
      <c r="H94" s="0" t="e">
        <f aca="false">VLOOKUP(I94,'Internal connections'!D:O,12,0)</f>
        <v>#N/A</v>
      </c>
      <c r="I94" s="5" t="n">
        <v>90</v>
      </c>
    </row>
    <row r="95" customFormat="false" ht="13.2" hidden="false" customHeight="false" outlineLevel="0" collapsed="false">
      <c r="B95" s="5" t="str">
        <f aca="false">VLOOKUP(C95,'Internal connections'!A:O,15,0)</f>
        <v>DO115</v>
      </c>
      <c r="C95" s="5" t="n">
        <v>91</v>
      </c>
      <c r="H95" s="0" t="e">
        <f aca="false">VLOOKUP(I95,'Internal connections'!D:O,12,0)</f>
        <v>#N/A</v>
      </c>
      <c r="I95" s="5" t="n">
        <v>91</v>
      </c>
    </row>
    <row r="96" customFormat="false" ht="13.2" hidden="false" customHeight="false" outlineLevel="0" collapsed="false">
      <c r="B96" s="5" t="str">
        <f aca="false">VLOOKUP(C96,'Internal connections'!A:O,15,0)</f>
        <v>DO116</v>
      </c>
      <c r="C96" s="5" t="n">
        <v>92</v>
      </c>
      <c r="H96" s="0" t="e">
        <f aca="false">VLOOKUP(I96,'Internal connections'!D:O,12,0)</f>
        <v>#N/A</v>
      </c>
      <c r="I96" s="5" t="n">
        <v>92</v>
      </c>
    </row>
    <row r="97" customFormat="false" ht="13.2" hidden="false" customHeight="false" outlineLevel="0" collapsed="false">
      <c r="B97" s="5" t="str">
        <f aca="false">VLOOKUP(C97,'Internal connections'!A:O,15,0)</f>
        <v>DO117</v>
      </c>
      <c r="C97" s="5" t="n">
        <v>93</v>
      </c>
      <c r="H97" s="0" t="e">
        <f aca="false">VLOOKUP(I97,'Internal connections'!D:O,12,0)</f>
        <v>#N/A</v>
      </c>
      <c r="I97" s="5" t="n">
        <v>93</v>
      </c>
    </row>
    <row r="98" customFormat="false" ht="13.2" hidden="false" customHeight="false" outlineLevel="0" collapsed="false">
      <c r="B98" s="5" t="str">
        <f aca="false">VLOOKUP(C98,'Internal connections'!A:O,15,0)</f>
        <v>DO118</v>
      </c>
      <c r="C98" s="5" t="n">
        <v>94</v>
      </c>
      <c r="H98" s="0" t="e">
        <f aca="false">VLOOKUP(I98,'Internal connections'!D:O,12,0)</f>
        <v>#N/A</v>
      </c>
      <c r="I98" s="5" t="n">
        <v>94</v>
      </c>
    </row>
    <row r="99" customFormat="false" ht="13.2" hidden="false" customHeight="false" outlineLevel="0" collapsed="false">
      <c r="B99" s="5" t="str">
        <f aca="false">VLOOKUP(C99,'Internal connections'!A:O,15,0)</f>
        <v>DO119</v>
      </c>
      <c r="C99" s="5" t="n">
        <v>95</v>
      </c>
      <c r="H99" s="0" t="e">
        <f aca="false">VLOOKUP(I99,'Internal connections'!D:O,12,0)</f>
        <v>#N/A</v>
      </c>
      <c r="I99" s="5" t="n">
        <v>95</v>
      </c>
    </row>
    <row r="100" customFormat="false" ht="13.2" hidden="false" customHeight="false" outlineLevel="0" collapsed="false">
      <c r="B100" s="5" t="str">
        <f aca="false">VLOOKUP(C100,'Internal connections'!A:O,15,0)</f>
        <v>DO120</v>
      </c>
      <c r="C100" s="5" t="n">
        <v>96</v>
      </c>
      <c r="H100" s="0" t="e">
        <f aca="false">VLOOKUP(I100,'Internal connections'!D:O,12,0)</f>
        <v>#N/A</v>
      </c>
      <c r="I100" s="5" t="n">
        <v>96</v>
      </c>
    </row>
    <row r="101" customFormat="false" ht="13.2" hidden="false" customHeight="false" outlineLevel="0" collapsed="false">
      <c r="B101" s="5" t="str">
        <f aca="false">VLOOKUP(C101,'Internal connections'!A:O,15,0)</f>
        <v>DO121</v>
      </c>
      <c r="C101" s="5" t="n">
        <v>97</v>
      </c>
      <c r="H101" s="0" t="e">
        <f aca="false">VLOOKUP(I101,'Internal connections'!D:O,12,0)</f>
        <v>#N/A</v>
      </c>
      <c r="I101" s="5" t="n">
        <v>97</v>
      </c>
    </row>
    <row r="102" customFormat="false" ht="13.2" hidden="false" customHeight="false" outlineLevel="0" collapsed="false">
      <c r="B102" s="5" t="str">
        <f aca="false">VLOOKUP(C102,'Internal connections'!A:O,15,0)</f>
        <v>GND106</v>
      </c>
      <c r="C102" s="5" t="n">
        <v>98</v>
      </c>
      <c r="H102" s="0" t="e">
        <f aca="false">VLOOKUP(I102,'Internal connections'!D:O,12,0)</f>
        <v>#N/A</v>
      </c>
      <c r="I102" s="5" t="n">
        <v>98</v>
      </c>
    </row>
    <row r="103" customFormat="false" ht="13.2" hidden="false" customHeight="false" outlineLevel="0" collapsed="false">
      <c r="B103" s="5" t="str">
        <f aca="false">VLOOKUP(C103,'Internal connections'!A:O,15,0)</f>
        <v>FI110</v>
      </c>
      <c r="C103" s="5" t="n">
        <v>99</v>
      </c>
      <c r="H103" s="0" t="e">
        <f aca="false">VLOOKUP(I103,'Internal connections'!D:O,12,0)</f>
        <v>#N/A</v>
      </c>
      <c r="I103" s="5" t="n">
        <v>99</v>
      </c>
    </row>
    <row r="104" customFormat="false" ht="13.2" hidden="false" customHeight="false" outlineLevel="0" collapsed="false">
      <c r="B104" s="5" t="str">
        <f aca="false">VLOOKUP(C104,'Internal connections'!A:O,15,0)</f>
        <v>FO110_A</v>
      </c>
      <c r="C104" s="5" t="n">
        <v>100</v>
      </c>
      <c r="H104" s="0" t="e">
        <f aca="false">VLOOKUP(I104,'Internal connections'!D:O,12,0)</f>
        <v>#N/A</v>
      </c>
      <c r="I104" s="5" t="n">
        <v>100</v>
      </c>
    </row>
    <row r="105" customFormat="false" ht="13.2" hidden="false" customHeight="false" outlineLevel="0" collapsed="false">
      <c r="B105" s="5" t="str">
        <f aca="false">VLOOKUP(C105,'Internal connections'!A:O,15,0)</f>
        <v>FO110_B</v>
      </c>
      <c r="C105" s="5" t="n">
        <v>101</v>
      </c>
      <c r="H105" s="0" t="e">
        <f aca="false">VLOOKUP(I105,'Internal connections'!D:O,12,0)</f>
        <v>#N/A</v>
      </c>
      <c r="I105" s="5" t="n">
        <v>101</v>
      </c>
    </row>
    <row r="106" customFormat="false" ht="13.2" hidden="false" customHeight="false" outlineLevel="0" collapsed="false">
      <c r="B106" s="5" t="str">
        <f aca="false">VLOOKUP(C106,'Internal connections'!A:O,15,0)</f>
        <v>GND109</v>
      </c>
      <c r="C106" s="5" t="n">
        <v>102</v>
      </c>
      <c r="H106" s="0" t="e">
        <f aca="false">VLOOKUP(I106,'Internal connections'!D:O,12,0)</f>
        <v>#N/A</v>
      </c>
      <c r="I106" s="5" t="n">
        <v>102</v>
      </c>
    </row>
    <row r="107" customFormat="false" ht="13.2" hidden="false" customHeight="false" outlineLevel="0" collapsed="false">
      <c r="B107" s="5" t="str">
        <f aca="false">VLOOKUP(C107,'Internal connections'!A:O,15,0)</f>
        <v>GND107</v>
      </c>
      <c r="C107" s="5" t="n">
        <v>103</v>
      </c>
      <c r="H107" s="0" t="e">
        <f aca="false">VLOOKUP(I107,'Internal connections'!D:O,12,0)</f>
        <v>#N/A</v>
      </c>
      <c r="I107" s="5" t="n">
        <v>103</v>
      </c>
    </row>
    <row r="108" customFormat="false" ht="13.2" hidden="false" customHeight="false" outlineLevel="0" collapsed="false">
      <c r="B108" s="5" t="str">
        <f aca="false">VLOOKUP(C108,'Internal connections'!A:O,15,0)</f>
        <v>GND108</v>
      </c>
      <c r="C108" s="5" t="n">
        <v>104</v>
      </c>
      <c r="H108" s="0" t="e">
        <f aca="false">VLOOKUP(I108,'Internal connections'!D:O,12,0)</f>
        <v>#N/A</v>
      </c>
      <c r="I108" s="5" t="n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2018-07-31T01:27:42Z</dcterms:created>
  <dc:creator>Rodrigues, Joao P.M.</dc:creator>
  <dc:description/>
  <dc:language>en-US</dc:language>
  <cp:lastModifiedBy/>
  <dcterms:modified xsi:type="dcterms:W3CDTF">2020-02-03T19:32:09Z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