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tepnia\Documents\"/>
    </mc:Choice>
  </mc:AlternateContent>
  <bookViews>
    <workbookView xWindow="0" yWindow="0" windowWidth="18050" windowHeight="10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4" i="1" l="1"/>
  <c r="U25" i="1" s="1"/>
  <c r="B24" i="1"/>
  <c r="C25" i="1" s="1"/>
  <c r="U22" i="1"/>
  <c r="R22" i="1"/>
  <c r="O22" i="1"/>
  <c r="L22" i="1"/>
  <c r="I22" i="1"/>
  <c r="F22" i="1"/>
  <c r="C22" i="1"/>
  <c r="U21" i="1"/>
  <c r="R21" i="1"/>
  <c r="O21" i="1"/>
  <c r="L21" i="1"/>
  <c r="I21" i="1"/>
  <c r="F21" i="1"/>
  <c r="C21" i="1"/>
  <c r="U19" i="1"/>
  <c r="R19" i="1"/>
  <c r="Q24" i="1" s="1"/>
  <c r="R25" i="1" s="1"/>
  <c r="O19" i="1"/>
  <c r="N24" i="1" s="1"/>
  <c r="O25" i="1" s="1"/>
  <c r="L19" i="1"/>
  <c r="K24" i="1" s="1"/>
  <c r="L25" i="1" s="1"/>
  <c r="I19" i="1"/>
  <c r="H24" i="1" s="1"/>
  <c r="I25" i="1" s="1"/>
  <c r="F19" i="1"/>
  <c r="E24" i="1" s="1"/>
  <c r="F25" i="1" s="1"/>
  <c r="C19" i="1"/>
  <c r="U18" i="1"/>
  <c r="R18" i="1"/>
  <c r="O18" i="1"/>
  <c r="L18" i="1"/>
  <c r="I18" i="1"/>
  <c r="F18" i="1"/>
  <c r="C18" i="1"/>
  <c r="Y17" i="1"/>
  <c r="X17" i="1"/>
  <c r="U17" i="1"/>
  <c r="R17" i="1"/>
  <c r="O17" i="1"/>
  <c r="L17" i="1"/>
  <c r="I17" i="1"/>
  <c r="F17" i="1"/>
  <c r="C17" i="1"/>
  <c r="U16" i="1"/>
  <c r="R16" i="1"/>
  <c r="O16" i="1"/>
  <c r="L16" i="1"/>
  <c r="I16" i="1"/>
  <c r="F16" i="1"/>
  <c r="C16" i="1"/>
  <c r="X15" i="1"/>
  <c r="U15" i="1"/>
  <c r="R15" i="1"/>
  <c r="O15" i="1"/>
  <c r="L15" i="1"/>
  <c r="I15" i="1"/>
  <c r="F15" i="1"/>
  <c r="C15" i="1"/>
  <c r="U14" i="1"/>
  <c r="R14" i="1"/>
  <c r="O14" i="1"/>
  <c r="L14" i="1"/>
  <c r="I14" i="1"/>
  <c r="F14" i="1"/>
  <c r="C14" i="1"/>
  <c r="Y13" i="1"/>
  <c r="X13" i="1"/>
  <c r="U13" i="1"/>
  <c r="R13" i="1"/>
  <c r="O13" i="1"/>
  <c r="L13" i="1"/>
  <c r="I13" i="1"/>
  <c r="F13" i="1"/>
  <c r="C13" i="1"/>
  <c r="Y12" i="1"/>
  <c r="X12" i="1"/>
  <c r="U12" i="1"/>
  <c r="R12" i="1"/>
  <c r="O12" i="1"/>
  <c r="L12" i="1"/>
  <c r="I12" i="1"/>
  <c r="F12" i="1"/>
  <c r="C12" i="1"/>
  <c r="Y11" i="1"/>
  <c r="X11" i="1"/>
  <c r="U11" i="1"/>
  <c r="R11" i="1"/>
  <c r="O11" i="1"/>
  <c r="L11" i="1"/>
  <c r="I11" i="1"/>
  <c r="F11" i="1"/>
  <c r="C11" i="1"/>
  <c r="U10" i="1"/>
  <c r="R10" i="1"/>
  <c r="O10" i="1"/>
  <c r="L10" i="1"/>
  <c r="I10" i="1"/>
  <c r="F10" i="1"/>
  <c r="C10" i="1"/>
  <c r="U9" i="1"/>
  <c r="R9" i="1"/>
  <c r="O9" i="1"/>
  <c r="L9" i="1"/>
  <c r="I9" i="1"/>
  <c r="F9" i="1"/>
  <c r="C9" i="1"/>
  <c r="U8" i="1"/>
  <c r="R8" i="1"/>
  <c r="O8" i="1"/>
  <c r="L8" i="1"/>
  <c r="I8" i="1"/>
  <c r="F8" i="1"/>
  <c r="C8" i="1"/>
  <c r="U7" i="1"/>
  <c r="R7" i="1"/>
  <c r="O7" i="1"/>
  <c r="L7" i="1"/>
  <c r="I7" i="1"/>
  <c r="F7" i="1"/>
  <c r="C7" i="1"/>
  <c r="U6" i="1"/>
  <c r="R6" i="1"/>
  <c r="O6" i="1"/>
  <c r="L6" i="1"/>
  <c r="I6" i="1"/>
  <c r="F6" i="1"/>
  <c r="C6" i="1"/>
  <c r="U5" i="1"/>
  <c r="R5" i="1"/>
  <c r="O5" i="1"/>
  <c r="L5" i="1"/>
  <c r="I5" i="1"/>
  <c r="F5" i="1"/>
  <c r="C5" i="1"/>
  <c r="U4" i="1"/>
  <c r="R4" i="1"/>
  <c r="O4" i="1"/>
  <c r="L4" i="1"/>
  <c r="I4" i="1"/>
  <c r="F4" i="1"/>
  <c r="C4" i="1"/>
  <c r="U3" i="1"/>
  <c r="R3" i="1"/>
  <c r="O3" i="1"/>
  <c r="L3" i="1"/>
  <c r="I3" i="1"/>
  <c r="F3" i="1"/>
  <c r="C3" i="1"/>
  <c r="X14" i="1" l="1"/>
  <c r="Y14" i="1"/>
  <c r="Y15" i="1"/>
  <c r="X16" i="1"/>
  <c r="Y16" i="1"/>
</calcChain>
</file>

<file path=xl/sharedStrings.xml><?xml version="1.0" encoding="utf-8"?>
<sst xmlns="http://schemas.openxmlformats.org/spreadsheetml/2006/main" count="43" uniqueCount="11">
  <si>
    <t>Bit</t>
  </si>
  <si>
    <t>mA</t>
  </si>
  <si>
    <t>Value</t>
  </si>
  <si>
    <t>Resolution mA/bit</t>
  </si>
  <si>
    <t>Steps/mA</t>
  </si>
  <si>
    <t>password=bits</t>
  </si>
  <si>
    <t>Manual Entry</t>
  </si>
  <si>
    <t>Scaled</t>
  </si>
  <si>
    <t>Scale Min</t>
  </si>
  <si>
    <t>Scale Max</t>
  </si>
  <si>
    <t>The cells marked in yellow are for manual user input of a specific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</si>
</sst>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"/>
    <numFmt numFmtId="165" formatCode="0.0"/>
    <numFmt numFmtId="166" formatCode="0.0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0" fillId="0" borderId="1" xfId="0" applyBorder="1" applyProtection="1"/>
    <xf numFmtId="3" fontId="0" fillId="0" borderId="1" xfId="0" applyNumberFormat="1" applyBorder="1" applyAlignment="1" applyProtection="1">
      <alignment horizontal="center"/>
    </xf>
    <xf numFmtId="1" fontId="0" fillId="0" borderId="0" xfId="0" applyNumberFormat="1" applyBorder="1" applyAlignment="1" applyProtection="1">
      <alignment horizontal="center"/>
    </xf>
    <xf numFmtId="3" fontId="0" fillId="0" borderId="0" xfId="0" applyNumberFormat="1" applyBorder="1" applyAlignment="1" applyProtection="1">
      <alignment horizontal="center"/>
    </xf>
    <xf numFmtId="0" fontId="1" fillId="0" borderId="0" xfId="0" applyFont="1" applyProtection="1"/>
    <xf numFmtId="0" fontId="0" fillId="3" borderId="1" xfId="0" applyFill="1" applyBorder="1" applyProtection="1"/>
    <xf numFmtId="3" fontId="0" fillId="3" borderId="1" xfId="0" applyNumberFormat="1" applyFill="1" applyBorder="1" applyAlignment="1" applyProtection="1">
      <alignment horizontal="center"/>
    </xf>
    <xf numFmtId="1" fontId="0" fillId="3" borderId="0" xfId="0" applyNumberFormat="1" applyFill="1" applyBorder="1" applyAlignment="1" applyProtection="1">
      <alignment horizontal="center"/>
    </xf>
    <xf numFmtId="0" fontId="0" fillId="3" borderId="0" xfId="0" applyFill="1" applyProtection="1"/>
    <xf numFmtId="3" fontId="0" fillId="3" borderId="0" xfId="0" applyNumberFormat="1" applyFill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4" borderId="1" xfId="0" applyFont="1" applyFill="1" applyBorder="1" applyAlignment="1" applyProtection="1">
      <protection locked="0"/>
    </xf>
    <xf numFmtId="2" fontId="0" fillId="4" borderId="1" xfId="0" applyNumberFormat="1" applyFill="1" applyBorder="1" applyProtection="1">
      <protection locked="0"/>
    </xf>
    <xf numFmtId="165" fontId="1" fillId="0" borderId="1" xfId="0" applyNumberFormat="1" applyFont="1" applyBorder="1" applyAlignment="1" applyProtection="1">
      <alignment horizontal="center"/>
    </xf>
    <xf numFmtId="3" fontId="1" fillId="0" borderId="1" xfId="0" applyNumberFormat="1" applyFont="1" applyBorder="1" applyAlignment="1" applyProtection="1">
      <alignment horizontal="center"/>
    </xf>
    <xf numFmtId="3" fontId="1" fillId="0" borderId="0" xfId="0" applyNumberFormat="1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166" fontId="1" fillId="0" borderId="1" xfId="0" applyNumberFormat="1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Fill="1" applyBorder="1" applyAlignment="1" applyProtection="1">
      <protection locked="0"/>
    </xf>
    <xf numFmtId="2" fontId="0" fillId="0" borderId="1" xfId="0" applyNumberFormat="1" applyFill="1" applyBorder="1" applyProtection="1">
      <protection locked="0"/>
    </xf>
    <xf numFmtId="165" fontId="1" fillId="0" borderId="1" xfId="0" applyNumberFormat="1" applyFont="1" applyFill="1" applyBorder="1" applyAlignment="1" applyProtection="1">
      <alignment horizontal="center"/>
    </xf>
    <xf numFmtId="1" fontId="0" fillId="0" borderId="0" xfId="0" applyNumberForma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0" fillId="0" borderId="0" xfId="0" applyFill="1" applyProtection="1"/>
    <xf numFmtId="3" fontId="1" fillId="0" borderId="0" xfId="0" applyNumberFormat="1" applyFont="1" applyFill="1" applyBorder="1" applyAlignment="1" applyProtection="1">
      <alignment horizontal="center"/>
    </xf>
    <xf numFmtId="2" fontId="1" fillId="0" borderId="1" xfId="0" applyNumberFormat="1" applyFont="1" applyBorder="1" applyProtection="1"/>
    <xf numFmtId="0" fontId="0" fillId="4" borderId="1" xfId="0" applyFill="1" applyBorder="1" applyAlignment="1" applyProtection="1">
      <alignment horizontal="center"/>
      <protection locked="0"/>
    </xf>
    <xf numFmtId="3" fontId="0" fillId="4" borderId="1" xfId="0" applyNumberFormat="1" applyFill="1" applyBorder="1" applyAlignment="1" applyProtection="1">
      <alignment horizontal="center"/>
      <protection locked="0"/>
    </xf>
    <xf numFmtId="3" fontId="0" fillId="0" borderId="0" xfId="0" applyNumberFormat="1" applyFill="1" applyBorder="1" applyAlignment="1" applyProtection="1">
      <alignment horizontal="center"/>
      <protection locked="0"/>
    </xf>
    <xf numFmtId="3" fontId="0" fillId="0" borderId="0" xfId="0" applyNumberFormat="1" applyFill="1" applyBorder="1" applyAlignment="1" applyProtection="1">
      <alignment horizontal="center"/>
    </xf>
    <xf numFmtId="2" fontId="1" fillId="0" borderId="1" xfId="0" applyNumberFormat="1" applyFont="1" applyBorder="1" applyProtection="1">
      <protection locked="0"/>
    </xf>
    <xf numFmtId="1" fontId="1" fillId="0" borderId="1" xfId="0" applyNumberFormat="1" applyFont="1" applyBorder="1" applyAlignment="1" applyProtection="1">
      <alignment horizontal="center"/>
    </xf>
    <xf numFmtId="1" fontId="1" fillId="0" borderId="0" xfId="0" applyNumberFormat="1" applyFont="1" applyBorder="1" applyAlignment="1" applyProtection="1">
      <alignment horizontal="center"/>
    </xf>
    <xf numFmtId="2" fontId="1" fillId="0" borderId="1" xfId="0" applyNumberFormat="1" applyFont="1" applyBorder="1" applyAlignment="1" applyProtection="1">
      <alignment horizontal="center"/>
    </xf>
    <xf numFmtId="0" fontId="1" fillId="0" borderId="1" xfId="0" applyFont="1" applyBorder="1" applyProtection="1"/>
    <xf numFmtId="0" fontId="0" fillId="0" borderId="0" xfId="0" applyBorder="1" applyAlignment="1" applyProtection="1"/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4" borderId="4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sqref="A1:XFD1048576"/>
    </sheetView>
  </sheetViews>
  <sheetFormatPr defaultColWidth="8.83203125" defaultRowHeight="14" x14ac:dyDescent="0.3"/>
  <cols>
    <col min="1" max="1" width="12.5" style="6" customWidth="1"/>
    <col min="2" max="2" width="7" style="6" customWidth="1"/>
    <col min="3" max="3" width="8.83203125" style="21"/>
    <col min="4" max="4" width="2" style="6" customWidth="1"/>
    <col min="5" max="5" width="7" style="6" customWidth="1"/>
    <col min="6" max="6" width="8.83203125" style="21"/>
    <col min="7" max="7" width="2" style="21" customWidth="1"/>
    <col min="8" max="8" width="7" style="21" customWidth="1"/>
    <col min="9" max="9" width="8.83203125" style="21"/>
    <col min="10" max="10" width="2" style="21" customWidth="1"/>
    <col min="11" max="12" width="8.83203125" style="21"/>
    <col min="13" max="13" width="2.08203125" style="6" customWidth="1"/>
    <col min="14" max="14" width="7" style="6" customWidth="1"/>
    <col min="15" max="15" width="9.25" style="21" bestFit="1" customWidth="1"/>
    <col min="16" max="16" width="2" style="6" customWidth="1"/>
    <col min="17" max="17" width="7" style="6" customWidth="1"/>
    <col min="18" max="18" width="10" style="21" customWidth="1"/>
    <col min="19" max="19" width="2" style="21" customWidth="1"/>
    <col min="20" max="20" width="7" style="21" customWidth="1"/>
    <col min="21" max="21" width="14" style="21" customWidth="1"/>
    <col min="22" max="22" width="2" style="6" customWidth="1"/>
    <col min="23" max="23" width="4.9140625" style="6" customWidth="1"/>
    <col min="24" max="25" width="16.58203125" style="6" customWidth="1"/>
    <col min="26" max="26" width="10" style="6" customWidth="1"/>
    <col min="27" max="27" width="6" style="21" customWidth="1"/>
    <col min="28" max="16384" width="8.83203125" style="6"/>
  </cols>
  <sheetData>
    <row r="1" spans="1:27" x14ac:dyDescent="0.3">
      <c r="A1" s="1"/>
      <c r="B1" s="2">
        <v>8</v>
      </c>
      <c r="C1" s="3" t="s">
        <v>0</v>
      </c>
      <c r="D1" s="4"/>
      <c r="E1" s="2">
        <v>12</v>
      </c>
      <c r="F1" s="3" t="s">
        <v>0</v>
      </c>
      <c r="G1" s="5"/>
      <c r="H1" s="2">
        <v>14</v>
      </c>
      <c r="I1" s="3" t="s">
        <v>0</v>
      </c>
      <c r="J1" s="4"/>
      <c r="K1" s="2">
        <v>15</v>
      </c>
      <c r="L1" s="3" t="s">
        <v>0</v>
      </c>
      <c r="M1" s="5"/>
      <c r="N1" s="2">
        <v>16</v>
      </c>
      <c r="O1" s="3" t="s">
        <v>0</v>
      </c>
      <c r="P1" s="4"/>
      <c r="Q1" s="2">
        <v>24</v>
      </c>
      <c r="R1" s="3" t="s">
        <v>0</v>
      </c>
      <c r="S1" s="1"/>
      <c r="T1" s="2">
        <v>32</v>
      </c>
      <c r="U1" s="3" t="s">
        <v>0</v>
      </c>
      <c r="V1" s="1"/>
      <c r="W1" s="1"/>
      <c r="X1" s="1"/>
      <c r="Y1" s="1"/>
      <c r="AA1" s="6"/>
    </row>
    <row r="2" spans="1:27" x14ac:dyDescent="0.3">
      <c r="A2" s="1"/>
      <c r="B2" s="7" t="s">
        <v>1</v>
      </c>
      <c r="C2" s="7" t="s">
        <v>2</v>
      </c>
      <c r="D2" s="8"/>
      <c r="E2" s="7" t="s">
        <v>1</v>
      </c>
      <c r="F2" s="7" t="s">
        <v>2</v>
      </c>
      <c r="G2" s="5"/>
      <c r="H2" s="7" t="s">
        <v>1</v>
      </c>
      <c r="I2" s="7" t="s">
        <v>2</v>
      </c>
      <c r="J2" s="8"/>
      <c r="K2" s="7" t="s">
        <v>1</v>
      </c>
      <c r="L2" s="7" t="s">
        <v>2</v>
      </c>
      <c r="M2" s="5"/>
      <c r="N2" s="7" t="s">
        <v>1</v>
      </c>
      <c r="O2" s="7" t="s">
        <v>2</v>
      </c>
      <c r="P2" s="8"/>
      <c r="Q2" s="7" t="s">
        <v>1</v>
      </c>
      <c r="R2" s="7" t="s">
        <v>2</v>
      </c>
      <c r="S2" s="1"/>
      <c r="T2" s="7" t="s">
        <v>1</v>
      </c>
      <c r="U2" s="7" t="s">
        <v>2</v>
      </c>
      <c r="V2" s="1"/>
      <c r="W2" s="1"/>
      <c r="X2" s="1"/>
      <c r="Y2" s="1"/>
      <c r="AA2" s="6"/>
    </row>
    <row r="3" spans="1:27" x14ac:dyDescent="0.3">
      <c r="A3" s="1"/>
      <c r="B3" s="9">
        <v>4</v>
      </c>
      <c r="C3" s="10">
        <f>ROUND((2^B$1)*(B3/20),0)-1</f>
        <v>50</v>
      </c>
      <c r="D3" s="11"/>
      <c r="E3" s="9">
        <v>4</v>
      </c>
      <c r="F3" s="10">
        <f>ROUND((2^E$1)*(E3/20),0)-1</f>
        <v>818</v>
      </c>
      <c r="G3" s="6"/>
      <c r="H3" s="9">
        <v>4</v>
      </c>
      <c r="I3" s="10">
        <f>ROUND((2^H$1)*(H3/20),0)-1</f>
        <v>3276</v>
      </c>
      <c r="J3" s="12"/>
      <c r="K3" s="9">
        <v>4</v>
      </c>
      <c r="L3" s="10">
        <f>ROUND((2^K$1)*(K3/20),0)-1</f>
        <v>6553</v>
      </c>
      <c r="N3" s="9">
        <v>4</v>
      </c>
      <c r="O3" s="10">
        <f>ROUND((2^N$1)*(N3/20),0)-1</f>
        <v>13106</v>
      </c>
      <c r="P3" s="12"/>
      <c r="Q3" s="9">
        <v>4</v>
      </c>
      <c r="R3" s="10">
        <f>ROUND((2^Q$1)*(Q3/20),0)-1</f>
        <v>3355442</v>
      </c>
      <c r="S3" s="13"/>
      <c r="T3" s="9">
        <v>4</v>
      </c>
      <c r="U3" s="10">
        <f>ROUND((2^T$1)*(T3/20),0)-1</f>
        <v>858993458</v>
      </c>
      <c r="AA3" s="6"/>
    </row>
    <row r="4" spans="1:27" x14ac:dyDescent="0.3">
      <c r="A4" s="1"/>
      <c r="B4" s="14">
        <v>5</v>
      </c>
      <c r="C4" s="15">
        <f t="shared" ref="C4:C19" si="0">ROUND((2^B$1)*(B4/20),0)-1</f>
        <v>63</v>
      </c>
      <c r="D4" s="16"/>
      <c r="E4" s="14">
        <v>5</v>
      </c>
      <c r="F4" s="15">
        <f t="shared" ref="F4:F19" si="1">ROUND((2^E$1)*(E4/20),0)-1</f>
        <v>1023</v>
      </c>
      <c r="G4" s="17"/>
      <c r="H4" s="14">
        <v>5</v>
      </c>
      <c r="I4" s="15">
        <f t="shared" ref="I4:I19" si="2">ROUND((2^H$1)*(H4/20),0)-1</f>
        <v>4095</v>
      </c>
      <c r="J4" s="18"/>
      <c r="K4" s="14">
        <v>5</v>
      </c>
      <c r="L4" s="15">
        <f t="shared" ref="L4:L19" si="3">ROUND((2^K$1)*(K4/20),0)-1</f>
        <v>8191</v>
      </c>
      <c r="M4" s="17"/>
      <c r="N4" s="14">
        <v>5</v>
      </c>
      <c r="O4" s="15">
        <f t="shared" ref="O4:O19" si="4">ROUND((2^N$1)*(N4/20),0)-1</f>
        <v>16383</v>
      </c>
      <c r="P4" s="18"/>
      <c r="Q4" s="14">
        <v>5</v>
      </c>
      <c r="R4" s="15">
        <f t="shared" ref="R4:R19" si="5">ROUND((2^Q$1)*(Q4/20),0)-1</f>
        <v>4194303</v>
      </c>
      <c r="S4" s="17"/>
      <c r="T4" s="14">
        <v>5</v>
      </c>
      <c r="U4" s="15">
        <f t="shared" ref="U4:U19" si="6">ROUND((2^T$1)*(T4/20),0)-1</f>
        <v>1073741823</v>
      </c>
      <c r="AA4" s="6"/>
    </row>
    <row r="5" spans="1:27" x14ac:dyDescent="0.3">
      <c r="A5" s="1"/>
      <c r="B5" s="9">
        <v>6</v>
      </c>
      <c r="C5" s="10">
        <f t="shared" si="0"/>
        <v>76</v>
      </c>
      <c r="D5" s="11"/>
      <c r="E5" s="9">
        <v>6</v>
      </c>
      <c r="F5" s="10">
        <f t="shared" si="1"/>
        <v>1228</v>
      </c>
      <c r="G5" s="6"/>
      <c r="H5" s="9">
        <v>6</v>
      </c>
      <c r="I5" s="10">
        <f t="shared" si="2"/>
        <v>4914</v>
      </c>
      <c r="J5" s="12"/>
      <c r="K5" s="9">
        <v>6</v>
      </c>
      <c r="L5" s="10">
        <f t="shared" si="3"/>
        <v>9829</v>
      </c>
      <c r="N5" s="9">
        <v>6</v>
      </c>
      <c r="O5" s="10">
        <f t="shared" si="4"/>
        <v>19660</v>
      </c>
      <c r="P5" s="12"/>
      <c r="Q5" s="9">
        <v>6</v>
      </c>
      <c r="R5" s="10">
        <f t="shared" si="5"/>
        <v>5033164</v>
      </c>
      <c r="S5" s="6"/>
      <c r="T5" s="9">
        <v>6</v>
      </c>
      <c r="U5" s="10">
        <f t="shared" si="6"/>
        <v>1288490188</v>
      </c>
      <c r="AA5" s="6"/>
    </row>
    <row r="6" spans="1:27" x14ac:dyDescent="0.3">
      <c r="A6" s="1"/>
      <c r="B6" s="14">
        <v>7</v>
      </c>
      <c r="C6" s="15">
        <f t="shared" si="0"/>
        <v>89</v>
      </c>
      <c r="D6" s="16"/>
      <c r="E6" s="14">
        <v>7</v>
      </c>
      <c r="F6" s="15">
        <f t="shared" si="1"/>
        <v>1433</v>
      </c>
      <c r="G6" s="17"/>
      <c r="H6" s="14">
        <v>7</v>
      </c>
      <c r="I6" s="15">
        <f t="shared" si="2"/>
        <v>5733</v>
      </c>
      <c r="J6" s="18"/>
      <c r="K6" s="14">
        <v>7</v>
      </c>
      <c r="L6" s="15">
        <f t="shared" si="3"/>
        <v>11468</v>
      </c>
      <c r="M6" s="17"/>
      <c r="N6" s="14">
        <v>7</v>
      </c>
      <c r="O6" s="15">
        <f t="shared" si="4"/>
        <v>22937</v>
      </c>
      <c r="P6" s="18"/>
      <c r="Q6" s="14">
        <v>7</v>
      </c>
      <c r="R6" s="15">
        <f t="shared" si="5"/>
        <v>5872025</v>
      </c>
      <c r="S6" s="17"/>
      <c r="T6" s="14">
        <v>7</v>
      </c>
      <c r="U6" s="15">
        <f t="shared" si="6"/>
        <v>1503238553</v>
      </c>
      <c r="AA6" s="6"/>
    </row>
    <row r="7" spans="1:27" x14ac:dyDescent="0.3">
      <c r="A7" s="1"/>
      <c r="B7" s="9">
        <v>8</v>
      </c>
      <c r="C7" s="10">
        <f t="shared" si="0"/>
        <v>101</v>
      </c>
      <c r="D7" s="11"/>
      <c r="E7" s="9">
        <v>8</v>
      </c>
      <c r="F7" s="10">
        <f t="shared" si="1"/>
        <v>1637</v>
      </c>
      <c r="G7" s="6"/>
      <c r="H7" s="9">
        <v>8</v>
      </c>
      <c r="I7" s="10">
        <f t="shared" si="2"/>
        <v>6553</v>
      </c>
      <c r="J7" s="12"/>
      <c r="K7" s="9">
        <v>8</v>
      </c>
      <c r="L7" s="10">
        <f t="shared" si="3"/>
        <v>13106</v>
      </c>
      <c r="N7" s="9">
        <v>8</v>
      </c>
      <c r="O7" s="10">
        <f t="shared" si="4"/>
        <v>26213</v>
      </c>
      <c r="P7" s="12"/>
      <c r="Q7" s="9">
        <v>8</v>
      </c>
      <c r="R7" s="10">
        <f t="shared" si="5"/>
        <v>6710885</v>
      </c>
      <c r="S7" s="6"/>
      <c r="T7" s="9">
        <v>8</v>
      </c>
      <c r="U7" s="10">
        <f t="shared" si="6"/>
        <v>1717986917</v>
      </c>
      <c r="AA7" s="6"/>
    </row>
    <row r="8" spans="1:27" x14ac:dyDescent="0.3">
      <c r="A8" s="1"/>
      <c r="B8" s="14">
        <v>9</v>
      </c>
      <c r="C8" s="15">
        <f t="shared" si="0"/>
        <v>114</v>
      </c>
      <c r="D8" s="16"/>
      <c r="E8" s="14">
        <v>9</v>
      </c>
      <c r="F8" s="15">
        <f t="shared" si="1"/>
        <v>1842</v>
      </c>
      <c r="G8" s="17"/>
      <c r="H8" s="14">
        <v>9</v>
      </c>
      <c r="I8" s="15">
        <f t="shared" si="2"/>
        <v>7372</v>
      </c>
      <c r="J8" s="18"/>
      <c r="K8" s="14">
        <v>9</v>
      </c>
      <c r="L8" s="15">
        <f t="shared" si="3"/>
        <v>14745</v>
      </c>
      <c r="M8" s="17"/>
      <c r="N8" s="14">
        <v>9</v>
      </c>
      <c r="O8" s="15">
        <f t="shared" si="4"/>
        <v>29490</v>
      </c>
      <c r="P8" s="18"/>
      <c r="Q8" s="14">
        <v>9</v>
      </c>
      <c r="R8" s="15">
        <f t="shared" si="5"/>
        <v>7549746</v>
      </c>
      <c r="S8" s="17"/>
      <c r="T8" s="14">
        <v>9</v>
      </c>
      <c r="U8" s="15">
        <f t="shared" si="6"/>
        <v>1932735282</v>
      </c>
      <c r="AA8" s="6"/>
    </row>
    <row r="9" spans="1:27" x14ac:dyDescent="0.3">
      <c r="A9" s="1"/>
      <c r="B9" s="9">
        <v>10</v>
      </c>
      <c r="C9" s="10">
        <f t="shared" si="0"/>
        <v>127</v>
      </c>
      <c r="D9" s="11"/>
      <c r="E9" s="9">
        <v>10</v>
      </c>
      <c r="F9" s="10">
        <f t="shared" si="1"/>
        <v>2047</v>
      </c>
      <c r="G9" s="6"/>
      <c r="H9" s="9">
        <v>10</v>
      </c>
      <c r="I9" s="10">
        <f t="shared" si="2"/>
        <v>8191</v>
      </c>
      <c r="J9" s="12"/>
      <c r="K9" s="9">
        <v>10</v>
      </c>
      <c r="L9" s="10">
        <f t="shared" si="3"/>
        <v>16383</v>
      </c>
      <c r="N9" s="9">
        <v>10</v>
      </c>
      <c r="O9" s="10">
        <f t="shared" si="4"/>
        <v>32767</v>
      </c>
      <c r="P9" s="12"/>
      <c r="Q9" s="9">
        <v>10</v>
      </c>
      <c r="R9" s="10">
        <f t="shared" si="5"/>
        <v>8388607</v>
      </c>
      <c r="S9" s="6"/>
      <c r="T9" s="9">
        <v>10</v>
      </c>
      <c r="U9" s="10">
        <f t="shared" si="6"/>
        <v>2147483647</v>
      </c>
      <c r="AA9" s="6"/>
    </row>
    <row r="10" spans="1:27" x14ac:dyDescent="0.3">
      <c r="A10" s="1"/>
      <c r="B10" s="14">
        <v>11</v>
      </c>
      <c r="C10" s="15">
        <f t="shared" si="0"/>
        <v>140</v>
      </c>
      <c r="D10" s="16"/>
      <c r="E10" s="14">
        <v>11</v>
      </c>
      <c r="F10" s="15">
        <f t="shared" si="1"/>
        <v>2252</v>
      </c>
      <c r="G10" s="17"/>
      <c r="H10" s="14">
        <v>11</v>
      </c>
      <c r="I10" s="15">
        <f t="shared" si="2"/>
        <v>9010</v>
      </c>
      <c r="J10" s="18"/>
      <c r="K10" s="14">
        <v>11</v>
      </c>
      <c r="L10" s="15">
        <f t="shared" si="3"/>
        <v>18021</v>
      </c>
      <c r="M10" s="17"/>
      <c r="N10" s="14">
        <v>11</v>
      </c>
      <c r="O10" s="15">
        <f t="shared" si="4"/>
        <v>36044</v>
      </c>
      <c r="P10" s="18"/>
      <c r="Q10" s="14">
        <v>11</v>
      </c>
      <c r="R10" s="15">
        <f t="shared" si="5"/>
        <v>9227468</v>
      </c>
      <c r="S10" s="17"/>
      <c r="T10" s="14">
        <v>11</v>
      </c>
      <c r="U10" s="15">
        <f t="shared" si="6"/>
        <v>2362232012</v>
      </c>
      <c r="X10" s="19" t="s">
        <v>3</v>
      </c>
      <c r="Y10" s="19" t="s">
        <v>4</v>
      </c>
      <c r="AA10" s="6"/>
    </row>
    <row r="11" spans="1:27" x14ac:dyDescent="0.3">
      <c r="A11" s="1"/>
      <c r="B11" s="9">
        <v>12</v>
      </c>
      <c r="C11" s="10">
        <f t="shared" si="0"/>
        <v>153</v>
      </c>
      <c r="D11" s="11"/>
      <c r="E11" s="9">
        <v>12</v>
      </c>
      <c r="F11" s="10">
        <f t="shared" si="1"/>
        <v>2457</v>
      </c>
      <c r="G11" s="6"/>
      <c r="H11" s="9">
        <v>12</v>
      </c>
      <c r="I11" s="10">
        <f t="shared" si="2"/>
        <v>9829</v>
      </c>
      <c r="J11" s="12"/>
      <c r="K11" s="9">
        <v>12</v>
      </c>
      <c r="L11" s="10">
        <f t="shared" si="3"/>
        <v>19660</v>
      </c>
      <c r="N11" s="9">
        <v>12</v>
      </c>
      <c r="O11" s="10">
        <f t="shared" si="4"/>
        <v>39321</v>
      </c>
      <c r="P11" s="12"/>
      <c r="Q11" s="9">
        <v>12</v>
      </c>
      <c r="R11" s="10">
        <f t="shared" si="5"/>
        <v>10066329</v>
      </c>
      <c r="S11" s="6"/>
      <c r="T11" s="9">
        <v>12</v>
      </c>
      <c r="U11" s="10">
        <f t="shared" si="6"/>
        <v>2576980377</v>
      </c>
      <c r="W11" s="6">
        <v>8</v>
      </c>
      <c r="X11" s="20">
        <f>20/C19</f>
        <v>7.8431372549019607E-2</v>
      </c>
      <c r="Y11" s="21">
        <f>C19/20</f>
        <v>12.75</v>
      </c>
      <c r="AA11" s="6"/>
    </row>
    <row r="12" spans="1:27" x14ac:dyDescent="0.3">
      <c r="A12" s="1"/>
      <c r="B12" s="14">
        <v>13</v>
      </c>
      <c r="C12" s="15">
        <f t="shared" si="0"/>
        <v>165</v>
      </c>
      <c r="D12" s="16"/>
      <c r="E12" s="14">
        <v>13</v>
      </c>
      <c r="F12" s="15">
        <f t="shared" si="1"/>
        <v>2661</v>
      </c>
      <c r="G12" s="17"/>
      <c r="H12" s="14">
        <v>13</v>
      </c>
      <c r="I12" s="15">
        <f t="shared" si="2"/>
        <v>10649</v>
      </c>
      <c r="J12" s="18"/>
      <c r="K12" s="14">
        <v>13</v>
      </c>
      <c r="L12" s="15">
        <f t="shared" si="3"/>
        <v>21298</v>
      </c>
      <c r="M12" s="17"/>
      <c r="N12" s="14">
        <v>13</v>
      </c>
      <c r="O12" s="15">
        <f t="shared" si="4"/>
        <v>42597</v>
      </c>
      <c r="P12" s="18"/>
      <c r="Q12" s="14">
        <v>13</v>
      </c>
      <c r="R12" s="15">
        <f t="shared" si="5"/>
        <v>10905189</v>
      </c>
      <c r="S12" s="17"/>
      <c r="T12" s="14">
        <v>13</v>
      </c>
      <c r="U12" s="15">
        <f t="shared" si="6"/>
        <v>2791728741</v>
      </c>
      <c r="W12" s="6">
        <v>12</v>
      </c>
      <c r="X12" s="20">
        <f>16/F19</f>
        <v>3.9072039072039072E-3</v>
      </c>
      <c r="Y12" s="21">
        <f>F19/20</f>
        <v>204.75</v>
      </c>
      <c r="AA12" s="6"/>
    </row>
    <row r="13" spans="1:27" x14ac:dyDescent="0.3">
      <c r="A13" s="1"/>
      <c r="B13" s="9">
        <v>14</v>
      </c>
      <c r="C13" s="10">
        <f t="shared" si="0"/>
        <v>178</v>
      </c>
      <c r="D13" s="11"/>
      <c r="E13" s="9">
        <v>14</v>
      </c>
      <c r="F13" s="10">
        <f t="shared" si="1"/>
        <v>2866</v>
      </c>
      <c r="G13" s="6"/>
      <c r="H13" s="9">
        <v>14</v>
      </c>
      <c r="I13" s="10">
        <f t="shared" si="2"/>
        <v>11468</v>
      </c>
      <c r="J13" s="12"/>
      <c r="K13" s="9">
        <v>14</v>
      </c>
      <c r="L13" s="10">
        <f t="shared" si="3"/>
        <v>22937</v>
      </c>
      <c r="N13" s="9">
        <v>14</v>
      </c>
      <c r="O13" s="10">
        <f t="shared" si="4"/>
        <v>45874</v>
      </c>
      <c r="P13" s="12"/>
      <c r="Q13" s="9">
        <v>14</v>
      </c>
      <c r="R13" s="10">
        <f t="shared" si="5"/>
        <v>11744050</v>
      </c>
      <c r="S13" s="6"/>
      <c r="T13" s="9">
        <v>14</v>
      </c>
      <c r="U13" s="10">
        <f t="shared" si="6"/>
        <v>3006477106</v>
      </c>
      <c r="W13" s="6">
        <v>14</v>
      </c>
      <c r="X13" s="20">
        <f>20/I19</f>
        <v>1.2207776353537203E-3</v>
      </c>
      <c r="Y13" s="21">
        <f>I19/20</f>
        <v>819.15</v>
      </c>
      <c r="AA13" s="6"/>
    </row>
    <row r="14" spans="1:27" x14ac:dyDescent="0.3">
      <c r="A14" s="1"/>
      <c r="B14" s="14">
        <v>15</v>
      </c>
      <c r="C14" s="15">
        <f t="shared" si="0"/>
        <v>191</v>
      </c>
      <c r="D14" s="16"/>
      <c r="E14" s="14">
        <v>15</v>
      </c>
      <c r="F14" s="15">
        <f t="shared" si="1"/>
        <v>3071</v>
      </c>
      <c r="G14" s="17"/>
      <c r="H14" s="14">
        <v>15</v>
      </c>
      <c r="I14" s="15">
        <f t="shared" si="2"/>
        <v>12287</v>
      </c>
      <c r="J14" s="18"/>
      <c r="K14" s="14">
        <v>15</v>
      </c>
      <c r="L14" s="15">
        <f t="shared" si="3"/>
        <v>24575</v>
      </c>
      <c r="M14" s="17"/>
      <c r="N14" s="14">
        <v>15</v>
      </c>
      <c r="O14" s="15">
        <f t="shared" si="4"/>
        <v>49151</v>
      </c>
      <c r="P14" s="18"/>
      <c r="Q14" s="14">
        <v>15</v>
      </c>
      <c r="R14" s="15">
        <f t="shared" si="5"/>
        <v>12582911</v>
      </c>
      <c r="S14" s="17"/>
      <c r="T14" s="14">
        <v>15</v>
      </c>
      <c r="U14" s="15">
        <f t="shared" si="6"/>
        <v>3221225471</v>
      </c>
      <c r="W14" s="6">
        <v>15</v>
      </c>
      <c r="X14" s="20">
        <f>20/L19</f>
        <v>6.1037018951994385E-4</v>
      </c>
      <c r="Y14" s="21">
        <f>L19/20</f>
        <v>1638.35</v>
      </c>
      <c r="AA14" s="6"/>
    </row>
    <row r="15" spans="1:27" x14ac:dyDescent="0.3">
      <c r="A15" s="1"/>
      <c r="B15" s="9">
        <v>16</v>
      </c>
      <c r="C15" s="10">
        <f t="shared" si="0"/>
        <v>204</v>
      </c>
      <c r="D15" s="11"/>
      <c r="E15" s="9">
        <v>16</v>
      </c>
      <c r="F15" s="10">
        <f t="shared" si="1"/>
        <v>3276</v>
      </c>
      <c r="G15" s="6"/>
      <c r="H15" s="9">
        <v>16</v>
      </c>
      <c r="I15" s="10">
        <f t="shared" si="2"/>
        <v>13106</v>
      </c>
      <c r="J15" s="12"/>
      <c r="K15" s="9">
        <v>16</v>
      </c>
      <c r="L15" s="10">
        <f t="shared" si="3"/>
        <v>26213</v>
      </c>
      <c r="N15" s="9">
        <v>16</v>
      </c>
      <c r="O15" s="10">
        <f t="shared" si="4"/>
        <v>52428</v>
      </c>
      <c r="P15" s="12"/>
      <c r="Q15" s="9">
        <v>16</v>
      </c>
      <c r="R15" s="10">
        <f t="shared" si="5"/>
        <v>13421772</v>
      </c>
      <c r="S15" s="6"/>
      <c r="T15" s="9">
        <v>16</v>
      </c>
      <c r="U15" s="10">
        <f t="shared" si="6"/>
        <v>3435973836</v>
      </c>
      <c r="W15" s="6">
        <v>16</v>
      </c>
      <c r="X15" s="20">
        <f>20/O19</f>
        <v>3.0518043793392844E-4</v>
      </c>
      <c r="Y15" s="21">
        <f>O19/20</f>
        <v>3276.75</v>
      </c>
      <c r="AA15" s="6"/>
    </row>
    <row r="16" spans="1:27" x14ac:dyDescent="0.3">
      <c r="A16" s="1"/>
      <c r="B16" s="14">
        <v>17</v>
      </c>
      <c r="C16" s="15">
        <f t="shared" si="0"/>
        <v>217</v>
      </c>
      <c r="D16" s="16"/>
      <c r="E16" s="14">
        <v>17</v>
      </c>
      <c r="F16" s="15">
        <f t="shared" si="1"/>
        <v>3481</v>
      </c>
      <c r="G16" s="17"/>
      <c r="H16" s="14">
        <v>17</v>
      </c>
      <c r="I16" s="15">
        <f t="shared" si="2"/>
        <v>13925</v>
      </c>
      <c r="J16" s="18"/>
      <c r="K16" s="14">
        <v>17</v>
      </c>
      <c r="L16" s="15">
        <f t="shared" si="3"/>
        <v>27852</v>
      </c>
      <c r="M16" s="17"/>
      <c r="N16" s="14">
        <v>17</v>
      </c>
      <c r="O16" s="15">
        <f t="shared" si="4"/>
        <v>55705</v>
      </c>
      <c r="P16" s="18"/>
      <c r="Q16" s="14">
        <v>17</v>
      </c>
      <c r="R16" s="15">
        <f t="shared" si="5"/>
        <v>14260633</v>
      </c>
      <c r="S16" s="17"/>
      <c r="T16" s="14">
        <v>17</v>
      </c>
      <c r="U16" s="15">
        <f t="shared" si="6"/>
        <v>3650722201</v>
      </c>
      <c r="W16" s="6">
        <v>24</v>
      </c>
      <c r="X16" s="20">
        <f>20/R19</f>
        <v>1.1920929665620903E-6</v>
      </c>
      <c r="Y16" s="21">
        <f>R19/20</f>
        <v>838860.75</v>
      </c>
      <c r="AA16" s="6"/>
    </row>
    <row r="17" spans="1:27" x14ac:dyDescent="0.3">
      <c r="A17" s="1"/>
      <c r="B17" s="9">
        <v>18</v>
      </c>
      <c r="C17" s="10">
        <f t="shared" si="0"/>
        <v>229</v>
      </c>
      <c r="D17" s="11"/>
      <c r="E17" s="9">
        <v>18</v>
      </c>
      <c r="F17" s="10">
        <f t="shared" si="1"/>
        <v>3685</v>
      </c>
      <c r="G17" s="6"/>
      <c r="H17" s="9">
        <v>18</v>
      </c>
      <c r="I17" s="10">
        <f t="shared" si="2"/>
        <v>14745</v>
      </c>
      <c r="J17" s="12"/>
      <c r="K17" s="9">
        <v>18</v>
      </c>
      <c r="L17" s="10">
        <f t="shared" si="3"/>
        <v>29490</v>
      </c>
      <c r="N17" s="9">
        <v>18</v>
      </c>
      <c r="O17" s="10">
        <f t="shared" si="4"/>
        <v>58981</v>
      </c>
      <c r="P17" s="12"/>
      <c r="Q17" s="9">
        <v>18</v>
      </c>
      <c r="R17" s="10">
        <f t="shared" si="5"/>
        <v>15099493</v>
      </c>
      <c r="S17" s="6"/>
      <c r="T17" s="9">
        <v>18</v>
      </c>
      <c r="U17" s="10">
        <f t="shared" si="6"/>
        <v>3865470565</v>
      </c>
      <c r="W17" s="6">
        <v>32</v>
      </c>
      <c r="X17" s="20">
        <f>20/U19</f>
        <v>4.6566128741615948E-9</v>
      </c>
      <c r="Y17" s="21">
        <f>U19/20</f>
        <v>214748364.75</v>
      </c>
      <c r="AA17" s="6"/>
    </row>
    <row r="18" spans="1:27" x14ac:dyDescent="0.3">
      <c r="A18" s="1"/>
      <c r="B18" s="14">
        <v>19</v>
      </c>
      <c r="C18" s="15">
        <f t="shared" si="0"/>
        <v>242</v>
      </c>
      <c r="D18" s="16"/>
      <c r="E18" s="14">
        <v>19</v>
      </c>
      <c r="F18" s="15">
        <f t="shared" si="1"/>
        <v>3890</v>
      </c>
      <c r="G18" s="17"/>
      <c r="H18" s="14">
        <v>19</v>
      </c>
      <c r="I18" s="15">
        <f t="shared" si="2"/>
        <v>15564</v>
      </c>
      <c r="J18" s="18"/>
      <c r="K18" s="14">
        <v>19</v>
      </c>
      <c r="L18" s="15">
        <f t="shared" si="3"/>
        <v>31129</v>
      </c>
      <c r="M18" s="17"/>
      <c r="N18" s="14">
        <v>19</v>
      </c>
      <c r="O18" s="15">
        <f t="shared" si="4"/>
        <v>62258</v>
      </c>
      <c r="P18" s="18"/>
      <c r="Q18" s="14">
        <v>19</v>
      </c>
      <c r="R18" s="15">
        <f t="shared" si="5"/>
        <v>15938354</v>
      </c>
      <c r="S18" s="17"/>
      <c r="T18" s="14">
        <v>19</v>
      </c>
      <c r="U18" s="15">
        <f t="shared" si="6"/>
        <v>4080218930</v>
      </c>
      <c r="AA18" s="6"/>
    </row>
    <row r="19" spans="1:27" x14ac:dyDescent="0.3">
      <c r="A19" s="1"/>
      <c r="B19" s="9">
        <v>20</v>
      </c>
      <c r="C19" s="10">
        <f t="shared" si="0"/>
        <v>255</v>
      </c>
      <c r="D19" s="11"/>
      <c r="E19" s="9">
        <v>20</v>
      </c>
      <c r="F19" s="10">
        <f t="shared" si="1"/>
        <v>4095</v>
      </c>
      <c r="G19" s="6"/>
      <c r="H19" s="9">
        <v>20</v>
      </c>
      <c r="I19" s="10">
        <f t="shared" si="2"/>
        <v>16383</v>
      </c>
      <c r="J19" s="12"/>
      <c r="K19" s="9">
        <v>20</v>
      </c>
      <c r="L19" s="10">
        <f t="shared" si="3"/>
        <v>32767</v>
      </c>
      <c r="N19" s="9">
        <v>20</v>
      </c>
      <c r="O19" s="10">
        <f t="shared" si="4"/>
        <v>65535</v>
      </c>
      <c r="P19" s="12"/>
      <c r="Q19" s="9">
        <v>20</v>
      </c>
      <c r="R19" s="10">
        <f t="shared" si="5"/>
        <v>16777215</v>
      </c>
      <c r="S19" s="6"/>
      <c r="T19" s="9">
        <v>20</v>
      </c>
      <c r="U19" s="10">
        <f t="shared" si="6"/>
        <v>4294967295</v>
      </c>
      <c r="AA19" s="6"/>
    </row>
    <row r="20" spans="1:27" x14ac:dyDescent="0.3">
      <c r="D20" s="21"/>
      <c r="G20" s="6"/>
      <c r="H20" s="6"/>
      <c r="K20" s="6"/>
      <c r="P20" s="21"/>
      <c r="S20" s="6"/>
      <c r="T20" s="6"/>
      <c r="Y20" s="6" t="s">
        <v>5</v>
      </c>
      <c r="AA20" s="6"/>
    </row>
    <row r="21" spans="1:27" x14ac:dyDescent="0.3">
      <c r="A21" s="22" t="s">
        <v>6</v>
      </c>
      <c r="B21" s="23">
        <v>18</v>
      </c>
      <c r="C21" s="24">
        <f>ROUND((2^B$1)*(B21/20),1)-1</f>
        <v>229.4</v>
      </c>
      <c r="D21" s="11"/>
      <c r="E21" s="23">
        <v>14</v>
      </c>
      <c r="F21" s="25">
        <f>ROUND((2^E$1)*(E21/20),0)-1</f>
        <v>2866</v>
      </c>
      <c r="G21" s="6"/>
      <c r="H21" s="23">
        <v>18.5</v>
      </c>
      <c r="I21" s="25">
        <f>ROUND((2^H$1)*(H21/20),0)-1</f>
        <v>15154</v>
      </c>
      <c r="J21" s="26"/>
      <c r="K21" s="23">
        <v>18</v>
      </c>
      <c r="L21" s="25">
        <f>ROUND((2^K$1)*(K21/20),0)-1</f>
        <v>29490</v>
      </c>
      <c r="N21" s="23">
        <v>10.5</v>
      </c>
      <c r="O21" s="25">
        <f>ROUND((2^N$1)*(N21/20),0)-1</f>
        <v>34405</v>
      </c>
      <c r="P21" s="26"/>
      <c r="Q21" s="23">
        <v>12</v>
      </c>
      <c r="R21" s="25">
        <f>ROUND((2^Q$1)*(Q21/20),0)-1</f>
        <v>10066329</v>
      </c>
      <c r="S21" s="6"/>
      <c r="T21" s="23">
        <v>12</v>
      </c>
      <c r="U21" s="25">
        <f>ROUND((2^T$1)*(T21/20),0)</f>
        <v>2576980378</v>
      </c>
      <c r="AA21" s="6"/>
    </row>
    <row r="22" spans="1:27" x14ac:dyDescent="0.3">
      <c r="B22" s="27" t="s">
        <v>7</v>
      </c>
      <c r="C22" s="27">
        <f>((B21-4)/16)*($B$28-$B$27)+$B$27</f>
        <v>9.1875</v>
      </c>
      <c r="D22" s="19"/>
      <c r="E22" s="27" t="s">
        <v>7</v>
      </c>
      <c r="F22" s="27">
        <f>((E21-4)/16)*($B$28-$B$27)+$B$27</f>
        <v>6.5625</v>
      </c>
      <c r="G22" s="13"/>
      <c r="H22" s="27" t="s">
        <v>7</v>
      </c>
      <c r="I22" s="28">
        <f>((H21-4)/16)*($B$28-$B$27)+$B$27</f>
        <v>9.515625</v>
      </c>
      <c r="J22" s="29"/>
      <c r="K22" s="27" t="s">
        <v>7</v>
      </c>
      <c r="L22" s="27">
        <f>((K21-4)/16)*($B$28-$B$27)+$B$27</f>
        <v>9.1875</v>
      </c>
      <c r="M22" s="13"/>
      <c r="N22" s="27" t="s">
        <v>7</v>
      </c>
      <c r="O22" s="28">
        <f>((N21-4)/16)*($B$28-$B$27)+$B$27</f>
        <v>4.265625</v>
      </c>
      <c r="P22" s="29"/>
      <c r="Q22" s="27" t="s">
        <v>7</v>
      </c>
      <c r="R22" s="27">
        <f>((Q21-4)/16)*($B$28-$B$27)+$B$27</f>
        <v>5.25</v>
      </c>
      <c r="S22" s="13"/>
      <c r="T22" s="27" t="s">
        <v>7</v>
      </c>
      <c r="U22" s="27">
        <f>((T21-4)/16)*($B$28-$B$27)+$B$27</f>
        <v>5.25</v>
      </c>
      <c r="AA22" s="6"/>
    </row>
    <row r="23" spans="1:27" s="35" customFormat="1" x14ac:dyDescent="0.3">
      <c r="A23" s="30"/>
      <c r="B23" s="31"/>
      <c r="C23" s="32"/>
      <c r="D23" s="33"/>
      <c r="E23" s="31"/>
      <c r="F23" s="34"/>
      <c r="H23" s="31"/>
      <c r="I23" s="34"/>
      <c r="J23" s="36"/>
      <c r="K23" s="31"/>
      <c r="L23" s="34"/>
      <c r="N23" s="31"/>
      <c r="O23" s="34"/>
      <c r="P23" s="36"/>
      <c r="Q23" s="31"/>
      <c r="R23" s="34"/>
      <c r="T23" s="31"/>
      <c r="U23" s="34"/>
    </row>
    <row r="24" spans="1:27" x14ac:dyDescent="0.3">
      <c r="A24" s="22" t="s">
        <v>6</v>
      </c>
      <c r="B24" s="37">
        <f>(C24/C19)*20</f>
        <v>20.078431372549019</v>
      </c>
      <c r="C24" s="38">
        <v>256</v>
      </c>
      <c r="D24" s="21"/>
      <c r="E24" s="37">
        <f>(F24/F19)*20</f>
        <v>12.004884004884005</v>
      </c>
      <c r="F24" s="39">
        <v>2458</v>
      </c>
      <c r="G24" s="6"/>
      <c r="H24" s="37">
        <f>(I24/I19)*20</f>
        <v>8.3000671427699437</v>
      </c>
      <c r="I24" s="39">
        <v>6799</v>
      </c>
      <c r="J24" s="40"/>
      <c r="K24" s="37">
        <f>(L24/L19)*20</f>
        <v>4.1499069185460975</v>
      </c>
      <c r="L24" s="39">
        <v>6799</v>
      </c>
      <c r="N24" s="37">
        <f>(O24/O19)*20</f>
        <v>15.869382772564277</v>
      </c>
      <c r="O24" s="39">
        <v>52000</v>
      </c>
      <c r="P24" s="41"/>
      <c r="Q24" s="37">
        <f>(R24/R19)*20</f>
        <v>12.000001192092967</v>
      </c>
      <c r="R24" s="39">
        <v>10066330</v>
      </c>
      <c r="S24" s="6"/>
      <c r="T24" s="42">
        <f>(U24/U19)*20</f>
        <v>4.256144166983697</v>
      </c>
      <c r="U24" s="39">
        <v>914000000</v>
      </c>
      <c r="AA24" s="6"/>
    </row>
    <row r="25" spans="1:27" x14ac:dyDescent="0.3">
      <c r="B25" s="27" t="s">
        <v>7</v>
      </c>
      <c r="C25" s="43">
        <f>((B24-4)/16)*($B$28-$B$27)+$B$27</f>
        <v>10.551470588235293</v>
      </c>
      <c r="D25" s="19"/>
      <c r="E25" s="27" t="s">
        <v>7</v>
      </c>
      <c r="F25" s="43">
        <f>((E24-4)/16)*($B$28-$B$27)+$B$27</f>
        <v>5.2532051282051277</v>
      </c>
      <c r="G25" s="13"/>
      <c r="H25" s="27" t="s">
        <v>7</v>
      </c>
      <c r="I25" s="43">
        <f>((H24-4)/16)*($B$28-$B$27)+$B$27</f>
        <v>2.8219190624427757</v>
      </c>
      <c r="J25" s="44"/>
      <c r="K25" s="27" t="s">
        <v>7</v>
      </c>
      <c r="L25" s="43">
        <f>((K24-4)/16)*($B$28-$B$27)+$B$27</f>
        <v>9.8376415295876485E-2</v>
      </c>
      <c r="M25" s="13"/>
      <c r="N25" s="27" t="s">
        <v>7</v>
      </c>
      <c r="O25" s="45">
        <f>((N24-4)/16)*($B$28-$B$27)+$B$27</f>
        <v>7.7892824444953073</v>
      </c>
      <c r="P25" s="29"/>
      <c r="Q25" s="27" t="s">
        <v>7</v>
      </c>
      <c r="R25" s="43">
        <f>((Q24-4)/16)*($B$28-$B$27)+$B$27</f>
        <v>5.2500007823110089</v>
      </c>
      <c r="S25" s="13"/>
      <c r="T25" s="27" t="s">
        <v>7</v>
      </c>
      <c r="U25" s="43">
        <f>((T24-4)/16)*($B$28-$B$27)+$B$27</f>
        <v>0.16809460958305117</v>
      </c>
      <c r="AA25" s="6"/>
    </row>
    <row r="27" spans="1:27" x14ac:dyDescent="0.3">
      <c r="A27" s="46" t="s">
        <v>8</v>
      </c>
      <c r="B27" s="38">
        <v>0</v>
      </c>
      <c r="C27" s="47"/>
    </row>
    <row r="28" spans="1:27" x14ac:dyDescent="0.3">
      <c r="A28" s="46" t="s">
        <v>9</v>
      </c>
      <c r="B28" s="38">
        <v>10.5</v>
      </c>
      <c r="F28" s="48" t="s">
        <v>10</v>
      </c>
      <c r="G28" s="49"/>
      <c r="H28" s="49"/>
      <c r="I28" s="49"/>
      <c r="J28" s="49"/>
      <c r="K28" s="49"/>
      <c r="L28" s="49"/>
      <c r="M28" s="49"/>
      <c r="N28" s="49"/>
      <c r="O28" s="50"/>
    </row>
  </sheetData>
  <mergeCells count="1">
    <mergeCell ref="F28:O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Stepniak</dc:creator>
  <cp:lastModifiedBy>Larry Stepniak</cp:lastModifiedBy>
  <dcterms:created xsi:type="dcterms:W3CDTF">2024-01-05T13:47:45Z</dcterms:created>
  <dcterms:modified xsi:type="dcterms:W3CDTF">2024-01-05T13:48:11Z</dcterms:modified>
</cp:coreProperties>
</file>