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9mq\Dropbox (ORNL)\Fundulus work\DLC embryonic killifish exposure MS\Data to upload\"/>
    </mc:Choice>
  </mc:AlternateContent>
  <xr:revisionPtr revIDLastSave="0" documentId="13_ncr:1_{60C70927-A0CC-4ACB-89F1-A636E1C2BE47}" xr6:coauthVersionLast="47" xr6:coauthVersionMax="47" xr10:uidLastSave="{00000000-0000-0000-0000-000000000000}"/>
  <bookViews>
    <workbookView xWindow="390" yWindow="390" windowWidth="28800" windowHeight="15435" firstSheet="1" activeTab="1" xr2:uid="{00000000-000D-0000-FFFF-FFFF00000000}"/>
  </bookViews>
  <sheets>
    <sheet name="Data info" sheetId="21" r:id="rId1"/>
    <sheet name="ELA procedure" sheetId="4" r:id="rId2"/>
    <sheet name="Summary of Larval ELAs" sheetId="3" r:id="rId3"/>
    <sheet name="LLBR_ELA 1016" sheetId="5" r:id="rId4"/>
    <sheet name="LLER_ELA 1017" sheetId="8" r:id="rId5"/>
    <sheet name="LLFLX_ELA 1024" sheetId="9" r:id="rId6"/>
    <sheet name="LLER_ELA 1025" sheetId="20" r:id="rId7"/>
    <sheet name="LLSH_ELA1027" sheetId="11" r:id="rId8"/>
    <sheet name="LLGA_ELA1028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0" l="1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L17" i="12" l="1" a="1"/>
  <c r="L17" i="12" s="1"/>
  <c r="L18" i="12" a="1"/>
  <c r="L18" i="12" s="1"/>
  <c r="J17" i="12"/>
  <c r="J18" i="12"/>
  <c r="P17" i="12" a="1"/>
  <c r="P17" i="12" s="1"/>
  <c r="L12" i="12" a="1"/>
  <c r="L12" i="12" s="1"/>
  <c r="L13" i="12" a="1"/>
  <c r="L13" i="12" s="1"/>
  <c r="L14" i="12" a="1"/>
  <c r="L14" i="12" s="1"/>
  <c r="L15" i="12" a="1"/>
  <c r="L15" i="12" s="1"/>
  <c r="L16" i="12" a="1"/>
  <c r="L16" i="12" s="1"/>
  <c r="J12" i="12"/>
  <c r="J13" i="12"/>
  <c r="J14" i="12"/>
  <c r="J15" i="12"/>
  <c r="J16" i="12"/>
  <c r="P12" i="12" a="1"/>
  <c r="P12" i="12" s="1"/>
  <c r="L3" i="12" a="1"/>
  <c r="L3" i="12" s="1"/>
  <c r="L4" i="12" a="1"/>
  <c r="L4" i="12" s="1"/>
  <c r="L5" i="12" a="1"/>
  <c r="L5" i="12" s="1"/>
  <c r="L6" i="12" a="1"/>
  <c r="L6" i="12" s="1"/>
  <c r="L7" i="12" a="1"/>
  <c r="L7" i="12" s="1"/>
  <c r="L8" i="12" a="1"/>
  <c r="L8" i="12" s="1"/>
  <c r="L9" i="12" a="1"/>
  <c r="L9" i="12" s="1"/>
  <c r="L10" i="12" a="1"/>
  <c r="L10" i="12" s="1"/>
  <c r="L11" i="12" a="1"/>
  <c r="L11" i="12" s="1"/>
  <c r="J3" i="12"/>
  <c r="J4" i="12"/>
  <c r="J5" i="12"/>
  <c r="J6" i="12"/>
  <c r="J7" i="12"/>
  <c r="J8" i="12"/>
  <c r="J9" i="12"/>
  <c r="J10" i="12"/>
  <c r="J11" i="12"/>
  <c r="P8" i="12" a="1"/>
  <c r="P8" i="12" s="1"/>
  <c r="L2" i="12" a="1"/>
  <c r="L2" i="12" s="1"/>
  <c r="P2" i="12" a="1"/>
  <c r="P2" i="12" s="1"/>
  <c r="J2" i="12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P54" i="11" a="1"/>
  <c r="P54" i="11" s="1"/>
  <c r="P53" i="11" a="1"/>
  <c r="P53" i="11" s="1"/>
  <c r="J53" i="11"/>
  <c r="J46" i="11"/>
  <c r="J47" i="11"/>
  <c r="J48" i="11"/>
  <c r="J49" i="11"/>
  <c r="J50" i="11"/>
  <c r="J51" i="11"/>
  <c r="J52" i="11"/>
  <c r="P46" i="11" a="1"/>
  <c r="P46" i="11" s="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P33" i="11" a="1"/>
  <c r="P33" i="11" s="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P16" i="11" a="1"/>
  <c r="P16" i="11" s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P2" i="11" a="1"/>
  <c r="P2" i="11" s="1"/>
  <c r="J2" i="11"/>
  <c r="K70" i="11"/>
  <c r="L70" i="11" s="1" a="1"/>
  <c r="L70" i="11" s="1"/>
  <c r="K69" i="11"/>
  <c r="L69" i="11" s="1" a="1"/>
  <c r="L69" i="11" s="1"/>
  <c r="K68" i="11"/>
  <c r="L68" i="11" s="1" a="1"/>
  <c r="L68" i="11" s="1"/>
  <c r="K67" i="11"/>
  <c r="L67" i="11" s="1" a="1"/>
  <c r="L67" i="11" s="1"/>
  <c r="K66" i="11"/>
  <c r="L66" i="11" s="1" a="1"/>
  <c r="L66" i="11" s="1"/>
  <c r="K65" i="11"/>
  <c r="L65" i="11" s="1" a="1"/>
  <c r="L65" i="11" s="1"/>
  <c r="K64" i="11"/>
  <c r="L64" i="11" s="1" a="1"/>
  <c r="L64" i="11" s="1"/>
  <c r="K63" i="11"/>
  <c r="L63" i="11" s="1" a="1"/>
  <c r="L63" i="11" s="1"/>
  <c r="K62" i="11"/>
  <c r="L62" i="11" s="1" a="1"/>
  <c r="L62" i="11" s="1"/>
  <c r="K61" i="11"/>
  <c r="L61" i="11" s="1" a="1"/>
  <c r="L61" i="11" s="1"/>
  <c r="K60" i="11"/>
  <c r="L60" i="11" s="1" a="1"/>
  <c r="L60" i="11" s="1"/>
  <c r="K59" i="11"/>
  <c r="L59" i="11" s="1" a="1"/>
  <c r="L59" i="11" s="1"/>
  <c r="K58" i="11"/>
  <c r="L58" i="11" s="1" a="1"/>
  <c r="L58" i="11" s="1"/>
  <c r="K57" i="11"/>
  <c r="L57" i="11" s="1" a="1"/>
  <c r="L57" i="11" s="1"/>
  <c r="K56" i="11"/>
  <c r="L56" i="11" s="1" a="1"/>
  <c r="L56" i="11" s="1"/>
  <c r="K55" i="11"/>
  <c r="L55" i="11" s="1" a="1"/>
  <c r="L55" i="11" s="1"/>
  <c r="K54" i="11"/>
  <c r="L54" i="11" s="1" a="1"/>
  <c r="L54" i="11" s="1"/>
  <c r="K53" i="11"/>
  <c r="L53" i="11" s="1" a="1"/>
  <c r="L53" i="11" s="1"/>
  <c r="K52" i="11"/>
  <c r="L52" i="11" s="1" a="1"/>
  <c r="L52" i="11" s="1"/>
  <c r="K51" i="11"/>
  <c r="L51" i="11" s="1" a="1"/>
  <c r="L51" i="11" s="1"/>
  <c r="K50" i="11"/>
  <c r="L50" i="11" s="1" a="1"/>
  <c r="L50" i="11" s="1"/>
  <c r="K49" i="11"/>
  <c r="L49" i="11" s="1" a="1"/>
  <c r="L49" i="11" s="1"/>
  <c r="K48" i="11"/>
  <c r="L48" i="11" s="1" a="1"/>
  <c r="L48" i="11" s="1"/>
  <c r="K47" i="11"/>
  <c r="L47" i="11" s="1" a="1"/>
  <c r="L47" i="11" s="1"/>
  <c r="K46" i="11"/>
  <c r="L46" i="11" s="1" a="1"/>
  <c r="L46" i="11" s="1"/>
  <c r="K45" i="11"/>
  <c r="L45" i="11" s="1" a="1"/>
  <c r="L45" i="11" s="1"/>
  <c r="K44" i="11"/>
  <c r="L44" i="11" s="1" a="1"/>
  <c r="L44" i="11" s="1"/>
  <c r="K43" i="11"/>
  <c r="L43" i="11" s="1" a="1"/>
  <c r="L43" i="11" s="1"/>
  <c r="K42" i="11"/>
  <c r="L42" i="11" s="1" a="1"/>
  <c r="L42" i="11" s="1"/>
  <c r="K41" i="11"/>
  <c r="L41" i="11" s="1" a="1"/>
  <c r="L41" i="11" s="1"/>
  <c r="K40" i="11"/>
  <c r="L40" i="11" s="1" a="1"/>
  <c r="L40" i="11" s="1"/>
  <c r="K39" i="11"/>
  <c r="L39" i="11" s="1" a="1"/>
  <c r="L39" i="11" s="1"/>
  <c r="K38" i="11"/>
  <c r="L38" i="11" s="1" a="1"/>
  <c r="L38" i="11" s="1"/>
  <c r="K37" i="11"/>
  <c r="L37" i="11" s="1" a="1"/>
  <c r="L37" i="11" s="1"/>
  <c r="K36" i="11"/>
  <c r="L36" i="11" s="1" a="1"/>
  <c r="L36" i="11" s="1"/>
  <c r="K35" i="11"/>
  <c r="L35" i="11" s="1" a="1"/>
  <c r="L35" i="11" s="1"/>
  <c r="K34" i="11"/>
  <c r="L34" i="11" s="1" a="1"/>
  <c r="L34" i="11" s="1"/>
  <c r="K33" i="11"/>
  <c r="L33" i="11" s="1" a="1"/>
  <c r="L33" i="11" s="1"/>
  <c r="K32" i="11"/>
  <c r="L32" i="11" s="1" a="1"/>
  <c r="L32" i="11" s="1"/>
  <c r="K31" i="11"/>
  <c r="L31" i="11" s="1" a="1"/>
  <c r="L31" i="11" s="1"/>
  <c r="K30" i="11"/>
  <c r="L30" i="11" s="1" a="1"/>
  <c r="L30" i="11" s="1"/>
  <c r="K29" i="11"/>
  <c r="L29" i="11" s="1" a="1"/>
  <c r="L29" i="11" s="1"/>
  <c r="K28" i="11"/>
  <c r="L28" i="11" s="1" a="1"/>
  <c r="L28" i="11" s="1"/>
  <c r="K27" i="11"/>
  <c r="L27" i="11" s="1" a="1"/>
  <c r="L27" i="11" s="1"/>
  <c r="K26" i="11"/>
  <c r="L26" i="11" s="1" a="1"/>
  <c r="L26" i="11" s="1"/>
  <c r="K25" i="11"/>
  <c r="L25" i="11" s="1" a="1"/>
  <c r="L25" i="11" s="1"/>
  <c r="K24" i="11"/>
  <c r="L24" i="11" s="1" a="1"/>
  <c r="L24" i="11" s="1"/>
  <c r="K23" i="11"/>
  <c r="L23" i="11" s="1" a="1"/>
  <c r="L23" i="11" s="1"/>
  <c r="K22" i="11"/>
  <c r="L22" i="11" s="1" a="1"/>
  <c r="L22" i="11" s="1"/>
  <c r="K21" i="11"/>
  <c r="L21" i="11" s="1" a="1"/>
  <c r="L21" i="11" s="1"/>
  <c r="K20" i="11"/>
  <c r="L20" i="11" s="1" a="1"/>
  <c r="L20" i="11" s="1"/>
  <c r="K19" i="11"/>
  <c r="L19" i="11" s="1" a="1"/>
  <c r="L19" i="11" s="1"/>
  <c r="K18" i="11"/>
  <c r="L18" i="11" s="1" a="1"/>
  <c r="L18" i="11" s="1"/>
  <c r="K17" i="11"/>
  <c r="L17" i="11" s="1" a="1"/>
  <c r="L17" i="11" s="1"/>
  <c r="K16" i="11"/>
  <c r="L16" i="11" s="1" a="1"/>
  <c r="L16" i="11" s="1"/>
  <c r="K15" i="11"/>
  <c r="L15" i="11" s="1" a="1"/>
  <c r="L15" i="11" s="1"/>
  <c r="K14" i="11"/>
  <c r="L14" i="11" s="1" a="1"/>
  <c r="L14" i="11" s="1"/>
  <c r="K13" i="11"/>
  <c r="L13" i="11" s="1" a="1"/>
  <c r="L13" i="11" s="1"/>
  <c r="K12" i="11"/>
  <c r="L12" i="11" s="1" a="1"/>
  <c r="L12" i="11" s="1"/>
  <c r="K11" i="11"/>
  <c r="L11" i="11" s="1" a="1"/>
  <c r="L11" i="11" s="1"/>
  <c r="K10" i="11"/>
  <c r="L10" i="11" s="1" a="1"/>
  <c r="L10" i="11" s="1"/>
  <c r="K9" i="11"/>
  <c r="L9" i="11" s="1" a="1"/>
  <c r="L9" i="11" s="1"/>
  <c r="K8" i="11"/>
  <c r="L8" i="11" s="1" a="1"/>
  <c r="L8" i="11" s="1"/>
  <c r="K7" i="11"/>
  <c r="L7" i="11" s="1" a="1"/>
  <c r="L7" i="11" s="1"/>
  <c r="K6" i="11"/>
  <c r="L6" i="11" s="1" a="1"/>
  <c r="L6" i="11" s="1"/>
  <c r="K5" i="11"/>
  <c r="L5" i="11" s="1" a="1"/>
  <c r="L5" i="11" s="1"/>
  <c r="K4" i="11"/>
  <c r="L4" i="11" s="1" a="1"/>
  <c r="L4" i="11" s="1"/>
  <c r="K3" i="11"/>
  <c r="L3" i="11" s="1" a="1"/>
  <c r="L3" i="11" s="1"/>
  <c r="K2" i="11"/>
  <c r="L2" i="11" s="1" a="1"/>
  <c r="L2" i="11" s="1"/>
  <c r="P36" i="9" a="1"/>
  <c r="P36" i="9" s="1"/>
  <c r="L42" i="9" a="1"/>
  <c r="L42" i="9" s="1"/>
  <c r="J36" i="9"/>
  <c r="J37" i="9"/>
  <c r="J38" i="9"/>
  <c r="J39" i="9"/>
  <c r="J40" i="9"/>
  <c r="J41" i="9"/>
  <c r="J42" i="9"/>
  <c r="J43" i="9"/>
  <c r="J34" i="9"/>
  <c r="J35" i="9"/>
  <c r="P34" i="9" a="1"/>
  <c r="P34" i="9" s="1"/>
  <c r="J26" i="9"/>
  <c r="J27" i="9"/>
  <c r="J28" i="9"/>
  <c r="J29" i="9"/>
  <c r="J30" i="9"/>
  <c r="J31" i="9"/>
  <c r="J32" i="9"/>
  <c r="J33" i="9"/>
  <c r="P26" i="9" a="1"/>
  <c r="P26" i="9" s="1"/>
  <c r="P17" i="9" a="1"/>
  <c r="P17" i="9" s="1"/>
  <c r="J17" i="9"/>
  <c r="J18" i="9"/>
  <c r="J19" i="9"/>
  <c r="J20" i="9"/>
  <c r="J21" i="9"/>
  <c r="J22" i="9"/>
  <c r="J23" i="9"/>
  <c r="J24" i="9"/>
  <c r="J25" i="9"/>
  <c r="J11" i="9"/>
  <c r="J12" i="9"/>
  <c r="J13" i="9"/>
  <c r="J14" i="9"/>
  <c r="J15" i="9"/>
  <c r="J16" i="9"/>
  <c r="P11" i="9" a="1"/>
  <c r="P11" i="9" s="1"/>
  <c r="J3" i="9"/>
  <c r="J4" i="9"/>
  <c r="J5" i="9"/>
  <c r="J6" i="9"/>
  <c r="J7" i="9"/>
  <c r="J8" i="9"/>
  <c r="J9" i="9"/>
  <c r="J10" i="9"/>
  <c r="P2" i="9" a="1"/>
  <c r="P2" i="9" s="1"/>
  <c r="J2" i="9"/>
  <c r="K43" i="9"/>
  <c r="L43" i="9" s="1" a="1"/>
  <c r="L43" i="9" s="1"/>
  <c r="K42" i="9"/>
  <c r="K41" i="9"/>
  <c r="L41" i="9" s="1" a="1"/>
  <c r="L41" i="9" s="1"/>
  <c r="K40" i="9"/>
  <c r="L40" i="9" s="1" a="1"/>
  <c r="L40" i="9" s="1"/>
  <c r="K39" i="9"/>
  <c r="L39" i="9" s="1" a="1"/>
  <c r="L39" i="9" s="1"/>
  <c r="K38" i="9"/>
  <c r="L38" i="9" s="1" a="1"/>
  <c r="L38" i="9" s="1"/>
  <c r="K37" i="9"/>
  <c r="L37" i="9" s="1" a="1"/>
  <c r="L37" i="9" s="1"/>
  <c r="K36" i="9"/>
  <c r="L36" i="9" s="1" a="1"/>
  <c r="L36" i="9" s="1"/>
  <c r="K35" i="9"/>
  <c r="L35" i="9" s="1" a="1"/>
  <c r="L35" i="9" s="1"/>
  <c r="K34" i="9"/>
  <c r="L34" i="9" s="1" a="1"/>
  <c r="L34" i="9" s="1"/>
  <c r="K33" i="9"/>
  <c r="L33" i="9" s="1" a="1"/>
  <c r="L33" i="9" s="1"/>
  <c r="K32" i="9"/>
  <c r="L32" i="9" s="1" a="1"/>
  <c r="L32" i="9" s="1"/>
  <c r="K31" i="9"/>
  <c r="L31" i="9" s="1" a="1"/>
  <c r="L31" i="9" s="1"/>
  <c r="K30" i="9"/>
  <c r="L30" i="9" s="1" a="1"/>
  <c r="L30" i="9" s="1"/>
  <c r="K29" i="9"/>
  <c r="L29" i="9" s="1" a="1"/>
  <c r="L29" i="9" s="1"/>
  <c r="K28" i="9"/>
  <c r="L28" i="9" s="1" a="1"/>
  <c r="L28" i="9" s="1"/>
  <c r="K27" i="9"/>
  <c r="L27" i="9" s="1" a="1"/>
  <c r="L27" i="9" s="1"/>
  <c r="K26" i="9"/>
  <c r="L26" i="9" s="1" a="1"/>
  <c r="L26" i="9" s="1"/>
  <c r="K25" i="9"/>
  <c r="L25" i="9" s="1" a="1"/>
  <c r="L25" i="9" s="1"/>
  <c r="K24" i="9"/>
  <c r="L24" i="9" s="1" a="1"/>
  <c r="L24" i="9" s="1"/>
  <c r="K23" i="9"/>
  <c r="L23" i="9" s="1" a="1"/>
  <c r="L23" i="9" s="1"/>
  <c r="K22" i="9"/>
  <c r="L22" i="9" s="1" a="1"/>
  <c r="L22" i="9" s="1"/>
  <c r="K21" i="9"/>
  <c r="L21" i="9" s="1" a="1"/>
  <c r="L21" i="9" s="1"/>
  <c r="K20" i="9"/>
  <c r="L20" i="9" s="1" a="1"/>
  <c r="L20" i="9" s="1"/>
  <c r="K19" i="9"/>
  <c r="L19" i="9" s="1" a="1"/>
  <c r="L19" i="9" s="1"/>
  <c r="K18" i="9"/>
  <c r="L18" i="9" s="1" a="1"/>
  <c r="L18" i="9" s="1"/>
  <c r="K17" i="9"/>
  <c r="L17" i="9" s="1" a="1"/>
  <c r="L17" i="9" s="1"/>
  <c r="K16" i="9"/>
  <c r="L16" i="9" s="1" a="1"/>
  <c r="L16" i="9" s="1"/>
  <c r="K15" i="9"/>
  <c r="L15" i="9" s="1" a="1"/>
  <c r="L15" i="9" s="1"/>
  <c r="K14" i="9"/>
  <c r="L14" i="9" s="1" a="1"/>
  <c r="L14" i="9" s="1"/>
  <c r="K13" i="9"/>
  <c r="L13" i="9" s="1" a="1"/>
  <c r="L13" i="9" s="1"/>
  <c r="K12" i="9"/>
  <c r="L12" i="9" s="1" a="1"/>
  <c r="L12" i="9" s="1"/>
  <c r="K11" i="9"/>
  <c r="L11" i="9" s="1" a="1"/>
  <c r="L11" i="9" s="1"/>
  <c r="K10" i="9"/>
  <c r="L10" i="9" s="1" a="1"/>
  <c r="L10" i="9" s="1"/>
  <c r="K9" i="9"/>
  <c r="L9" i="9" s="1" a="1"/>
  <c r="L9" i="9" s="1"/>
  <c r="K8" i="9"/>
  <c r="L8" i="9" s="1" a="1"/>
  <c r="L8" i="9" s="1"/>
  <c r="K7" i="9"/>
  <c r="L7" i="9" s="1" a="1"/>
  <c r="L7" i="9" s="1"/>
  <c r="K6" i="9"/>
  <c r="L6" i="9" s="1" a="1"/>
  <c r="L6" i="9" s="1"/>
  <c r="K5" i="9"/>
  <c r="L5" i="9" s="1" a="1"/>
  <c r="L5" i="9" s="1"/>
  <c r="K4" i="9"/>
  <c r="L4" i="9" s="1" a="1"/>
  <c r="L4" i="9" s="1"/>
  <c r="K3" i="9"/>
  <c r="L3" i="9" s="1" a="1"/>
  <c r="L3" i="9" s="1"/>
  <c r="K2" i="9"/>
  <c r="L2" i="9" s="1" a="1"/>
  <c r="L2" i="9" s="1"/>
  <c r="P35" i="8" a="1"/>
  <c r="P35" i="8" s="1"/>
  <c r="J35" i="8"/>
  <c r="J36" i="8"/>
  <c r="J37" i="8"/>
  <c r="J38" i="8"/>
  <c r="J39" i="8"/>
  <c r="J40" i="8"/>
  <c r="J41" i="8"/>
  <c r="J42" i="8"/>
  <c r="J43" i="8"/>
  <c r="J44" i="8"/>
  <c r="P26" i="8" a="1"/>
  <c r="P26" i="8" s="1"/>
  <c r="J26" i="8"/>
  <c r="J27" i="8"/>
  <c r="J28" i="8"/>
  <c r="J29" i="8"/>
  <c r="J30" i="8"/>
  <c r="J31" i="8"/>
  <c r="J32" i="8"/>
  <c r="J33" i="8"/>
  <c r="J34" i="8"/>
  <c r="P18" i="8" a="1"/>
  <c r="P18" i="8" s="1"/>
  <c r="J18" i="8"/>
  <c r="J19" i="8"/>
  <c r="J20" i="8"/>
  <c r="J21" i="8"/>
  <c r="J22" i="8"/>
  <c r="J23" i="8"/>
  <c r="J24" i="8"/>
  <c r="J25" i="8"/>
  <c r="P10" i="8" a="1"/>
  <c r="P10" i="8" s="1"/>
  <c r="J10" i="8"/>
  <c r="J11" i="8"/>
  <c r="J12" i="8"/>
  <c r="J13" i="8"/>
  <c r="J14" i="8"/>
  <c r="J15" i="8"/>
  <c r="J16" i="8"/>
  <c r="J17" i="8"/>
  <c r="P2" i="8" a="1"/>
  <c r="P2" i="8" s="1"/>
  <c r="J3" i="8"/>
  <c r="J4" i="8"/>
  <c r="J5" i="8"/>
  <c r="J6" i="8"/>
  <c r="J7" i="8"/>
  <c r="J8" i="8"/>
  <c r="J9" i="8"/>
  <c r="J2" i="8"/>
  <c r="K44" i="8"/>
  <c r="L44" i="8" s="1" a="1"/>
  <c r="L44" i="8" s="1"/>
  <c r="K43" i="8"/>
  <c r="L43" i="8" s="1" a="1"/>
  <c r="L43" i="8" s="1"/>
  <c r="K42" i="8"/>
  <c r="L42" i="8" s="1" a="1"/>
  <c r="L42" i="8" s="1"/>
  <c r="K41" i="8"/>
  <c r="L41" i="8" s="1" a="1"/>
  <c r="L41" i="8" s="1"/>
  <c r="K40" i="8"/>
  <c r="L40" i="8" s="1" a="1"/>
  <c r="L40" i="8" s="1"/>
  <c r="K39" i="8"/>
  <c r="L39" i="8" s="1" a="1"/>
  <c r="L39" i="8" s="1"/>
  <c r="K38" i="8"/>
  <c r="L38" i="8" s="1" a="1"/>
  <c r="L38" i="8" s="1"/>
  <c r="K37" i="8"/>
  <c r="L37" i="8" s="1" a="1"/>
  <c r="L37" i="8" s="1"/>
  <c r="K36" i="8"/>
  <c r="L36" i="8" s="1" a="1"/>
  <c r="L36" i="8" s="1"/>
  <c r="K35" i="8"/>
  <c r="L35" i="8" s="1" a="1"/>
  <c r="L35" i="8" s="1"/>
  <c r="K34" i="8"/>
  <c r="L34" i="8" s="1" a="1"/>
  <c r="L34" i="8" s="1"/>
  <c r="K33" i="8"/>
  <c r="L33" i="8" s="1" a="1"/>
  <c r="L33" i="8" s="1"/>
  <c r="K32" i="8"/>
  <c r="L32" i="8" s="1" a="1"/>
  <c r="L32" i="8" s="1"/>
  <c r="K31" i="8"/>
  <c r="L31" i="8" s="1" a="1"/>
  <c r="L31" i="8" s="1"/>
  <c r="K30" i="8"/>
  <c r="L30" i="8" s="1" a="1"/>
  <c r="L30" i="8" s="1"/>
  <c r="K29" i="8"/>
  <c r="L29" i="8" s="1" a="1"/>
  <c r="L29" i="8" s="1"/>
  <c r="K28" i="8"/>
  <c r="L28" i="8" s="1" a="1"/>
  <c r="L28" i="8" s="1"/>
  <c r="K27" i="8"/>
  <c r="L27" i="8" s="1" a="1"/>
  <c r="L27" i="8" s="1"/>
  <c r="K26" i="8"/>
  <c r="L26" i="8" s="1" a="1"/>
  <c r="L26" i="8" s="1"/>
  <c r="K25" i="8"/>
  <c r="L25" i="8" s="1" a="1"/>
  <c r="L25" i="8" s="1"/>
  <c r="K24" i="8"/>
  <c r="L24" i="8" s="1" a="1"/>
  <c r="L24" i="8" s="1"/>
  <c r="K23" i="8"/>
  <c r="L23" i="8" s="1" a="1"/>
  <c r="L23" i="8" s="1"/>
  <c r="K22" i="8"/>
  <c r="L22" i="8" s="1" a="1"/>
  <c r="L22" i="8" s="1"/>
  <c r="K21" i="8"/>
  <c r="L21" i="8" s="1" a="1"/>
  <c r="L21" i="8" s="1"/>
  <c r="K20" i="8"/>
  <c r="L20" i="8" s="1" a="1"/>
  <c r="L20" i="8" s="1"/>
  <c r="K19" i="8"/>
  <c r="L19" i="8" s="1" a="1"/>
  <c r="L19" i="8" s="1"/>
  <c r="K18" i="8"/>
  <c r="L18" i="8" s="1" a="1"/>
  <c r="L18" i="8" s="1"/>
  <c r="K17" i="8"/>
  <c r="L17" i="8" s="1" a="1"/>
  <c r="L17" i="8" s="1"/>
  <c r="K16" i="8"/>
  <c r="L16" i="8" s="1" a="1"/>
  <c r="L16" i="8" s="1"/>
  <c r="K15" i="8"/>
  <c r="L15" i="8" s="1" a="1"/>
  <c r="L15" i="8" s="1"/>
  <c r="K14" i="8"/>
  <c r="L14" i="8" s="1" a="1"/>
  <c r="L14" i="8" s="1"/>
  <c r="K13" i="8"/>
  <c r="L13" i="8" s="1" a="1"/>
  <c r="L13" i="8" s="1"/>
  <c r="K12" i="8"/>
  <c r="L12" i="8" s="1" a="1"/>
  <c r="L12" i="8" s="1"/>
  <c r="K11" i="8"/>
  <c r="L11" i="8" s="1" a="1"/>
  <c r="L11" i="8" s="1"/>
  <c r="K10" i="8"/>
  <c r="L10" i="8" s="1" a="1"/>
  <c r="L10" i="8" s="1"/>
  <c r="K9" i="8"/>
  <c r="L9" i="8" s="1" a="1"/>
  <c r="L9" i="8" s="1"/>
  <c r="K8" i="8"/>
  <c r="L8" i="8" s="1" a="1"/>
  <c r="L8" i="8" s="1"/>
  <c r="K7" i="8"/>
  <c r="L7" i="8" s="1" a="1"/>
  <c r="L7" i="8" s="1"/>
  <c r="K6" i="8"/>
  <c r="L6" i="8" s="1" a="1"/>
  <c r="L6" i="8" s="1"/>
  <c r="K5" i="8"/>
  <c r="L5" i="8" s="1" a="1"/>
  <c r="L5" i="8" s="1"/>
  <c r="K4" i="8"/>
  <c r="L4" i="8" s="1" a="1"/>
  <c r="L4" i="8" s="1"/>
  <c r="K3" i="8"/>
  <c r="L3" i="8" s="1" a="1"/>
  <c r="L3" i="8" s="1"/>
  <c r="K2" i="8"/>
  <c r="L2" i="8" s="1" a="1"/>
  <c r="L2" i="8" s="1"/>
  <c r="P22" i="5" a="1"/>
  <c r="P22" i="5" s="1"/>
  <c r="P20" i="5" a="1"/>
  <c r="P20" i="5" s="1"/>
  <c r="P15" i="5" a="1"/>
  <c r="P15" i="5" s="1"/>
  <c r="P8" i="5" a="1"/>
  <c r="P8" i="5" s="1"/>
  <c r="P2" i="5" a="1"/>
  <c r="P2" i="5" s="1"/>
  <c r="J23" i="5"/>
  <c r="J22" i="5"/>
  <c r="J21" i="5"/>
  <c r="J20" i="5"/>
  <c r="J16" i="5"/>
  <c r="J17" i="5"/>
  <c r="J18" i="5"/>
  <c r="J19" i="5"/>
  <c r="J15" i="5"/>
  <c r="J9" i="5"/>
  <c r="J10" i="5"/>
  <c r="J11" i="5"/>
  <c r="J12" i="5"/>
  <c r="J13" i="5"/>
  <c r="J14" i="5"/>
  <c r="J8" i="5"/>
  <c r="J3" i="5"/>
  <c r="J4" i="5"/>
  <c r="J5" i="5"/>
  <c r="J6" i="5"/>
  <c r="J7" i="5"/>
  <c r="J2" i="5"/>
  <c r="K23" i="5"/>
  <c r="L23" i="5" s="1" a="1"/>
  <c r="L23" i="5" s="1"/>
  <c r="K22" i="5"/>
  <c r="L22" i="5" s="1" a="1"/>
  <c r="L22" i="5" s="1"/>
  <c r="K21" i="5"/>
  <c r="L21" i="5" s="1" a="1"/>
  <c r="L21" i="5" s="1"/>
  <c r="K20" i="5"/>
  <c r="L20" i="5" s="1" a="1"/>
  <c r="L20" i="5" s="1"/>
  <c r="K19" i="5"/>
  <c r="L19" i="5" s="1" a="1"/>
  <c r="L19" i="5" s="1"/>
  <c r="K18" i="5"/>
  <c r="L18" i="5" s="1" a="1"/>
  <c r="L18" i="5" s="1"/>
  <c r="K17" i="5"/>
  <c r="L17" i="5" s="1" a="1"/>
  <c r="L17" i="5" s="1"/>
  <c r="K16" i="5"/>
  <c r="L16" i="5" s="1" a="1"/>
  <c r="L16" i="5" s="1"/>
  <c r="K15" i="5"/>
  <c r="L15" i="5" s="1" a="1"/>
  <c r="L15" i="5" s="1"/>
  <c r="K14" i="5"/>
  <c r="L14" i="5" s="1" a="1"/>
  <c r="L14" i="5" s="1"/>
  <c r="K13" i="5"/>
  <c r="L13" i="5" s="1" a="1"/>
  <c r="L13" i="5" s="1"/>
  <c r="K12" i="5"/>
  <c r="L12" i="5" s="1" a="1"/>
  <c r="L12" i="5" s="1"/>
  <c r="K11" i="5"/>
  <c r="L11" i="5" s="1" a="1"/>
  <c r="L11" i="5" s="1"/>
  <c r="K10" i="5"/>
  <c r="L10" i="5" s="1" a="1"/>
  <c r="L10" i="5" s="1"/>
  <c r="K9" i="5"/>
  <c r="L9" i="5" s="1" a="1"/>
  <c r="L9" i="5" s="1"/>
  <c r="K8" i="5"/>
  <c r="L8" i="5" s="1" a="1"/>
  <c r="L8" i="5" s="1"/>
  <c r="K7" i="5"/>
  <c r="L7" i="5" s="1" a="1"/>
  <c r="L7" i="5" s="1"/>
  <c r="K6" i="5"/>
  <c r="L6" i="5" s="1" a="1"/>
  <c r="L6" i="5" s="1"/>
  <c r="K5" i="5"/>
  <c r="L5" i="5" s="1" a="1"/>
  <c r="L5" i="5" s="1"/>
  <c r="K4" i="5"/>
  <c r="L4" i="5" s="1" a="1"/>
  <c r="L4" i="5" s="1"/>
  <c r="K3" i="5"/>
  <c r="L3" i="5" s="1" a="1"/>
  <c r="L3" i="5" s="1"/>
  <c r="K2" i="5"/>
  <c r="L2" i="5" s="1" a="1"/>
  <c r="L2" i="5" s="1"/>
</calcChain>
</file>

<file path=xl/sharedStrings.xml><?xml version="1.0" encoding="utf-8"?>
<sst xmlns="http://schemas.openxmlformats.org/spreadsheetml/2006/main" count="454" uniqueCount="103">
  <si>
    <t>Test Num</t>
  </si>
  <si>
    <t>Parental Population</t>
  </si>
  <si>
    <t>Test Compound</t>
  </si>
  <si>
    <t>Test Type</t>
  </si>
  <si>
    <t>Spawn date (Day 0)</t>
  </si>
  <si>
    <t>Dose Date (Day 1)</t>
  </si>
  <si>
    <t>Transfer date (Day 7)</t>
  </si>
  <si>
    <t>EROD date (Day 9)</t>
  </si>
  <si>
    <t>Phenotype Date (usu Day 10, but see*)</t>
  </si>
  <si>
    <t>Test End Date</t>
  </si>
  <si>
    <t>PCB126</t>
  </si>
  <si>
    <t>N</t>
  </si>
  <si>
    <t>NA</t>
  </si>
  <si>
    <t>Sen</t>
  </si>
  <si>
    <t>Gene Exp (some for Sen)</t>
  </si>
  <si>
    <t>BR P</t>
  </si>
  <si>
    <t>ER P</t>
  </si>
  <si>
    <t>FLX P</t>
  </si>
  <si>
    <t>ER F1</t>
  </si>
  <si>
    <t xml:space="preserve"> Comments </t>
  </si>
  <si>
    <t>Day -1</t>
  </si>
  <si>
    <t>1.  Spawning baskets are added into tanks for selected fish populations.</t>
  </si>
  <si>
    <t>Day 0</t>
  </si>
  <si>
    <t>1.  Spawning baskets from a single tank are handled at one time:  double checking fish identification.</t>
  </si>
  <si>
    <t>2.  Embryos are rinsed and counted (approximate)</t>
  </si>
  <si>
    <t>3.  Embryos are transferred into holding bowls, clearly labeled with count, parental population source and generation.</t>
  </si>
  <si>
    <t>4.  Embyros are held in 23 C incubator.</t>
  </si>
  <si>
    <t>5.  Enough glass vials for each embryo are prepared for test use: soaked and rinsed in sea water then transferred into boxes.</t>
  </si>
  <si>
    <t>6.  Nine ml fresh sea water is pumped into vials; boxes are covered with plexiglass tops</t>
  </si>
  <si>
    <t>Day 1</t>
  </si>
  <si>
    <t>Embryo preparation</t>
  </si>
  <si>
    <t>1.  Embryos are reviewed the next day (day 1), bad eggs are discarded and good eggs counted.</t>
  </si>
  <si>
    <t>2.  Each good egg is transferred into a clean 20 ml glass vial containing 9 ml clean, fresh sea water.</t>
  </si>
  <si>
    <t>3.  Vials from a single population or treatment group are held together in paper box(es)</t>
  </si>
  <si>
    <t>4.  Boxes are clearly marked with population identification</t>
  </si>
  <si>
    <t xml:space="preserve">Treatments for all populations are considered together; </t>
  </si>
  <si>
    <t>total exposure solution volumes are calculated based on design and embryo count.</t>
  </si>
  <si>
    <t>1.  Exposure stocks are removed from freezer, and allowed to come to room temperature.</t>
  </si>
  <si>
    <t>2.  Exposure solutions are calculated using spreadsheet formulae.</t>
  </si>
  <si>
    <t>3.  Experimental designs are recorded on data sheets, describing the number of embryos in each treatment group.</t>
  </si>
  <si>
    <t>4.  Exposure solutions are formulated in the hood, and clearly marked.</t>
  </si>
  <si>
    <t>5.  Solutions are dispensed from least to most toxic: solvent controls then lowest to highest PCB126 concentrations.</t>
  </si>
  <si>
    <t>6.  Exposures are produced by adding 1 ml of exposure solution into each egg vial, which is then capped tightly.</t>
  </si>
  <si>
    <t>7.  Vials and caps are labelled using marking pen as test number-vial number.</t>
  </si>
  <si>
    <t>8.  Boxes of treated embryos are returned to the incubator (23 C).</t>
  </si>
  <si>
    <t>Days 2 -6</t>
  </si>
  <si>
    <t>1.  Each vial is gently swirled and returned to incubator.</t>
  </si>
  <si>
    <t>Day 7</t>
  </si>
  <si>
    <t>1.  Each embryo is transferred into a clean vial containing 10 ml fresh sea water; open vials are returned to incubator.</t>
  </si>
  <si>
    <t>2.  Number embryos per treatment are recorded on data sheets.</t>
  </si>
  <si>
    <t>Days 9 - 28</t>
  </si>
  <si>
    <t>Note:  QTL and Gene expression tests are conducted similarly but stopped when embryos are 10 days old, or less.</t>
  </si>
  <si>
    <t>Embryos are sacrificed by fast freezing in liquid nitrogen, and archived at -80 C.</t>
  </si>
  <si>
    <t>1.  Embryos are observed each day, and sea water is renewed on alternate days; Artemia fed daily.</t>
  </si>
  <si>
    <t>Population type</t>
  </si>
  <si>
    <t>TOL</t>
  </si>
  <si>
    <t>SEN</t>
  </si>
  <si>
    <t>Dose Range, ng/L</t>
  </si>
  <si>
    <t>larvae #</t>
  </si>
  <si>
    <t>ACE</t>
  </si>
  <si>
    <t>ELA</t>
  </si>
  <si>
    <t>PCB126, ng/L</t>
  </si>
  <si>
    <t>ACE, 210 - 210,000</t>
  </si>
  <si>
    <t>Parental Pop</t>
  </si>
  <si>
    <t>BR(P)</t>
  </si>
  <si>
    <t>EROD?</t>
  </si>
  <si>
    <t>2.  Daily observations are recorded on data sheets; hatch day is noted.</t>
  </si>
  <si>
    <t>3. Phenotyping is typically done on 10 dpf; EROD, if done, is usually conducted on 9 dpf.</t>
  </si>
  <si>
    <t>4.  At 28 days post fertilization or after 7 days post-hatching, embryo is sacrificed.</t>
  </si>
  <si>
    <t>5. Optional: Larvae are measured for length at hatch and at intervals up through 14 days post-hatching (dph).</t>
  </si>
  <si>
    <t>Treatment grp, number embryos observed</t>
  </si>
  <si>
    <t>Treatment grp, number larvae survived to 7 dph</t>
  </si>
  <si>
    <t>Treatment grp, number embryos died</t>
  </si>
  <si>
    <t>Fert date</t>
  </si>
  <si>
    <t>Hatch day, dpf</t>
  </si>
  <si>
    <t>Length at hatch (um)</t>
  </si>
  <si>
    <t>Length at dph measured (um)</t>
  </si>
  <si>
    <t>Actual dph measured</t>
  </si>
  <si>
    <t>Actual dpf measured</t>
  </si>
  <si>
    <t>Growth rate (um/d)</t>
  </si>
  <si>
    <t>ER(P)</t>
  </si>
  <si>
    <t>Estimated length at 7 dph (um)</t>
  </si>
  <si>
    <t>Treatment grp survival to 7 dph, %</t>
  </si>
  <si>
    <t>FLX(P)</t>
  </si>
  <si>
    <t>Comment</t>
  </si>
  <si>
    <t>no acetone</t>
  </si>
  <si>
    <t xml:space="preserve"> * added no ace control </t>
  </si>
  <si>
    <t>SH(P)</t>
  </si>
  <si>
    <t>ACE, 0.2 - 2100</t>
  </si>
  <si>
    <t>0, ACE, 210 - 210,000</t>
  </si>
  <si>
    <t>0, ACE, 2.1 - 2100</t>
  </si>
  <si>
    <t>Sometimes day 7 was inconvenient, so no larva measured that day</t>
  </si>
  <si>
    <t>GA(P)</t>
  </si>
  <si>
    <t>SH P</t>
  </si>
  <si>
    <t>GA P</t>
  </si>
  <si>
    <r>
      <t xml:space="preserve">Testing </t>
    </r>
    <r>
      <rPr>
        <i/>
        <sz val="10"/>
        <rFont val="Arial"/>
        <family val="2"/>
      </rPr>
      <t>Fundulus</t>
    </r>
    <r>
      <rPr>
        <sz val="11"/>
        <color theme="1"/>
        <rFont val="Calibri"/>
        <family val="2"/>
        <scheme val="minor"/>
      </rPr>
      <t xml:space="preserve"> embryos, ELA (Embryo Larval Assay)</t>
    </r>
  </si>
  <si>
    <t xml:space="preserve">Comment 1: </t>
  </si>
  <si>
    <t xml:space="preserve">Comment 2: </t>
  </si>
  <si>
    <t>Used embryos leftover from gene expression study, hence low number per trt</t>
  </si>
  <si>
    <t>Data from Stevenson et al. "Connecting suborganismal data to bioenergetic processes: killifish embryos exposed to a dioxin-like compound"</t>
  </si>
  <si>
    <t>Data used in Figures 3, 4, and 5 and Supplementary Information figures S5, S6, S7</t>
  </si>
  <si>
    <t>"ELA" stands for Embryo Larval Assay and just indicates the different exposure tests.</t>
  </si>
  <si>
    <t>For more information, please contact Louise Stevenson (stevensonlm@ornl.gov) and Bryan Clark (clark.bryan@epa.gov)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</si>
</sst>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quotePrefix="1" applyFont="1" applyAlignment="1">
      <alignment horizontal="center" vertical="center" wrapText="1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5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2"/>
    <xf numFmtId="1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165" fontId="7" fillId="0" borderId="2" xfId="0" applyNumberFormat="1" applyFont="1" applyBorder="1" applyAlignment="1">
      <alignment horizontal="center" wrapText="1"/>
    </xf>
    <xf numFmtId="1" fontId="7" fillId="0" borderId="2" xfId="0" applyNumberFormat="1" applyFont="1" applyBorder="1" applyAlignment="1">
      <alignment horizontal="center" wrapText="1"/>
    </xf>
    <xf numFmtId="164" fontId="7" fillId="0" borderId="2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164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7" fillId="0" borderId="2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4" fontId="6" fillId="0" borderId="0" xfId="0" applyNumberFormat="1" applyFont="1" applyBorder="1"/>
  </cellXfs>
  <cellStyles count="3">
    <cellStyle name="Normal" xfId="0" builtinId="0"/>
    <cellStyle name="Normal 2" xfId="1" xr:uid="{96D7E206-4E2D-4E53-93E9-7DEC4075E4EF}"/>
    <cellStyle name="Normal 2 2" xfId="2" xr:uid="{16075178-9E63-4657-9C6C-B2074BE00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45B7-6AAA-49A5-A8B6-4FA912762F2C}">
  <dimension ref="A1:A6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4" spans="1:1" x14ac:dyDescent="0.25">
      <c r="A4" t="s">
        <v>101</v>
      </c>
    </row>
    <row r="6" spans="1:1" x14ac:dyDescent="0.25">
      <c r="A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27" sqref="F27"/>
    </sheetView>
  </sheetViews>
  <sheetFormatPr defaultRowHeight="15" x14ac:dyDescent="0.25"/>
  <sheetData>
    <row r="1" spans="1:1" x14ac:dyDescent="0.25">
      <c r="A1" t="s">
        <v>95</v>
      </c>
    </row>
    <row r="3" spans="1:1" x14ac:dyDescent="0.25">
      <c r="A3" t="s">
        <v>20</v>
      </c>
    </row>
    <row r="4" spans="1:1" x14ac:dyDescent="0.25">
      <c r="A4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2" x14ac:dyDescent="0.25">
      <c r="A17" t="s">
        <v>32</v>
      </c>
    </row>
    <row r="18" spans="1:2" x14ac:dyDescent="0.25">
      <c r="A18" t="s">
        <v>33</v>
      </c>
    </row>
    <row r="19" spans="1:2" x14ac:dyDescent="0.25">
      <c r="A19" t="s">
        <v>34</v>
      </c>
    </row>
    <row r="21" spans="1:2" x14ac:dyDescent="0.25">
      <c r="A21" t="s">
        <v>35</v>
      </c>
    </row>
    <row r="22" spans="1:2" x14ac:dyDescent="0.25">
      <c r="B22" t="s">
        <v>36</v>
      </c>
    </row>
    <row r="23" spans="1:2" x14ac:dyDescent="0.25">
      <c r="A23" t="s">
        <v>37</v>
      </c>
    </row>
    <row r="24" spans="1:2" x14ac:dyDescent="0.25">
      <c r="A24" t="s">
        <v>38</v>
      </c>
    </row>
    <row r="25" spans="1:2" x14ac:dyDescent="0.25">
      <c r="A25" t="s">
        <v>39</v>
      </c>
    </row>
    <row r="26" spans="1:2" x14ac:dyDescent="0.25">
      <c r="A26" t="s">
        <v>40</v>
      </c>
    </row>
    <row r="27" spans="1:2" x14ac:dyDescent="0.25">
      <c r="A27" t="s">
        <v>41</v>
      </c>
    </row>
    <row r="28" spans="1:2" x14ac:dyDescent="0.25">
      <c r="A28" t="s">
        <v>42</v>
      </c>
    </row>
    <row r="29" spans="1:2" x14ac:dyDescent="0.25">
      <c r="A29" t="s">
        <v>43</v>
      </c>
    </row>
    <row r="30" spans="1:2" x14ac:dyDescent="0.25">
      <c r="A30" t="s">
        <v>44</v>
      </c>
    </row>
    <row r="32" spans="1:2" x14ac:dyDescent="0.25">
      <c r="A32" t="s">
        <v>45</v>
      </c>
    </row>
    <row r="33" spans="1:2" x14ac:dyDescent="0.25">
      <c r="A33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9" spans="1:2" x14ac:dyDescent="0.25">
      <c r="A39" t="s">
        <v>50</v>
      </c>
    </row>
    <row r="40" spans="1:2" x14ac:dyDescent="0.25">
      <c r="A40" t="s">
        <v>53</v>
      </c>
    </row>
    <row r="41" spans="1:2" x14ac:dyDescent="0.25">
      <c r="A41" t="s">
        <v>66</v>
      </c>
    </row>
    <row r="42" spans="1:2" x14ac:dyDescent="0.25">
      <c r="A42" t="s">
        <v>67</v>
      </c>
    </row>
    <row r="43" spans="1:2" x14ac:dyDescent="0.25">
      <c r="A43" t="s">
        <v>68</v>
      </c>
    </row>
    <row r="44" spans="1:2" x14ac:dyDescent="0.25">
      <c r="A44" t="s">
        <v>69</v>
      </c>
    </row>
    <row r="46" spans="1:2" x14ac:dyDescent="0.25">
      <c r="A46" t="s">
        <v>51</v>
      </c>
    </row>
    <row r="47" spans="1:2" x14ac:dyDescent="0.25">
      <c r="B4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I5" sqref="I5"/>
    </sheetView>
  </sheetViews>
  <sheetFormatPr defaultRowHeight="15" x14ac:dyDescent="0.25"/>
  <cols>
    <col min="2" max="3" width="13" customWidth="1"/>
    <col min="4" max="4" width="11.5703125" customWidth="1"/>
    <col min="5" max="5" width="24.85546875" customWidth="1"/>
    <col min="6" max="6" width="13.140625" style="1" customWidth="1"/>
    <col min="8" max="8" width="10.5703125" customWidth="1"/>
    <col min="12" max="12" width="10.42578125" customWidth="1"/>
    <col min="14" max="14" width="23.7109375" customWidth="1"/>
  </cols>
  <sheetData>
    <row r="1" spans="1:14" ht="51.75" thickBot="1" x14ac:dyDescent="0.3">
      <c r="A1" s="3" t="s">
        <v>0</v>
      </c>
      <c r="B1" s="3" t="s">
        <v>1</v>
      </c>
      <c r="C1" s="3" t="s">
        <v>54</v>
      </c>
      <c r="D1" s="3" t="s">
        <v>2</v>
      </c>
      <c r="E1" s="3" t="s">
        <v>3</v>
      </c>
      <c r="F1" s="3" t="s">
        <v>57</v>
      </c>
      <c r="G1" s="3" t="s">
        <v>65</v>
      </c>
      <c r="H1" s="3" t="s">
        <v>4</v>
      </c>
      <c r="I1" s="3" t="s">
        <v>5</v>
      </c>
      <c r="J1" s="3" t="s">
        <v>6</v>
      </c>
      <c r="K1" s="4" t="s">
        <v>7</v>
      </c>
      <c r="L1" s="4" t="s">
        <v>8</v>
      </c>
      <c r="M1" s="3" t="s">
        <v>9</v>
      </c>
      <c r="N1" s="5" t="s">
        <v>19</v>
      </c>
    </row>
    <row r="2" spans="1:14" s="14" customFormat="1" ht="25.5" x14ac:dyDescent="0.25">
      <c r="A2" s="6">
        <v>1016</v>
      </c>
      <c r="B2" s="6" t="s">
        <v>15</v>
      </c>
      <c r="C2" s="6" t="s">
        <v>55</v>
      </c>
      <c r="D2" s="6" t="s">
        <v>10</v>
      </c>
      <c r="E2" s="7" t="s">
        <v>14</v>
      </c>
      <c r="F2" s="10" t="s">
        <v>62</v>
      </c>
      <c r="G2" s="6" t="s">
        <v>11</v>
      </c>
      <c r="H2" s="8">
        <v>40000</v>
      </c>
      <c r="I2" s="8">
        <v>40001</v>
      </c>
      <c r="J2" s="8">
        <v>40007</v>
      </c>
      <c r="K2" s="6" t="s">
        <v>12</v>
      </c>
      <c r="L2" s="8">
        <v>40010</v>
      </c>
      <c r="M2" s="9">
        <v>40028</v>
      </c>
      <c r="N2" s="15"/>
    </row>
    <row r="3" spans="1:14" s="14" customFormat="1" ht="25.5" x14ac:dyDescent="0.25">
      <c r="A3" s="6">
        <v>1017</v>
      </c>
      <c r="B3" s="6" t="s">
        <v>16</v>
      </c>
      <c r="C3" s="6" t="s">
        <v>55</v>
      </c>
      <c r="D3" s="6" t="s">
        <v>10</v>
      </c>
      <c r="E3" s="7" t="s">
        <v>14</v>
      </c>
      <c r="F3" s="10" t="s">
        <v>62</v>
      </c>
      <c r="G3" s="6" t="s">
        <v>11</v>
      </c>
      <c r="H3" s="8">
        <v>40000</v>
      </c>
      <c r="I3" s="8">
        <v>40001</v>
      </c>
      <c r="J3" s="8">
        <v>40007</v>
      </c>
      <c r="K3" s="6" t="s">
        <v>12</v>
      </c>
      <c r="L3" s="8">
        <v>40010</v>
      </c>
      <c r="M3" s="9">
        <v>40028</v>
      </c>
      <c r="N3" s="15"/>
    </row>
    <row r="4" spans="1:14" s="14" customFormat="1" ht="25.5" x14ac:dyDescent="0.25">
      <c r="A4" s="6">
        <v>1024</v>
      </c>
      <c r="B4" s="6" t="s">
        <v>17</v>
      </c>
      <c r="C4" s="6" t="s">
        <v>56</v>
      </c>
      <c r="D4" s="6" t="s">
        <v>10</v>
      </c>
      <c r="E4" s="7" t="s">
        <v>14</v>
      </c>
      <c r="F4" s="10" t="s">
        <v>88</v>
      </c>
      <c r="G4" s="6" t="s">
        <v>11</v>
      </c>
      <c r="H4" s="8">
        <v>40014</v>
      </c>
      <c r="I4" s="8">
        <v>40015</v>
      </c>
      <c r="J4" s="8">
        <v>40021</v>
      </c>
      <c r="K4" s="6" t="s">
        <v>12</v>
      </c>
      <c r="L4" s="8">
        <v>40024</v>
      </c>
      <c r="M4" s="9">
        <v>40042</v>
      </c>
      <c r="N4" s="16" t="s">
        <v>86</v>
      </c>
    </row>
    <row r="5" spans="1:14" ht="25.5" x14ac:dyDescent="0.25">
      <c r="A5" s="6">
        <v>1025</v>
      </c>
      <c r="B5" s="6" t="s">
        <v>18</v>
      </c>
      <c r="C5" s="6" t="s">
        <v>55</v>
      </c>
      <c r="D5" s="6" t="s">
        <v>10</v>
      </c>
      <c r="E5" s="7" t="s">
        <v>14</v>
      </c>
      <c r="F5" s="10" t="s">
        <v>89</v>
      </c>
      <c r="G5" s="6" t="s">
        <v>11</v>
      </c>
      <c r="H5" s="8">
        <v>40014</v>
      </c>
      <c r="I5" s="8">
        <v>40015</v>
      </c>
      <c r="J5" s="8">
        <v>40021</v>
      </c>
      <c r="K5" s="6" t="s">
        <v>12</v>
      </c>
      <c r="L5" s="8">
        <v>40024</v>
      </c>
      <c r="M5" s="9">
        <v>40042</v>
      </c>
      <c r="N5" s="16" t="s">
        <v>86</v>
      </c>
    </row>
    <row r="6" spans="1:14" s="14" customFormat="1" ht="25.5" x14ac:dyDescent="0.25">
      <c r="A6" s="6">
        <v>1027</v>
      </c>
      <c r="B6" s="6" t="s">
        <v>93</v>
      </c>
      <c r="C6" s="6" t="s">
        <v>56</v>
      </c>
      <c r="D6" s="6" t="s">
        <v>10</v>
      </c>
      <c r="E6" s="7" t="s">
        <v>13</v>
      </c>
      <c r="F6" s="10" t="s">
        <v>90</v>
      </c>
      <c r="G6" s="6" t="s">
        <v>11</v>
      </c>
      <c r="H6" s="8">
        <v>40015</v>
      </c>
      <c r="I6" s="8">
        <v>39971</v>
      </c>
      <c r="J6" s="8">
        <v>39977</v>
      </c>
      <c r="K6" s="6" t="s">
        <v>12</v>
      </c>
      <c r="L6" s="8">
        <v>39980</v>
      </c>
      <c r="M6" s="9">
        <v>40043</v>
      </c>
      <c r="N6" s="16" t="s">
        <v>86</v>
      </c>
    </row>
    <row r="7" spans="1:14" s="14" customFormat="1" ht="25.5" x14ac:dyDescent="0.25">
      <c r="A7" s="6">
        <v>1028</v>
      </c>
      <c r="B7" s="6" t="s">
        <v>94</v>
      </c>
      <c r="C7" s="6" t="s">
        <v>56</v>
      </c>
      <c r="D7" s="6" t="s">
        <v>10</v>
      </c>
      <c r="E7" s="7" t="s">
        <v>13</v>
      </c>
      <c r="F7" s="10" t="s">
        <v>90</v>
      </c>
      <c r="G7" s="6" t="s">
        <v>11</v>
      </c>
      <c r="H7" s="8">
        <v>40015</v>
      </c>
      <c r="I7" s="8">
        <v>39971</v>
      </c>
      <c r="J7" s="8">
        <v>39977</v>
      </c>
      <c r="K7" s="6" t="s">
        <v>12</v>
      </c>
      <c r="L7" s="8">
        <v>39980</v>
      </c>
      <c r="M7" s="9">
        <v>40043</v>
      </c>
      <c r="N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"/>
  <sheetViews>
    <sheetView workbookViewId="0">
      <selection activeCell="Q1" sqref="Q1:Q1048576"/>
    </sheetView>
  </sheetViews>
  <sheetFormatPr defaultRowHeight="15" x14ac:dyDescent="0.25"/>
  <cols>
    <col min="1" max="2" width="5.5703125" style="12" customWidth="1"/>
    <col min="3" max="3" width="7.42578125" style="12" customWidth="1"/>
    <col min="4" max="4" width="7.7109375" style="12" customWidth="1"/>
    <col min="5" max="5" width="9.140625" style="12"/>
    <col min="6" max="6" width="9.7109375" style="12" bestFit="1" customWidth="1"/>
    <col min="7" max="8" width="10.5703125" style="12" customWidth="1"/>
    <col min="9" max="10" width="10" style="12" customWidth="1"/>
    <col min="11" max="11" width="11" style="36" customWidth="1"/>
    <col min="12" max="12" width="11" style="37" customWidth="1"/>
    <col min="13" max="13" width="12.140625" style="40" customWidth="1"/>
    <col min="14" max="14" width="12.42578125" style="41" customWidth="1"/>
    <col min="15" max="15" width="10.5703125" style="41" customWidth="1"/>
    <col min="16" max="16" width="10" style="38" customWidth="1"/>
    <col min="17" max="17" width="10.28515625" style="41" customWidth="1"/>
    <col min="18" max="255" width="9.140625" style="41"/>
    <col min="256" max="256" width="9.85546875" style="41" customWidth="1"/>
    <col min="257" max="257" width="18.140625" style="41" customWidth="1"/>
    <col min="258" max="258" width="9.140625" style="41"/>
    <col min="259" max="259" width="9.28515625" style="41" customWidth="1"/>
    <col min="260" max="260" width="17.85546875" style="41" customWidth="1"/>
    <col min="261" max="263" width="16.85546875" style="41" customWidth="1"/>
    <col min="264" max="511" width="9.140625" style="41"/>
    <col min="512" max="512" width="9.85546875" style="41" customWidth="1"/>
    <col min="513" max="513" width="18.140625" style="41" customWidth="1"/>
    <col min="514" max="514" width="9.140625" style="41"/>
    <col min="515" max="515" width="9.28515625" style="41" customWidth="1"/>
    <col min="516" max="516" width="17.85546875" style="41" customWidth="1"/>
    <col min="517" max="519" width="16.85546875" style="41" customWidth="1"/>
    <col min="520" max="767" width="9.140625" style="41"/>
    <col min="768" max="768" width="9.85546875" style="41" customWidth="1"/>
    <col min="769" max="769" width="18.140625" style="41" customWidth="1"/>
    <col min="770" max="770" width="9.140625" style="41"/>
    <col min="771" max="771" width="9.28515625" style="41" customWidth="1"/>
    <col min="772" max="772" width="17.85546875" style="41" customWidth="1"/>
    <col min="773" max="775" width="16.85546875" style="41" customWidth="1"/>
    <col min="776" max="1023" width="9.140625" style="41"/>
    <col min="1024" max="1024" width="9.85546875" style="41" customWidth="1"/>
    <col min="1025" max="1025" width="18.140625" style="41" customWidth="1"/>
    <col min="1026" max="1026" width="9.140625" style="41"/>
    <col min="1027" max="1027" width="9.28515625" style="41" customWidth="1"/>
    <col min="1028" max="1028" width="17.85546875" style="41" customWidth="1"/>
    <col min="1029" max="1031" width="16.85546875" style="41" customWidth="1"/>
    <col min="1032" max="1279" width="9.140625" style="41"/>
    <col min="1280" max="1280" width="9.85546875" style="41" customWidth="1"/>
    <col min="1281" max="1281" width="18.140625" style="41" customWidth="1"/>
    <col min="1282" max="1282" width="9.140625" style="41"/>
    <col min="1283" max="1283" width="9.28515625" style="41" customWidth="1"/>
    <col min="1284" max="1284" width="17.85546875" style="41" customWidth="1"/>
    <col min="1285" max="1287" width="16.85546875" style="41" customWidth="1"/>
    <col min="1288" max="1535" width="9.140625" style="41"/>
    <col min="1536" max="1536" width="9.85546875" style="41" customWidth="1"/>
    <col min="1537" max="1537" width="18.140625" style="41" customWidth="1"/>
    <col min="1538" max="1538" width="9.140625" style="41"/>
    <col min="1539" max="1539" width="9.28515625" style="41" customWidth="1"/>
    <col min="1540" max="1540" width="17.85546875" style="41" customWidth="1"/>
    <col min="1541" max="1543" width="16.85546875" style="41" customWidth="1"/>
    <col min="1544" max="1791" width="9.140625" style="41"/>
    <col min="1792" max="1792" width="9.85546875" style="41" customWidth="1"/>
    <col min="1793" max="1793" width="18.140625" style="41" customWidth="1"/>
    <col min="1794" max="1794" width="9.140625" style="41"/>
    <col min="1795" max="1795" width="9.28515625" style="41" customWidth="1"/>
    <col min="1796" max="1796" width="17.85546875" style="41" customWidth="1"/>
    <col min="1797" max="1799" width="16.85546875" style="41" customWidth="1"/>
    <col min="1800" max="2047" width="9.140625" style="41"/>
    <col min="2048" max="2048" width="9.85546875" style="41" customWidth="1"/>
    <col min="2049" max="2049" width="18.140625" style="41" customWidth="1"/>
    <col min="2050" max="2050" width="9.140625" style="41"/>
    <col min="2051" max="2051" width="9.28515625" style="41" customWidth="1"/>
    <col min="2052" max="2052" width="17.85546875" style="41" customWidth="1"/>
    <col min="2053" max="2055" width="16.85546875" style="41" customWidth="1"/>
    <col min="2056" max="2303" width="9.140625" style="41"/>
    <col min="2304" max="2304" width="9.85546875" style="41" customWidth="1"/>
    <col min="2305" max="2305" width="18.140625" style="41" customWidth="1"/>
    <col min="2306" max="2306" width="9.140625" style="41"/>
    <col min="2307" max="2307" width="9.28515625" style="41" customWidth="1"/>
    <col min="2308" max="2308" width="17.85546875" style="41" customWidth="1"/>
    <col min="2309" max="2311" width="16.85546875" style="41" customWidth="1"/>
    <col min="2312" max="2559" width="9.140625" style="41"/>
    <col min="2560" max="2560" width="9.85546875" style="41" customWidth="1"/>
    <col min="2561" max="2561" width="18.140625" style="41" customWidth="1"/>
    <col min="2562" max="2562" width="9.140625" style="41"/>
    <col min="2563" max="2563" width="9.28515625" style="41" customWidth="1"/>
    <col min="2564" max="2564" width="17.85546875" style="41" customWidth="1"/>
    <col min="2565" max="2567" width="16.85546875" style="41" customWidth="1"/>
    <col min="2568" max="2815" width="9.140625" style="41"/>
    <col min="2816" max="2816" width="9.85546875" style="41" customWidth="1"/>
    <col min="2817" max="2817" width="18.140625" style="41" customWidth="1"/>
    <col min="2818" max="2818" width="9.140625" style="41"/>
    <col min="2819" max="2819" width="9.28515625" style="41" customWidth="1"/>
    <col min="2820" max="2820" width="17.85546875" style="41" customWidth="1"/>
    <col min="2821" max="2823" width="16.85546875" style="41" customWidth="1"/>
    <col min="2824" max="3071" width="9.140625" style="41"/>
    <col min="3072" max="3072" width="9.85546875" style="41" customWidth="1"/>
    <col min="3073" max="3073" width="18.140625" style="41" customWidth="1"/>
    <col min="3074" max="3074" width="9.140625" style="41"/>
    <col min="3075" max="3075" width="9.28515625" style="41" customWidth="1"/>
    <col min="3076" max="3076" width="17.85546875" style="41" customWidth="1"/>
    <col min="3077" max="3079" width="16.85546875" style="41" customWidth="1"/>
    <col min="3080" max="3327" width="9.140625" style="41"/>
    <col min="3328" max="3328" width="9.85546875" style="41" customWidth="1"/>
    <col min="3329" max="3329" width="18.140625" style="41" customWidth="1"/>
    <col min="3330" max="3330" width="9.140625" style="41"/>
    <col min="3331" max="3331" width="9.28515625" style="41" customWidth="1"/>
    <col min="3332" max="3332" width="17.85546875" style="41" customWidth="1"/>
    <col min="3333" max="3335" width="16.85546875" style="41" customWidth="1"/>
    <col min="3336" max="3583" width="9.140625" style="41"/>
    <col min="3584" max="3584" width="9.85546875" style="41" customWidth="1"/>
    <col min="3585" max="3585" width="18.140625" style="41" customWidth="1"/>
    <col min="3586" max="3586" width="9.140625" style="41"/>
    <col min="3587" max="3587" width="9.28515625" style="41" customWidth="1"/>
    <col min="3588" max="3588" width="17.85546875" style="41" customWidth="1"/>
    <col min="3589" max="3591" width="16.85546875" style="41" customWidth="1"/>
    <col min="3592" max="3839" width="9.140625" style="41"/>
    <col min="3840" max="3840" width="9.85546875" style="41" customWidth="1"/>
    <col min="3841" max="3841" width="18.140625" style="41" customWidth="1"/>
    <col min="3842" max="3842" width="9.140625" style="41"/>
    <col min="3843" max="3843" width="9.28515625" style="41" customWidth="1"/>
    <col min="3844" max="3844" width="17.85546875" style="41" customWidth="1"/>
    <col min="3845" max="3847" width="16.85546875" style="41" customWidth="1"/>
    <col min="3848" max="4095" width="9.140625" style="41"/>
    <col min="4096" max="4096" width="9.85546875" style="41" customWidth="1"/>
    <col min="4097" max="4097" width="18.140625" style="41" customWidth="1"/>
    <col min="4098" max="4098" width="9.140625" style="41"/>
    <col min="4099" max="4099" width="9.28515625" style="41" customWidth="1"/>
    <col min="4100" max="4100" width="17.85546875" style="41" customWidth="1"/>
    <col min="4101" max="4103" width="16.85546875" style="41" customWidth="1"/>
    <col min="4104" max="4351" width="9.140625" style="41"/>
    <col min="4352" max="4352" width="9.85546875" style="41" customWidth="1"/>
    <col min="4353" max="4353" width="18.140625" style="41" customWidth="1"/>
    <col min="4354" max="4354" width="9.140625" style="41"/>
    <col min="4355" max="4355" width="9.28515625" style="41" customWidth="1"/>
    <col min="4356" max="4356" width="17.85546875" style="41" customWidth="1"/>
    <col min="4357" max="4359" width="16.85546875" style="41" customWidth="1"/>
    <col min="4360" max="4607" width="9.140625" style="41"/>
    <col min="4608" max="4608" width="9.85546875" style="41" customWidth="1"/>
    <col min="4609" max="4609" width="18.140625" style="41" customWidth="1"/>
    <col min="4610" max="4610" width="9.140625" style="41"/>
    <col min="4611" max="4611" width="9.28515625" style="41" customWidth="1"/>
    <col min="4612" max="4612" width="17.85546875" style="41" customWidth="1"/>
    <col min="4613" max="4615" width="16.85546875" style="41" customWidth="1"/>
    <col min="4616" max="4863" width="9.140625" style="41"/>
    <col min="4864" max="4864" width="9.85546875" style="41" customWidth="1"/>
    <col min="4865" max="4865" width="18.140625" style="41" customWidth="1"/>
    <col min="4866" max="4866" width="9.140625" style="41"/>
    <col min="4867" max="4867" width="9.28515625" style="41" customWidth="1"/>
    <col min="4868" max="4868" width="17.85546875" style="41" customWidth="1"/>
    <col min="4869" max="4871" width="16.85546875" style="41" customWidth="1"/>
    <col min="4872" max="5119" width="9.140625" style="41"/>
    <col min="5120" max="5120" width="9.85546875" style="41" customWidth="1"/>
    <col min="5121" max="5121" width="18.140625" style="41" customWidth="1"/>
    <col min="5122" max="5122" width="9.140625" style="41"/>
    <col min="5123" max="5123" width="9.28515625" style="41" customWidth="1"/>
    <col min="5124" max="5124" width="17.85546875" style="41" customWidth="1"/>
    <col min="5125" max="5127" width="16.85546875" style="41" customWidth="1"/>
    <col min="5128" max="5375" width="9.140625" style="41"/>
    <col min="5376" max="5376" width="9.85546875" style="41" customWidth="1"/>
    <col min="5377" max="5377" width="18.140625" style="41" customWidth="1"/>
    <col min="5378" max="5378" width="9.140625" style="41"/>
    <col min="5379" max="5379" width="9.28515625" style="41" customWidth="1"/>
    <col min="5380" max="5380" width="17.85546875" style="41" customWidth="1"/>
    <col min="5381" max="5383" width="16.85546875" style="41" customWidth="1"/>
    <col min="5384" max="5631" width="9.140625" style="41"/>
    <col min="5632" max="5632" width="9.85546875" style="41" customWidth="1"/>
    <col min="5633" max="5633" width="18.140625" style="41" customWidth="1"/>
    <col min="5634" max="5634" width="9.140625" style="41"/>
    <col min="5635" max="5635" width="9.28515625" style="41" customWidth="1"/>
    <col min="5636" max="5636" width="17.85546875" style="41" customWidth="1"/>
    <col min="5637" max="5639" width="16.85546875" style="41" customWidth="1"/>
    <col min="5640" max="5887" width="9.140625" style="41"/>
    <col min="5888" max="5888" width="9.85546875" style="41" customWidth="1"/>
    <col min="5889" max="5889" width="18.140625" style="41" customWidth="1"/>
    <col min="5890" max="5890" width="9.140625" style="41"/>
    <col min="5891" max="5891" width="9.28515625" style="41" customWidth="1"/>
    <col min="5892" max="5892" width="17.85546875" style="41" customWidth="1"/>
    <col min="5893" max="5895" width="16.85546875" style="41" customWidth="1"/>
    <col min="5896" max="6143" width="9.140625" style="41"/>
    <col min="6144" max="6144" width="9.85546875" style="41" customWidth="1"/>
    <col min="6145" max="6145" width="18.140625" style="41" customWidth="1"/>
    <col min="6146" max="6146" width="9.140625" style="41"/>
    <col min="6147" max="6147" width="9.28515625" style="41" customWidth="1"/>
    <col min="6148" max="6148" width="17.85546875" style="41" customWidth="1"/>
    <col min="6149" max="6151" width="16.85546875" style="41" customWidth="1"/>
    <col min="6152" max="6399" width="9.140625" style="41"/>
    <col min="6400" max="6400" width="9.85546875" style="41" customWidth="1"/>
    <col min="6401" max="6401" width="18.140625" style="41" customWidth="1"/>
    <col min="6402" max="6402" width="9.140625" style="41"/>
    <col min="6403" max="6403" width="9.28515625" style="41" customWidth="1"/>
    <col min="6404" max="6404" width="17.85546875" style="41" customWidth="1"/>
    <col min="6405" max="6407" width="16.85546875" style="41" customWidth="1"/>
    <col min="6408" max="6655" width="9.140625" style="41"/>
    <col min="6656" max="6656" width="9.85546875" style="41" customWidth="1"/>
    <col min="6657" max="6657" width="18.140625" style="41" customWidth="1"/>
    <col min="6658" max="6658" width="9.140625" style="41"/>
    <col min="6659" max="6659" width="9.28515625" style="41" customWidth="1"/>
    <col min="6660" max="6660" width="17.85546875" style="41" customWidth="1"/>
    <col min="6661" max="6663" width="16.85546875" style="41" customWidth="1"/>
    <col min="6664" max="6911" width="9.140625" style="41"/>
    <col min="6912" max="6912" width="9.85546875" style="41" customWidth="1"/>
    <col min="6913" max="6913" width="18.140625" style="41" customWidth="1"/>
    <col min="6914" max="6914" width="9.140625" style="41"/>
    <col min="6915" max="6915" width="9.28515625" style="41" customWidth="1"/>
    <col min="6916" max="6916" width="17.85546875" style="41" customWidth="1"/>
    <col min="6917" max="6919" width="16.85546875" style="41" customWidth="1"/>
    <col min="6920" max="7167" width="9.140625" style="41"/>
    <col min="7168" max="7168" width="9.85546875" style="41" customWidth="1"/>
    <col min="7169" max="7169" width="18.140625" style="41" customWidth="1"/>
    <col min="7170" max="7170" width="9.140625" style="41"/>
    <col min="7171" max="7171" width="9.28515625" style="41" customWidth="1"/>
    <col min="7172" max="7172" width="17.85546875" style="41" customWidth="1"/>
    <col min="7173" max="7175" width="16.85546875" style="41" customWidth="1"/>
    <col min="7176" max="7423" width="9.140625" style="41"/>
    <col min="7424" max="7424" width="9.85546875" style="41" customWidth="1"/>
    <col min="7425" max="7425" width="18.140625" style="41" customWidth="1"/>
    <col min="7426" max="7426" width="9.140625" style="41"/>
    <col min="7427" max="7427" width="9.28515625" style="41" customWidth="1"/>
    <col min="7428" max="7428" width="17.85546875" style="41" customWidth="1"/>
    <col min="7429" max="7431" width="16.85546875" style="41" customWidth="1"/>
    <col min="7432" max="7679" width="9.140625" style="41"/>
    <col min="7680" max="7680" width="9.85546875" style="41" customWidth="1"/>
    <col min="7681" max="7681" width="18.140625" style="41" customWidth="1"/>
    <col min="7682" max="7682" width="9.140625" style="41"/>
    <col min="7683" max="7683" width="9.28515625" style="41" customWidth="1"/>
    <col min="7684" max="7684" width="17.85546875" style="41" customWidth="1"/>
    <col min="7685" max="7687" width="16.85546875" style="41" customWidth="1"/>
    <col min="7688" max="7935" width="9.140625" style="41"/>
    <col min="7936" max="7936" width="9.85546875" style="41" customWidth="1"/>
    <col min="7937" max="7937" width="18.140625" style="41" customWidth="1"/>
    <col min="7938" max="7938" width="9.140625" style="41"/>
    <col min="7939" max="7939" width="9.28515625" style="41" customWidth="1"/>
    <col min="7940" max="7940" width="17.85546875" style="41" customWidth="1"/>
    <col min="7941" max="7943" width="16.85546875" style="41" customWidth="1"/>
    <col min="7944" max="8191" width="9.140625" style="41"/>
    <col min="8192" max="8192" width="9.85546875" style="41" customWidth="1"/>
    <col min="8193" max="8193" width="18.140625" style="41" customWidth="1"/>
    <col min="8194" max="8194" width="9.140625" style="41"/>
    <col min="8195" max="8195" width="9.28515625" style="41" customWidth="1"/>
    <col min="8196" max="8196" width="17.85546875" style="41" customWidth="1"/>
    <col min="8197" max="8199" width="16.85546875" style="41" customWidth="1"/>
    <col min="8200" max="8447" width="9.140625" style="41"/>
    <col min="8448" max="8448" width="9.85546875" style="41" customWidth="1"/>
    <col min="8449" max="8449" width="18.140625" style="41" customWidth="1"/>
    <col min="8450" max="8450" width="9.140625" style="41"/>
    <col min="8451" max="8451" width="9.28515625" style="41" customWidth="1"/>
    <col min="8452" max="8452" width="17.85546875" style="41" customWidth="1"/>
    <col min="8453" max="8455" width="16.85546875" style="41" customWidth="1"/>
    <col min="8456" max="8703" width="9.140625" style="41"/>
    <col min="8704" max="8704" width="9.85546875" style="41" customWidth="1"/>
    <col min="8705" max="8705" width="18.140625" style="41" customWidth="1"/>
    <col min="8706" max="8706" width="9.140625" style="41"/>
    <col min="8707" max="8707" width="9.28515625" style="41" customWidth="1"/>
    <col min="8708" max="8708" width="17.85546875" style="41" customWidth="1"/>
    <col min="8709" max="8711" width="16.85546875" style="41" customWidth="1"/>
    <col min="8712" max="8959" width="9.140625" style="41"/>
    <col min="8960" max="8960" width="9.85546875" style="41" customWidth="1"/>
    <col min="8961" max="8961" width="18.140625" style="41" customWidth="1"/>
    <col min="8962" max="8962" width="9.140625" style="41"/>
    <col min="8963" max="8963" width="9.28515625" style="41" customWidth="1"/>
    <col min="8964" max="8964" width="17.85546875" style="41" customWidth="1"/>
    <col min="8965" max="8967" width="16.85546875" style="41" customWidth="1"/>
    <col min="8968" max="9215" width="9.140625" style="41"/>
    <col min="9216" max="9216" width="9.85546875" style="41" customWidth="1"/>
    <col min="9217" max="9217" width="18.140625" style="41" customWidth="1"/>
    <col min="9218" max="9218" width="9.140625" style="41"/>
    <col min="9219" max="9219" width="9.28515625" style="41" customWidth="1"/>
    <col min="9220" max="9220" width="17.85546875" style="41" customWidth="1"/>
    <col min="9221" max="9223" width="16.85546875" style="41" customWidth="1"/>
    <col min="9224" max="9471" width="9.140625" style="41"/>
    <col min="9472" max="9472" width="9.85546875" style="41" customWidth="1"/>
    <col min="9473" max="9473" width="18.140625" style="41" customWidth="1"/>
    <col min="9474" max="9474" width="9.140625" style="41"/>
    <col min="9475" max="9475" width="9.28515625" style="41" customWidth="1"/>
    <col min="9476" max="9476" width="17.85546875" style="41" customWidth="1"/>
    <col min="9477" max="9479" width="16.85546875" style="41" customWidth="1"/>
    <col min="9480" max="9727" width="9.140625" style="41"/>
    <col min="9728" max="9728" width="9.85546875" style="41" customWidth="1"/>
    <col min="9729" max="9729" width="18.140625" style="41" customWidth="1"/>
    <col min="9730" max="9730" width="9.140625" style="41"/>
    <col min="9731" max="9731" width="9.28515625" style="41" customWidth="1"/>
    <col min="9732" max="9732" width="17.85546875" style="41" customWidth="1"/>
    <col min="9733" max="9735" width="16.85546875" style="41" customWidth="1"/>
    <col min="9736" max="9983" width="9.140625" style="41"/>
    <col min="9984" max="9984" width="9.85546875" style="41" customWidth="1"/>
    <col min="9985" max="9985" width="18.140625" style="41" customWidth="1"/>
    <col min="9986" max="9986" width="9.140625" style="41"/>
    <col min="9987" max="9987" width="9.28515625" style="41" customWidth="1"/>
    <col min="9988" max="9988" width="17.85546875" style="41" customWidth="1"/>
    <col min="9989" max="9991" width="16.85546875" style="41" customWidth="1"/>
    <col min="9992" max="10239" width="9.140625" style="41"/>
    <col min="10240" max="10240" width="9.85546875" style="41" customWidth="1"/>
    <col min="10241" max="10241" width="18.140625" style="41" customWidth="1"/>
    <col min="10242" max="10242" width="9.140625" style="41"/>
    <col min="10243" max="10243" width="9.28515625" style="41" customWidth="1"/>
    <col min="10244" max="10244" width="17.85546875" style="41" customWidth="1"/>
    <col min="10245" max="10247" width="16.85546875" style="41" customWidth="1"/>
    <col min="10248" max="10495" width="9.140625" style="41"/>
    <col min="10496" max="10496" width="9.85546875" style="41" customWidth="1"/>
    <col min="10497" max="10497" width="18.140625" style="41" customWidth="1"/>
    <col min="10498" max="10498" width="9.140625" style="41"/>
    <col min="10499" max="10499" width="9.28515625" style="41" customWidth="1"/>
    <col min="10500" max="10500" width="17.85546875" style="41" customWidth="1"/>
    <col min="10501" max="10503" width="16.85546875" style="41" customWidth="1"/>
    <col min="10504" max="10751" width="9.140625" style="41"/>
    <col min="10752" max="10752" width="9.85546875" style="41" customWidth="1"/>
    <col min="10753" max="10753" width="18.140625" style="41" customWidth="1"/>
    <col min="10754" max="10754" width="9.140625" style="41"/>
    <col min="10755" max="10755" width="9.28515625" style="41" customWidth="1"/>
    <col min="10756" max="10756" width="17.85546875" style="41" customWidth="1"/>
    <col min="10757" max="10759" width="16.85546875" style="41" customWidth="1"/>
    <col min="10760" max="11007" width="9.140625" style="41"/>
    <col min="11008" max="11008" width="9.85546875" style="41" customWidth="1"/>
    <col min="11009" max="11009" width="18.140625" style="41" customWidth="1"/>
    <col min="11010" max="11010" width="9.140625" style="41"/>
    <col min="11011" max="11011" width="9.28515625" style="41" customWidth="1"/>
    <col min="11012" max="11012" width="17.85546875" style="41" customWidth="1"/>
    <col min="11013" max="11015" width="16.85546875" style="41" customWidth="1"/>
    <col min="11016" max="11263" width="9.140625" style="41"/>
    <col min="11264" max="11264" width="9.85546875" style="41" customWidth="1"/>
    <col min="11265" max="11265" width="18.140625" style="41" customWidth="1"/>
    <col min="11266" max="11266" width="9.140625" style="41"/>
    <col min="11267" max="11267" width="9.28515625" style="41" customWidth="1"/>
    <col min="11268" max="11268" width="17.85546875" style="41" customWidth="1"/>
    <col min="11269" max="11271" width="16.85546875" style="41" customWidth="1"/>
    <col min="11272" max="11519" width="9.140625" style="41"/>
    <col min="11520" max="11520" width="9.85546875" style="41" customWidth="1"/>
    <col min="11521" max="11521" width="18.140625" style="41" customWidth="1"/>
    <col min="11522" max="11522" width="9.140625" style="41"/>
    <col min="11523" max="11523" width="9.28515625" style="41" customWidth="1"/>
    <col min="11524" max="11524" width="17.85546875" style="41" customWidth="1"/>
    <col min="11525" max="11527" width="16.85546875" style="41" customWidth="1"/>
    <col min="11528" max="11775" width="9.140625" style="41"/>
    <col min="11776" max="11776" width="9.85546875" style="41" customWidth="1"/>
    <col min="11777" max="11777" width="18.140625" style="41" customWidth="1"/>
    <col min="11778" max="11778" width="9.140625" style="41"/>
    <col min="11779" max="11779" width="9.28515625" style="41" customWidth="1"/>
    <col min="11780" max="11780" width="17.85546875" style="41" customWidth="1"/>
    <col min="11781" max="11783" width="16.85546875" style="41" customWidth="1"/>
    <col min="11784" max="12031" width="9.140625" style="41"/>
    <col min="12032" max="12032" width="9.85546875" style="41" customWidth="1"/>
    <col min="12033" max="12033" width="18.140625" style="41" customWidth="1"/>
    <col min="12034" max="12034" width="9.140625" style="41"/>
    <col min="12035" max="12035" width="9.28515625" style="41" customWidth="1"/>
    <col min="12036" max="12036" width="17.85546875" style="41" customWidth="1"/>
    <col min="12037" max="12039" width="16.85546875" style="41" customWidth="1"/>
    <col min="12040" max="12287" width="9.140625" style="41"/>
    <col min="12288" max="12288" width="9.85546875" style="41" customWidth="1"/>
    <col min="12289" max="12289" width="18.140625" style="41" customWidth="1"/>
    <col min="12290" max="12290" width="9.140625" style="41"/>
    <col min="12291" max="12291" width="9.28515625" style="41" customWidth="1"/>
    <col min="12292" max="12292" width="17.85546875" style="41" customWidth="1"/>
    <col min="12293" max="12295" width="16.85546875" style="41" customWidth="1"/>
    <col min="12296" max="12543" width="9.140625" style="41"/>
    <col min="12544" max="12544" width="9.85546875" style="41" customWidth="1"/>
    <col min="12545" max="12545" width="18.140625" style="41" customWidth="1"/>
    <col min="12546" max="12546" width="9.140625" style="41"/>
    <col min="12547" max="12547" width="9.28515625" style="41" customWidth="1"/>
    <col min="12548" max="12548" width="17.85546875" style="41" customWidth="1"/>
    <col min="12549" max="12551" width="16.85546875" style="41" customWidth="1"/>
    <col min="12552" max="12799" width="9.140625" style="41"/>
    <col min="12800" max="12800" width="9.85546875" style="41" customWidth="1"/>
    <col min="12801" max="12801" width="18.140625" style="41" customWidth="1"/>
    <col min="12802" max="12802" width="9.140625" style="41"/>
    <col min="12803" max="12803" width="9.28515625" style="41" customWidth="1"/>
    <col min="12804" max="12804" width="17.85546875" style="41" customWidth="1"/>
    <col min="12805" max="12807" width="16.85546875" style="41" customWidth="1"/>
    <col min="12808" max="13055" width="9.140625" style="41"/>
    <col min="13056" max="13056" width="9.85546875" style="41" customWidth="1"/>
    <col min="13057" max="13057" width="18.140625" style="41" customWidth="1"/>
    <col min="13058" max="13058" width="9.140625" style="41"/>
    <col min="13059" max="13059" width="9.28515625" style="41" customWidth="1"/>
    <col min="13060" max="13060" width="17.85546875" style="41" customWidth="1"/>
    <col min="13061" max="13063" width="16.85546875" style="41" customWidth="1"/>
    <col min="13064" max="13311" width="9.140625" style="41"/>
    <col min="13312" max="13312" width="9.85546875" style="41" customWidth="1"/>
    <col min="13313" max="13313" width="18.140625" style="41" customWidth="1"/>
    <col min="13314" max="13314" width="9.140625" style="41"/>
    <col min="13315" max="13315" width="9.28515625" style="41" customWidth="1"/>
    <col min="13316" max="13316" width="17.85546875" style="41" customWidth="1"/>
    <col min="13317" max="13319" width="16.85546875" style="41" customWidth="1"/>
    <col min="13320" max="13567" width="9.140625" style="41"/>
    <col min="13568" max="13568" width="9.85546875" style="41" customWidth="1"/>
    <col min="13569" max="13569" width="18.140625" style="41" customWidth="1"/>
    <col min="13570" max="13570" width="9.140625" style="41"/>
    <col min="13571" max="13571" width="9.28515625" style="41" customWidth="1"/>
    <col min="13572" max="13572" width="17.85546875" style="41" customWidth="1"/>
    <col min="13573" max="13575" width="16.85546875" style="41" customWidth="1"/>
    <col min="13576" max="13823" width="9.140625" style="41"/>
    <col min="13824" max="13824" width="9.85546875" style="41" customWidth="1"/>
    <col min="13825" max="13825" width="18.140625" style="41" customWidth="1"/>
    <col min="13826" max="13826" width="9.140625" style="41"/>
    <col min="13827" max="13827" width="9.28515625" style="41" customWidth="1"/>
    <col min="13828" max="13828" width="17.85546875" style="41" customWidth="1"/>
    <col min="13829" max="13831" width="16.85546875" style="41" customWidth="1"/>
    <col min="13832" max="14079" width="9.140625" style="41"/>
    <col min="14080" max="14080" width="9.85546875" style="41" customWidth="1"/>
    <col min="14081" max="14081" width="18.140625" style="41" customWidth="1"/>
    <col min="14082" max="14082" width="9.140625" style="41"/>
    <col min="14083" max="14083" width="9.28515625" style="41" customWidth="1"/>
    <col min="14084" max="14084" width="17.85546875" style="41" customWidth="1"/>
    <col min="14085" max="14087" width="16.85546875" style="41" customWidth="1"/>
    <col min="14088" max="14335" width="9.140625" style="41"/>
    <col min="14336" max="14336" width="9.85546875" style="41" customWidth="1"/>
    <col min="14337" max="14337" width="18.140625" style="41" customWidth="1"/>
    <col min="14338" max="14338" width="9.140625" style="41"/>
    <col min="14339" max="14339" width="9.28515625" style="41" customWidth="1"/>
    <col min="14340" max="14340" width="17.85546875" style="41" customWidth="1"/>
    <col min="14341" max="14343" width="16.85546875" style="41" customWidth="1"/>
    <col min="14344" max="14591" width="9.140625" style="41"/>
    <col min="14592" max="14592" width="9.85546875" style="41" customWidth="1"/>
    <col min="14593" max="14593" width="18.140625" style="41" customWidth="1"/>
    <col min="14594" max="14594" width="9.140625" style="41"/>
    <col min="14595" max="14595" width="9.28515625" style="41" customWidth="1"/>
    <col min="14596" max="14596" width="17.85546875" style="41" customWidth="1"/>
    <col min="14597" max="14599" width="16.85546875" style="41" customWidth="1"/>
    <col min="14600" max="14847" width="9.140625" style="41"/>
    <col min="14848" max="14848" width="9.85546875" style="41" customWidth="1"/>
    <col min="14849" max="14849" width="18.140625" style="41" customWidth="1"/>
    <col min="14850" max="14850" width="9.140625" style="41"/>
    <col min="14851" max="14851" width="9.28515625" style="41" customWidth="1"/>
    <col min="14852" max="14852" width="17.85546875" style="41" customWidth="1"/>
    <col min="14853" max="14855" width="16.85546875" style="41" customWidth="1"/>
    <col min="14856" max="15103" width="9.140625" style="41"/>
    <col min="15104" max="15104" width="9.85546875" style="41" customWidth="1"/>
    <col min="15105" max="15105" width="18.140625" style="41" customWidth="1"/>
    <col min="15106" max="15106" width="9.140625" style="41"/>
    <col min="15107" max="15107" width="9.28515625" style="41" customWidth="1"/>
    <col min="15108" max="15108" width="17.85546875" style="41" customWidth="1"/>
    <col min="15109" max="15111" width="16.85546875" style="41" customWidth="1"/>
    <col min="15112" max="15359" width="9.140625" style="41"/>
    <col min="15360" max="15360" width="9.85546875" style="41" customWidth="1"/>
    <col min="15361" max="15361" width="18.140625" style="41" customWidth="1"/>
    <col min="15362" max="15362" width="9.140625" style="41"/>
    <col min="15363" max="15363" width="9.28515625" style="41" customWidth="1"/>
    <col min="15364" max="15364" width="17.85546875" style="41" customWidth="1"/>
    <col min="15365" max="15367" width="16.85546875" style="41" customWidth="1"/>
    <col min="15368" max="15615" width="9.140625" style="41"/>
    <col min="15616" max="15616" width="9.85546875" style="41" customWidth="1"/>
    <col min="15617" max="15617" width="18.140625" style="41" customWidth="1"/>
    <col min="15618" max="15618" width="9.140625" style="41"/>
    <col min="15619" max="15619" width="9.28515625" style="41" customWidth="1"/>
    <col min="15620" max="15620" width="17.85546875" style="41" customWidth="1"/>
    <col min="15621" max="15623" width="16.85546875" style="41" customWidth="1"/>
    <col min="15624" max="15871" width="9.140625" style="41"/>
    <col min="15872" max="15872" width="9.85546875" style="41" customWidth="1"/>
    <col min="15873" max="15873" width="18.140625" style="41" customWidth="1"/>
    <col min="15874" max="15874" width="9.140625" style="41"/>
    <col min="15875" max="15875" width="9.28515625" style="41" customWidth="1"/>
    <col min="15876" max="15876" width="17.85546875" style="41" customWidth="1"/>
    <col min="15877" max="15879" width="16.85546875" style="41" customWidth="1"/>
    <col min="15880" max="16127" width="9.140625" style="41"/>
    <col min="16128" max="16128" width="9.85546875" style="41" customWidth="1"/>
    <col min="16129" max="16129" width="18.140625" style="41" customWidth="1"/>
    <col min="16130" max="16130" width="9.140625" style="41"/>
    <col min="16131" max="16131" width="9.28515625" style="41" customWidth="1"/>
    <col min="16132" max="16132" width="17.85546875" style="41" customWidth="1"/>
    <col min="16133" max="16135" width="16.85546875" style="41" customWidth="1"/>
    <col min="16136" max="16384" width="9.140625" style="41"/>
  </cols>
  <sheetData>
    <row r="1" spans="1:17" s="43" customFormat="1" ht="90.75" thickBot="1" x14ac:dyDescent="0.3">
      <c r="A1" s="13" t="s">
        <v>60</v>
      </c>
      <c r="B1" s="13" t="s">
        <v>63</v>
      </c>
      <c r="C1" s="13" t="s">
        <v>58</v>
      </c>
      <c r="D1" s="13" t="s">
        <v>61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78</v>
      </c>
      <c r="K1" s="34" t="s">
        <v>79</v>
      </c>
      <c r="L1" s="33" t="s">
        <v>81</v>
      </c>
      <c r="M1" s="42" t="s">
        <v>70</v>
      </c>
      <c r="N1" s="42" t="s">
        <v>72</v>
      </c>
      <c r="O1" s="42" t="s">
        <v>71</v>
      </c>
      <c r="P1" s="32" t="s">
        <v>82</v>
      </c>
      <c r="Q1" s="13"/>
    </row>
    <row r="2" spans="1:17" ht="15.75" thickTop="1" x14ac:dyDescent="0.25">
      <c r="A2" s="12">
        <v>1016</v>
      </c>
      <c r="B2" s="12" t="s">
        <v>64</v>
      </c>
      <c r="C2" s="12">
        <v>11</v>
      </c>
      <c r="D2" s="12">
        <v>0</v>
      </c>
      <c r="E2" s="11">
        <v>40000</v>
      </c>
      <c r="F2" s="12">
        <v>16</v>
      </c>
      <c r="G2" s="12">
        <v>6583</v>
      </c>
      <c r="H2" s="12">
        <v>7772</v>
      </c>
      <c r="I2" s="12">
        <v>8</v>
      </c>
      <c r="J2" s="12">
        <f t="shared" ref="J2:J23" si="0">F2+I2</f>
        <v>24</v>
      </c>
      <c r="K2" s="36">
        <f t="shared" ref="K2:K8" si="1">(H2-G2)/I2</f>
        <v>148.625</v>
      </c>
      <c r="L2" s="37">
        <f t="array" ref="L2">G2+(K2*7)</f>
        <v>7623.375</v>
      </c>
      <c r="M2" s="44">
        <v>8</v>
      </c>
      <c r="N2" s="12">
        <v>2</v>
      </c>
      <c r="O2" s="12">
        <v>6</v>
      </c>
      <c r="P2" s="38">
        <f t="array" ref="P2">100*O2/M2</f>
        <v>75</v>
      </c>
    </row>
    <row r="3" spans="1:17" x14ac:dyDescent="0.25">
      <c r="A3" s="12">
        <v>1016</v>
      </c>
      <c r="B3" s="12" t="s">
        <v>64</v>
      </c>
      <c r="C3" s="12">
        <v>12</v>
      </c>
      <c r="D3" s="12">
        <v>0</v>
      </c>
      <c r="E3" s="11">
        <v>40000</v>
      </c>
      <c r="F3" s="12">
        <v>24</v>
      </c>
      <c r="G3" s="12">
        <v>7639</v>
      </c>
      <c r="H3" s="12">
        <v>8408</v>
      </c>
      <c r="I3" s="12">
        <v>7</v>
      </c>
      <c r="J3" s="12">
        <f t="shared" si="0"/>
        <v>31</v>
      </c>
      <c r="K3" s="36">
        <f t="shared" si="1"/>
        <v>109.85714285714286</v>
      </c>
      <c r="L3" s="37">
        <f t="array" ref="L3">G3+(K3*7)</f>
        <v>8408</v>
      </c>
    </row>
    <row r="4" spans="1:17" x14ac:dyDescent="0.25">
      <c r="A4" s="12">
        <v>1016</v>
      </c>
      <c r="B4" s="12" t="s">
        <v>64</v>
      </c>
      <c r="C4" s="12">
        <v>14</v>
      </c>
      <c r="D4" s="12">
        <v>0</v>
      </c>
      <c r="E4" s="11">
        <v>40000</v>
      </c>
      <c r="F4" s="12">
        <v>16</v>
      </c>
      <c r="G4" s="12">
        <v>7089</v>
      </c>
      <c r="H4" s="12">
        <v>9186</v>
      </c>
      <c r="I4" s="12">
        <v>8</v>
      </c>
      <c r="J4" s="12">
        <f t="shared" si="0"/>
        <v>24</v>
      </c>
      <c r="K4" s="36">
        <f t="shared" si="1"/>
        <v>262.125</v>
      </c>
      <c r="L4" s="37">
        <f t="array" ref="L4">G4+(K4*7)</f>
        <v>8923.875</v>
      </c>
    </row>
    <row r="5" spans="1:17" x14ac:dyDescent="0.25">
      <c r="A5" s="12">
        <v>1016</v>
      </c>
      <c r="B5" s="12" t="s">
        <v>64</v>
      </c>
      <c r="C5" s="12">
        <v>16</v>
      </c>
      <c r="D5" s="12">
        <v>0</v>
      </c>
      <c r="E5" s="11">
        <v>40000</v>
      </c>
      <c r="F5" s="12">
        <v>14</v>
      </c>
      <c r="G5" s="12">
        <v>6220</v>
      </c>
      <c r="H5" s="12">
        <v>8754</v>
      </c>
      <c r="I5" s="12">
        <v>7</v>
      </c>
      <c r="J5" s="12">
        <f t="shared" si="0"/>
        <v>21</v>
      </c>
      <c r="K5" s="36">
        <f t="shared" si="1"/>
        <v>362</v>
      </c>
      <c r="L5" s="37">
        <f t="array" ref="L5">G5+(K5*7)</f>
        <v>8754</v>
      </c>
    </row>
    <row r="6" spans="1:17" x14ac:dyDescent="0.25">
      <c r="A6" s="12">
        <v>1016</v>
      </c>
      <c r="B6" s="12" t="s">
        <v>64</v>
      </c>
      <c r="C6" s="12">
        <v>17</v>
      </c>
      <c r="D6" s="12">
        <v>0</v>
      </c>
      <c r="E6" s="11">
        <v>40000</v>
      </c>
      <c r="F6" s="12">
        <v>15</v>
      </c>
      <c r="G6" s="12">
        <v>6716</v>
      </c>
      <c r="H6" s="12">
        <v>8647</v>
      </c>
      <c r="I6" s="12">
        <v>7</v>
      </c>
      <c r="J6" s="12">
        <f t="shared" si="0"/>
        <v>22</v>
      </c>
      <c r="K6" s="36">
        <f t="shared" si="1"/>
        <v>275.85714285714283</v>
      </c>
      <c r="L6" s="37">
        <f t="array" ref="L6">G6+(K6*7)</f>
        <v>8647</v>
      </c>
    </row>
    <row r="7" spans="1:17" x14ac:dyDescent="0.25">
      <c r="A7" s="12">
        <v>1016</v>
      </c>
      <c r="B7" s="12" t="s">
        <v>64</v>
      </c>
      <c r="C7" s="12">
        <v>18</v>
      </c>
      <c r="D7" s="12">
        <v>0</v>
      </c>
      <c r="E7" s="11">
        <v>40000</v>
      </c>
      <c r="F7" s="12">
        <v>16</v>
      </c>
      <c r="G7" s="12">
        <v>7066</v>
      </c>
      <c r="H7" s="12">
        <v>9577</v>
      </c>
      <c r="I7" s="12">
        <v>8</v>
      </c>
      <c r="J7" s="12">
        <f t="shared" si="0"/>
        <v>24</v>
      </c>
      <c r="K7" s="36">
        <f t="shared" si="1"/>
        <v>313.875</v>
      </c>
      <c r="L7" s="37">
        <f t="array" ref="L7">G7+(K7*7)</f>
        <v>9263.125</v>
      </c>
    </row>
    <row r="8" spans="1:17" x14ac:dyDescent="0.25">
      <c r="A8" s="12">
        <v>1016</v>
      </c>
      <c r="B8" s="12" t="s">
        <v>64</v>
      </c>
      <c r="C8" s="12">
        <v>31</v>
      </c>
      <c r="D8" s="12">
        <v>210</v>
      </c>
      <c r="E8" s="11">
        <v>40000</v>
      </c>
      <c r="F8" s="12">
        <v>20</v>
      </c>
      <c r="G8" s="12">
        <v>6789</v>
      </c>
      <c r="H8" s="12">
        <v>8589</v>
      </c>
      <c r="I8" s="12">
        <v>8</v>
      </c>
      <c r="J8" s="12">
        <f t="shared" si="0"/>
        <v>28</v>
      </c>
      <c r="K8" s="36">
        <f t="shared" si="1"/>
        <v>225</v>
      </c>
      <c r="L8" s="37">
        <f t="array" ref="L8">G8+(K8*7)</f>
        <v>8364</v>
      </c>
      <c r="M8" s="44">
        <v>9</v>
      </c>
      <c r="N8" s="12">
        <v>1</v>
      </c>
      <c r="O8" s="12">
        <v>7</v>
      </c>
      <c r="P8" s="38">
        <f t="array" ref="P8">100*O8/M8</f>
        <v>77.777777777777771</v>
      </c>
    </row>
    <row r="9" spans="1:17" x14ac:dyDescent="0.25">
      <c r="A9" s="12">
        <v>1016</v>
      </c>
      <c r="B9" s="12" t="s">
        <v>64</v>
      </c>
      <c r="C9" s="12">
        <v>34</v>
      </c>
      <c r="D9" s="12">
        <v>210</v>
      </c>
      <c r="E9" s="11">
        <v>40000</v>
      </c>
      <c r="F9" s="12">
        <v>15</v>
      </c>
      <c r="G9" s="12">
        <v>7104</v>
      </c>
      <c r="H9" s="12">
        <v>9131</v>
      </c>
      <c r="I9" s="12">
        <v>7</v>
      </c>
      <c r="J9" s="12">
        <f t="shared" si="0"/>
        <v>22</v>
      </c>
      <c r="K9" s="36">
        <f t="shared" ref="K9:K14" si="2">(H9-G9)/I9</f>
        <v>289.57142857142856</v>
      </c>
      <c r="L9" s="37">
        <f t="array" ref="L9">G9+(K9*7)</f>
        <v>9131</v>
      </c>
    </row>
    <row r="10" spans="1:17" x14ac:dyDescent="0.25">
      <c r="A10" s="12">
        <v>1016</v>
      </c>
      <c r="B10" s="12" t="s">
        <v>64</v>
      </c>
      <c r="C10" s="12">
        <v>35</v>
      </c>
      <c r="D10" s="12">
        <v>210</v>
      </c>
      <c r="E10" s="11">
        <v>40000</v>
      </c>
      <c r="F10" s="12">
        <v>16</v>
      </c>
      <c r="G10" s="12">
        <v>7055</v>
      </c>
      <c r="H10" s="12">
        <v>8893</v>
      </c>
      <c r="I10" s="12">
        <v>8</v>
      </c>
      <c r="J10" s="12">
        <f t="shared" si="0"/>
        <v>24</v>
      </c>
      <c r="K10" s="36">
        <f t="shared" si="2"/>
        <v>229.75</v>
      </c>
      <c r="L10" s="37">
        <f t="array" ref="L10">G10+(K10*7)</f>
        <v>8663.25</v>
      </c>
    </row>
    <row r="11" spans="1:17" x14ac:dyDescent="0.25">
      <c r="A11" s="12">
        <v>1016</v>
      </c>
      <c r="B11" s="12" t="s">
        <v>64</v>
      </c>
      <c r="C11" s="12">
        <v>36</v>
      </c>
      <c r="D11" s="12">
        <v>210</v>
      </c>
      <c r="E11" s="11">
        <v>40000</v>
      </c>
      <c r="F11" s="12">
        <v>20</v>
      </c>
      <c r="G11" s="12">
        <v>6264</v>
      </c>
      <c r="H11" s="12">
        <v>8064</v>
      </c>
      <c r="I11" s="12">
        <v>8</v>
      </c>
      <c r="J11" s="12">
        <f t="shared" si="0"/>
        <v>28</v>
      </c>
      <c r="K11" s="36">
        <f t="shared" si="2"/>
        <v>225</v>
      </c>
      <c r="L11" s="37">
        <f t="array" ref="L11">G11+(K11*7)</f>
        <v>7839</v>
      </c>
    </row>
    <row r="12" spans="1:17" x14ac:dyDescent="0.25">
      <c r="A12" s="12">
        <v>1016</v>
      </c>
      <c r="B12" s="12" t="s">
        <v>64</v>
      </c>
      <c r="C12" s="12">
        <v>37</v>
      </c>
      <c r="D12" s="12">
        <v>210</v>
      </c>
      <c r="E12" s="11">
        <v>40000</v>
      </c>
      <c r="F12" s="12">
        <v>16</v>
      </c>
      <c r="G12" s="12">
        <v>6636</v>
      </c>
      <c r="H12" s="12">
        <v>8332</v>
      </c>
      <c r="I12" s="12">
        <v>8</v>
      </c>
      <c r="J12" s="12">
        <f t="shared" si="0"/>
        <v>24</v>
      </c>
      <c r="K12" s="36">
        <f t="shared" si="2"/>
        <v>212</v>
      </c>
      <c r="L12" s="37">
        <f t="array" ref="L12">G12+(K12*7)</f>
        <v>8120</v>
      </c>
    </row>
    <row r="13" spans="1:17" x14ac:dyDescent="0.25">
      <c r="A13" s="12">
        <v>1016</v>
      </c>
      <c r="B13" s="12" t="s">
        <v>64</v>
      </c>
      <c r="C13" s="12">
        <v>38</v>
      </c>
      <c r="D13" s="12">
        <v>210</v>
      </c>
      <c r="E13" s="11">
        <v>40000</v>
      </c>
      <c r="F13" s="12">
        <v>17</v>
      </c>
      <c r="G13" s="12">
        <v>6301</v>
      </c>
      <c r="H13" s="12">
        <v>8539</v>
      </c>
      <c r="I13" s="12">
        <v>7</v>
      </c>
      <c r="J13" s="12">
        <f t="shared" si="0"/>
        <v>24</v>
      </c>
      <c r="K13" s="36">
        <f t="shared" si="2"/>
        <v>319.71428571428572</v>
      </c>
      <c r="L13" s="37">
        <f t="array" ref="L13">G13+(K13*7)</f>
        <v>8539</v>
      </c>
    </row>
    <row r="14" spans="1:17" x14ac:dyDescent="0.25">
      <c r="A14" s="12">
        <v>1016</v>
      </c>
      <c r="B14" s="12" t="s">
        <v>64</v>
      </c>
      <c r="C14" s="12">
        <v>39</v>
      </c>
      <c r="D14" s="12">
        <v>210</v>
      </c>
      <c r="E14" s="11">
        <v>40000</v>
      </c>
      <c r="F14" s="12">
        <v>16</v>
      </c>
      <c r="G14" s="12">
        <v>7193</v>
      </c>
      <c r="H14" s="12">
        <v>8865</v>
      </c>
      <c r="I14" s="12">
        <v>8</v>
      </c>
      <c r="J14" s="12">
        <f t="shared" si="0"/>
        <v>24</v>
      </c>
      <c r="K14" s="36">
        <f t="shared" si="2"/>
        <v>209</v>
      </c>
      <c r="L14" s="37">
        <f t="array" ref="L14">G14+(K14*7)</f>
        <v>8656</v>
      </c>
    </row>
    <row r="15" spans="1:17" x14ac:dyDescent="0.25">
      <c r="A15" s="12">
        <v>1016</v>
      </c>
      <c r="B15" s="12" t="s">
        <v>64</v>
      </c>
      <c r="C15" s="12">
        <v>52</v>
      </c>
      <c r="D15" s="12">
        <v>2100</v>
      </c>
      <c r="E15" s="11">
        <v>40000</v>
      </c>
      <c r="F15" s="45">
        <v>15</v>
      </c>
      <c r="G15" s="12">
        <v>6330</v>
      </c>
      <c r="H15" s="12">
        <v>8285</v>
      </c>
      <c r="I15" s="12">
        <v>7</v>
      </c>
      <c r="J15" s="12">
        <f t="shared" si="0"/>
        <v>22</v>
      </c>
      <c r="K15" s="36">
        <f t="shared" ref="K15:K23" si="3">(H15-G15)/I15</f>
        <v>279.28571428571428</v>
      </c>
      <c r="L15" s="37">
        <f t="array" ref="L15">G15+(K15*7)</f>
        <v>8285</v>
      </c>
      <c r="M15" s="44">
        <v>7</v>
      </c>
      <c r="N15" s="12">
        <v>1</v>
      </c>
      <c r="O15" s="12">
        <v>5</v>
      </c>
      <c r="P15" s="38">
        <f t="array" ref="P15">100*O15/M15</f>
        <v>71.428571428571431</v>
      </c>
    </row>
    <row r="16" spans="1:17" x14ac:dyDescent="0.25">
      <c r="A16" s="12">
        <v>1016</v>
      </c>
      <c r="B16" s="12" t="s">
        <v>64</v>
      </c>
      <c r="C16" s="12">
        <v>55</v>
      </c>
      <c r="D16" s="12">
        <v>2100</v>
      </c>
      <c r="E16" s="11">
        <v>40000</v>
      </c>
      <c r="F16" s="45">
        <v>17</v>
      </c>
      <c r="G16" s="12">
        <v>6378</v>
      </c>
      <c r="H16" s="12">
        <v>8336</v>
      </c>
      <c r="I16" s="12">
        <v>7</v>
      </c>
      <c r="J16" s="12">
        <f t="shared" si="0"/>
        <v>24</v>
      </c>
      <c r="K16" s="36">
        <f t="shared" si="3"/>
        <v>279.71428571428572</v>
      </c>
      <c r="L16" s="37">
        <f t="array" ref="L16">G16+(K16*7)</f>
        <v>8336</v>
      </c>
    </row>
    <row r="17" spans="1:16" x14ac:dyDescent="0.25">
      <c r="A17" s="12">
        <v>1016</v>
      </c>
      <c r="B17" s="12" t="s">
        <v>64</v>
      </c>
      <c r="C17" s="12">
        <v>56</v>
      </c>
      <c r="D17" s="12">
        <v>2100</v>
      </c>
      <c r="E17" s="11">
        <v>40000</v>
      </c>
      <c r="F17" s="45">
        <v>16</v>
      </c>
      <c r="G17" s="12">
        <v>6192</v>
      </c>
      <c r="H17" s="12">
        <v>6361</v>
      </c>
      <c r="I17" s="12">
        <v>8</v>
      </c>
      <c r="J17" s="12">
        <f t="shared" si="0"/>
        <v>24</v>
      </c>
      <c r="K17" s="36">
        <f t="shared" si="3"/>
        <v>21.125</v>
      </c>
      <c r="L17" s="37">
        <f t="array" ref="L17">G17+(K17*7)</f>
        <v>6339.875</v>
      </c>
    </row>
    <row r="18" spans="1:16" x14ac:dyDescent="0.25">
      <c r="A18" s="12">
        <v>1016</v>
      </c>
      <c r="B18" s="12" t="s">
        <v>64</v>
      </c>
      <c r="C18" s="12">
        <v>57</v>
      </c>
      <c r="D18" s="12">
        <v>2100</v>
      </c>
      <c r="E18" s="11">
        <v>40000</v>
      </c>
      <c r="F18" s="45">
        <v>16</v>
      </c>
      <c r="G18" s="12">
        <v>7113</v>
      </c>
      <c r="H18" s="12">
        <v>8943</v>
      </c>
      <c r="I18" s="12">
        <v>8</v>
      </c>
      <c r="J18" s="12">
        <f t="shared" si="0"/>
        <v>24</v>
      </c>
      <c r="K18" s="36">
        <f t="shared" si="3"/>
        <v>228.75</v>
      </c>
      <c r="L18" s="37">
        <f t="array" ref="L18">G18+(K18*7)</f>
        <v>8714.25</v>
      </c>
    </row>
    <row r="19" spans="1:16" x14ac:dyDescent="0.25">
      <c r="A19" s="12">
        <v>1016</v>
      </c>
      <c r="B19" s="12" t="s">
        <v>64</v>
      </c>
      <c r="C19" s="12">
        <v>58</v>
      </c>
      <c r="D19" s="12">
        <v>2100</v>
      </c>
      <c r="E19" s="11">
        <v>40000</v>
      </c>
      <c r="F19" s="45">
        <v>16</v>
      </c>
      <c r="G19" s="12">
        <v>6507</v>
      </c>
      <c r="H19" s="12">
        <v>7307</v>
      </c>
      <c r="I19" s="12">
        <v>6</v>
      </c>
      <c r="J19" s="12">
        <f t="shared" si="0"/>
        <v>22</v>
      </c>
      <c r="K19" s="36">
        <f t="shared" si="3"/>
        <v>133.33333333333334</v>
      </c>
      <c r="L19" s="37">
        <f t="array" ref="L19">G19+(K19*7)</f>
        <v>7440.333333333333</v>
      </c>
    </row>
    <row r="20" spans="1:16" x14ac:dyDescent="0.25">
      <c r="A20" s="12">
        <v>1016</v>
      </c>
      <c r="B20" s="12" t="s">
        <v>64</v>
      </c>
      <c r="C20" s="12">
        <v>74</v>
      </c>
      <c r="D20" s="12">
        <v>21000</v>
      </c>
      <c r="E20" s="11">
        <v>40000</v>
      </c>
      <c r="F20" s="45">
        <v>16</v>
      </c>
      <c r="G20" s="12">
        <v>6258</v>
      </c>
      <c r="H20" s="12">
        <v>7735</v>
      </c>
      <c r="I20" s="12">
        <v>8</v>
      </c>
      <c r="J20" s="12">
        <f t="shared" si="0"/>
        <v>24</v>
      </c>
      <c r="K20" s="36">
        <f t="shared" si="3"/>
        <v>184.625</v>
      </c>
      <c r="L20" s="37">
        <f t="array" ref="L20">G20+(K20*7)</f>
        <v>7550.375</v>
      </c>
      <c r="M20" s="44">
        <v>8</v>
      </c>
      <c r="N20" s="12">
        <v>6</v>
      </c>
      <c r="O20" s="12">
        <v>2</v>
      </c>
      <c r="P20" s="38">
        <f t="array" ref="P20">100*O20/M20</f>
        <v>25</v>
      </c>
    </row>
    <row r="21" spans="1:16" x14ac:dyDescent="0.25">
      <c r="A21" s="12">
        <v>1016</v>
      </c>
      <c r="B21" s="12" t="s">
        <v>64</v>
      </c>
      <c r="C21" s="12">
        <v>76</v>
      </c>
      <c r="D21" s="12">
        <v>21000</v>
      </c>
      <c r="E21" s="11">
        <v>40000</v>
      </c>
      <c r="F21" s="45">
        <v>16</v>
      </c>
      <c r="G21" s="12">
        <v>7494</v>
      </c>
      <c r="H21" s="12">
        <v>8154</v>
      </c>
      <c r="I21" s="12">
        <v>8</v>
      </c>
      <c r="J21" s="12">
        <f t="shared" si="0"/>
        <v>24</v>
      </c>
      <c r="K21" s="36">
        <f t="shared" si="3"/>
        <v>82.5</v>
      </c>
      <c r="L21" s="37">
        <f t="array" ref="L21">G21+(K21*7)</f>
        <v>8071.5</v>
      </c>
    </row>
    <row r="22" spans="1:16" x14ac:dyDescent="0.25">
      <c r="A22" s="12">
        <v>1016</v>
      </c>
      <c r="B22" s="12" t="s">
        <v>64</v>
      </c>
      <c r="C22" s="12">
        <v>94</v>
      </c>
      <c r="D22" s="12">
        <v>210000</v>
      </c>
      <c r="E22" s="11">
        <v>40000</v>
      </c>
      <c r="F22" s="45">
        <v>16</v>
      </c>
      <c r="G22" s="12">
        <v>6278</v>
      </c>
      <c r="H22" s="12">
        <v>7144</v>
      </c>
      <c r="I22" s="12">
        <v>8</v>
      </c>
      <c r="J22" s="12">
        <f t="shared" si="0"/>
        <v>24</v>
      </c>
      <c r="K22" s="36">
        <f t="shared" si="3"/>
        <v>108.25</v>
      </c>
      <c r="L22" s="37">
        <f t="array" ref="L22">G22+(K22*7)</f>
        <v>7035.75</v>
      </c>
      <c r="M22" s="44">
        <v>10</v>
      </c>
      <c r="N22" s="12">
        <v>8</v>
      </c>
      <c r="O22" s="12">
        <v>2</v>
      </c>
      <c r="P22" s="38">
        <f t="array" ref="P22">100*O22/M22</f>
        <v>20</v>
      </c>
    </row>
    <row r="23" spans="1:16" x14ac:dyDescent="0.25">
      <c r="A23" s="12">
        <v>1016</v>
      </c>
      <c r="B23" s="12" t="s">
        <v>64</v>
      </c>
      <c r="C23" s="12">
        <v>100</v>
      </c>
      <c r="D23" s="12">
        <v>210000</v>
      </c>
      <c r="E23" s="11">
        <v>40000</v>
      </c>
      <c r="F23" s="45">
        <v>14</v>
      </c>
      <c r="G23" s="12">
        <v>5903</v>
      </c>
      <c r="H23" s="12">
        <v>7910</v>
      </c>
      <c r="I23" s="12">
        <v>7</v>
      </c>
      <c r="J23" s="12">
        <f t="shared" si="0"/>
        <v>21</v>
      </c>
      <c r="K23" s="36">
        <f t="shared" si="3"/>
        <v>286.71428571428572</v>
      </c>
      <c r="L23" s="37">
        <f t="array" ref="L23">G23+(K23*7)</f>
        <v>7910</v>
      </c>
    </row>
    <row r="25" spans="1:16" x14ac:dyDescent="0.25">
      <c r="A25" s="39"/>
      <c r="C25" s="39"/>
      <c r="D25" s="39"/>
    </row>
    <row r="26" spans="1:16" x14ac:dyDescent="0.25">
      <c r="A26" s="39"/>
      <c r="C26" s="39"/>
      <c r="D26" s="3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workbookViewId="0">
      <pane ySplit="1" topLeftCell="A2" activePane="bottomLeft" state="frozen"/>
      <selection pane="bottomLeft" activeCell="Q1" sqref="Q1:Q1048576"/>
    </sheetView>
  </sheetViews>
  <sheetFormatPr defaultRowHeight="15" x14ac:dyDescent="0.25"/>
  <cols>
    <col min="1" max="7" width="9.140625" style="12"/>
    <col min="8" max="9" width="10.140625" style="12" customWidth="1"/>
    <col min="10" max="10" width="10.140625" style="36" customWidth="1"/>
    <col min="11" max="11" width="9.140625" style="12"/>
    <col min="12" max="12" width="10.140625" style="12" customWidth="1"/>
    <col min="13" max="16" width="12.28515625" style="12" customWidth="1"/>
    <col min="17" max="17" width="9.7109375" style="12" customWidth="1"/>
    <col min="18" max="16384" width="9.140625" style="12"/>
  </cols>
  <sheetData>
    <row r="1" spans="1:17" s="35" customFormat="1" ht="75.75" thickBot="1" x14ac:dyDescent="0.3">
      <c r="A1" s="13" t="s">
        <v>60</v>
      </c>
      <c r="B1" s="13" t="s">
        <v>63</v>
      </c>
      <c r="C1" s="13" t="s">
        <v>58</v>
      </c>
      <c r="D1" s="13" t="s">
        <v>61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34" t="s">
        <v>78</v>
      </c>
      <c r="K1" s="34" t="s">
        <v>79</v>
      </c>
      <c r="L1" s="33" t="s">
        <v>81</v>
      </c>
      <c r="M1" s="13" t="s">
        <v>70</v>
      </c>
      <c r="N1" s="13" t="s">
        <v>72</v>
      </c>
      <c r="O1" s="13" t="s">
        <v>71</v>
      </c>
      <c r="P1" s="32" t="s">
        <v>82</v>
      </c>
      <c r="Q1" s="13"/>
    </row>
    <row r="2" spans="1:17" ht="15.75" thickTop="1" x14ac:dyDescent="0.25">
      <c r="A2" s="12">
        <v>1017</v>
      </c>
      <c r="B2" s="12" t="s">
        <v>80</v>
      </c>
      <c r="C2" s="12">
        <v>11</v>
      </c>
      <c r="D2" s="12">
        <v>0</v>
      </c>
      <c r="E2" s="46">
        <v>40000</v>
      </c>
      <c r="F2" s="12">
        <v>15</v>
      </c>
      <c r="G2" s="12">
        <v>6946</v>
      </c>
      <c r="H2" s="12">
        <v>9031</v>
      </c>
      <c r="I2" s="12">
        <v>7</v>
      </c>
      <c r="J2" s="12">
        <f>F2+I2</f>
        <v>22</v>
      </c>
      <c r="K2" s="36">
        <f t="shared" ref="K2:K44" si="0">(H2-G2)/I2</f>
        <v>297.85714285714283</v>
      </c>
      <c r="L2" s="37">
        <f t="array" ref="L2">G2+(K2*7)</f>
        <v>9031</v>
      </c>
      <c r="M2" s="12">
        <v>9</v>
      </c>
      <c r="N2" s="12">
        <v>0</v>
      </c>
      <c r="O2" s="12">
        <v>7</v>
      </c>
      <c r="P2" s="38">
        <f t="array" ref="P2">100*O2/M2</f>
        <v>77.777777777777771</v>
      </c>
    </row>
    <row r="3" spans="1:17" x14ac:dyDescent="0.25">
      <c r="A3" s="12">
        <v>1017</v>
      </c>
      <c r="B3" s="12" t="s">
        <v>80</v>
      </c>
      <c r="C3" s="12">
        <v>12</v>
      </c>
      <c r="D3" s="12">
        <v>0</v>
      </c>
      <c r="E3" s="46">
        <v>40000</v>
      </c>
      <c r="F3" s="12">
        <v>15</v>
      </c>
      <c r="G3" s="12">
        <v>6654</v>
      </c>
      <c r="H3" s="12">
        <v>8590</v>
      </c>
      <c r="I3" s="12">
        <v>7</v>
      </c>
      <c r="J3" s="12">
        <f t="shared" ref="J3:J44" si="1">F3+I3</f>
        <v>22</v>
      </c>
      <c r="K3" s="36">
        <f t="shared" si="0"/>
        <v>276.57142857142856</v>
      </c>
      <c r="L3" s="37">
        <f t="array" ref="L3">G3+(K3*7)</f>
        <v>8590</v>
      </c>
    </row>
    <row r="4" spans="1:17" x14ac:dyDescent="0.25">
      <c r="A4" s="12">
        <v>1017</v>
      </c>
      <c r="B4" s="12" t="s">
        <v>80</v>
      </c>
      <c r="C4" s="12">
        <v>14</v>
      </c>
      <c r="D4" s="12">
        <v>0</v>
      </c>
      <c r="E4" s="46">
        <v>40000</v>
      </c>
      <c r="F4" s="12">
        <v>23</v>
      </c>
      <c r="G4" s="12">
        <v>7549</v>
      </c>
      <c r="H4" s="12">
        <v>8952</v>
      </c>
      <c r="I4" s="12">
        <v>4</v>
      </c>
      <c r="J4" s="12">
        <f t="shared" si="1"/>
        <v>27</v>
      </c>
      <c r="K4" s="36">
        <f t="shared" si="0"/>
        <v>350.75</v>
      </c>
      <c r="L4" s="37">
        <f t="array" ref="L4">G4+(K4*7)</f>
        <v>10004.25</v>
      </c>
    </row>
    <row r="5" spans="1:17" x14ac:dyDescent="0.25">
      <c r="A5" s="12">
        <v>1017</v>
      </c>
      <c r="B5" s="12" t="s">
        <v>80</v>
      </c>
      <c r="C5" s="12">
        <v>15</v>
      </c>
      <c r="D5" s="12">
        <v>0</v>
      </c>
      <c r="E5" s="46">
        <v>40000</v>
      </c>
      <c r="F5" s="12">
        <v>16</v>
      </c>
      <c r="G5" s="12">
        <v>6704</v>
      </c>
      <c r="H5" s="12">
        <v>8351</v>
      </c>
      <c r="I5" s="12">
        <v>8</v>
      </c>
      <c r="J5" s="12">
        <f t="shared" si="1"/>
        <v>24</v>
      </c>
      <c r="K5" s="36">
        <f t="shared" si="0"/>
        <v>205.875</v>
      </c>
      <c r="L5" s="37">
        <f t="array" ref="L5">G5+(K5*7)</f>
        <v>8145.125</v>
      </c>
    </row>
    <row r="6" spans="1:17" x14ac:dyDescent="0.25">
      <c r="A6" s="12">
        <v>1017</v>
      </c>
      <c r="B6" s="12" t="s">
        <v>80</v>
      </c>
      <c r="C6" s="12">
        <v>16</v>
      </c>
      <c r="D6" s="12">
        <v>0</v>
      </c>
      <c r="E6" s="46">
        <v>40000</v>
      </c>
      <c r="F6" s="12">
        <v>20</v>
      </c>
      <c r="G6" s="12">
        <v>7077</v>
      </c>
      <c r="H6" s="12">
        <v>8869</v>
      </c>
      <c r="I6" s="12">
        <v>8</v>
      </c>
      <c r="J6" s="12">
        <f t="shared" si="1"/>
        <v>28</v>
      </c>
      <c r="K6" s="36">
        <f t="shared" si="0"/>
        <v>224</v>
      </c>
      <c r="L6" s="37">
        <f t="array" ref="L6">G6+(K6*7)</f>
        <v>8645</v>
      </c>
    </row>
    <row r="7" spans="1:17" x14ac:dyDescent="0.25">
      <c r="A7" s="12">
        <v>1017</v>
      </c>
      <c r="B7" s="12" t="s">
        <v>80</v>
      </c>
      <c r="C7" s="12">
        <v>17</v>
      </c>
      <c r="D7" s="12">
        <v>0</v>
      </c>
      <c r="E7" s="46">
        <v>40000</v>
      </c>
      <c r="F7" s="12">
        <v>16</v>
      </c>
      <c r="G7" s="12">
        <v>6865</v>
      </c>
      <c r="H7" s="12">
        <v>8173</v>
      </c>
      <c r="I7" s="12">
        <v>8</v>
      </c>
      <c r="J7" s="12">
        <f t="shared" si="1"/>
        <v>24</v>
      </c>
      <c r="K7" s="36">
        <f t="shared" si="0"/>
        <v>163.5</v>
      </c>
      <c r="L7" s="37">
        <f t="array" ref="L7">G7+(K7*7)</f>
        <v>8009.5</v>
      </c>
    </row>
    <row r="8" spans="1:17" x14ac:dyDescent="0.25">
      <c r="A8" s="12">
        <v>1017</v>
      </c>
      <c r="B8" s="12" t="s">
        <v>80</v>
      </c>
      <c r="C8" s="12">
        <v>18</v>
      </c>
      <c r="D8" s="12">
        <v>0</v>
      </c>
      <c r="E8" s="46">
        <v>40000</v>
      </c>
      <c r="F8" s="12">
        <v>20</v>
      </c>
      <c r="G8" s="12">
        <v>7064</v>
      </c>
      <c r="H8" s="12">
        <v>8710</v>
      </c>
      <c r="I8" s="12">
        <v>8</v>
      </c>
      <c r="J8" s="12">
        <f t="shared" si="1"/>
        <v>28</v>
      </c>
      <c r="K8" s="36">
        <f t="shared" si="0"/>
        <v>205.75</v>
      </c>
      <c r="L8" s="37">
        <f t="array" ref="L8">G8+(K8*7)</f>
        <v>8504.25</v>
      </c>
    </row>
    <row r="9" spans="1:17" x14ac:dyDescent="0.25">
      <c r="A9" s="12">
        <v>1017</v>
      </c>
      <c r="B9" s="12" t="s">
        <v>80</v>
      </c>
      <c r="C9" s="12">
        <v>19</v>
      </c>
      <c r="D9" s="12">
        <v>0</v>
      </c>
      <c r="E9" s="46">
        <v>40000</v>
      </c>
      <c r="F9" s="12">
        <v>19</v>
      </c>
      <c r="G9" s="12">
        <v>7509</v>
      </c>
      <c r="H9" s="12">
        <v>8804</v>
      </c>
      <c r="I9" s="12">
        <v>8</v>
      </c>
      <c r="J9" s="12">
        <f t="shared" si="1"/>
        <v>27</v>
      </c>
      <c r="K9" s="36">
        <f t="shared" si="0"/>
        <v>161.875</v>
      </c>
      <c r="L9" s="37">
        <f t="array" ref="L9">G9+(K9*7)</f>
        <v>8642.125</v>
      </c>
    </row>
    <row r="10" spans="1:17" x14ac:dyDescent="0.25">
      <c r="A10" s="12">
        <v>1017</v>
      </c>
      <c r="B10" s="12" t="s">
        <v>80</v>
      </c>
      <c r="C10" s="12">
        <v>31</v>
      </c>
      <c r="D10" s="12">
        <v>210</v>
      </c>
      <c r="E10" s="46">
        <v>40000</v>
      </c>
      <c r="F10" s="45">
        <v>14</v>
      </c>
      <c r="G10" s="12">
        <v>6904</v>
      </c>
      <c r="H10" s="12">
        <v>8635</v>
      </c>
      <c r="I10" s="12">
        <v>7</v>
      </c>
      <c r="J10" s="12">
        <f t="shared" si="1"/>
        <v>21</v>
      </c>
      <c r="K10" s="36">
        <f t="shared" si="0"/>
        <v>247.28571428571428</v>
      </c>
      <c r="L10" s="37">
        <f t="array" ref="L10">G10+(K10*7)</f>
        <v>8635</v>
      </c>
      <c r="M10" s="12">
        <v>10</v>
      </c>
      <c r="N10" s="12">
        <v>0</v>
      </c>
      <c r="O10" s="12">
        <v>8</v>
      </c>
      <c r="P10" s="38">
        <f t="array" ref="P10">100*O10/M10</f>
        <v>80</v>
      </c>
    </row>
    <row r="11" spans="1:17" x14ac:dyDescent="0.25">
      <c r="A11" s="12">
        <v>1017</v>
      </c>
      <c r="B11" s="12" t="s">
        <v>80</v>
      </c>
      <c r="C11" s="12">
        <v>32</v>
      </c>
      <c r="D11" s="12">
        <v>210</v>
      </c>
      <c r="E11" s="46">
        <v>40000</v>
      </c>
      <c r="F11" s="45">
        <v>16</v>
      </c>
      <c r="G11" s="12">
        <v>7178</v>
      </c>
      <c r="H11" s="12">
        <v>9105</v>
      </c>
      <c r="I11" s="12">
        <v>8</v>
      </c>
      <c r="J11" s="12">
        <f t="shared" si="1"/>
        <v>24</v>
      </c>
      <c r="K11" s="36">
        <f t="shared" si="0"/>
        <v>240.875</v>
      </c>
      <c r="L11" s="37">
        <f t="array" ref="L11">G11+(K11*7)</f>
        <v>8864.125</v>
      </c>
    </row>
    <row r="12" spans="1:17" x14ac:dyDescent="0.25">
      <c r="A12" s="12">
        <v>1017</v>
      </c>
      <c r="B12" s="12" t="s">
        <v>80</v>
      </c>
      <c r="C12" s="12">
        <v>33</v>
      </c>
      <c r="D12" s="12">
        <v>210</v>
      </c>
      <c r="E12" s="46">
        <v>40000</v>
      </c>
      <c r="F12" s="45">
        <v>16</v>
      </c>
      <c r="G12" s="12">
        <v>6868</v>
      </c>
      <c r="H12" s="12">
        <v>8620</v>
      </c>
      <c r="I12" s="12">
        <v>8</v>
      </c>
      <c r="J12" s="12">
        <f t="shared" si="1"/>
        <v>24</v>
      </c>
      <c r="K12" s="36">
        <f t="shared" si="0"/>
        <v>219</v>
      </c>
      <c r="L12" s="37">
        <f t="array" ref="L12">G12+(K12*7)</f>
        <v>8401</v>
      </c>
    </row>
    <row r="13" spans="1:17" x14ac:dyDescent="0.25">
      <c r="A13" s="12">
        <v>1017</v>
      </c>
      <c r="B13" s="12" t="s">
        <v>80</v>
      </c>
      <c r="C13" s="12">
        <v>34</v>
      </c>
      <c r="D13" s="12">
        <v>210</v>
      </c>
      <c r="E13" s="46">
        <v>40000</v>
      </c>
      <c r="F13" s="45">
        <v>17</v>
      </c>
      <c r="G13" s="12">
        <v>6593</v>
      </c>
      <c r="H13" s="12">
        <v>8516</v>
      </c>
      <c r="I13" s="12">
        <v>11</v>
      </c>
      <c r="J13" s="12">
        <f t="shared" si="1"/>
        <v>28</v>
      </c>
      <c r="K13" s="36">
        <f t="shared" si="0"/>
        <v>174.81818181818181</v>
      </c>
      <c r="L13" s="37">
        <f t="array" ref="L13">G13+(K13*7)</f>
        <v>7816.727272727273</v>
      </c>
    </row>
    <row r="14" spans="1:17" x14ac:dyDescent="0.25">
      <c r="A14" s="12">
        <v>1017</v>
      </c>
      <c r="B14" s="12" t="s">
        <v>80</v>
      </c>
      <c r="C14" s="12">
        <v>35</v>
      </c>
      <c r="D14" s="12">
        <v>210</v>
      </c>
      <c r="E14" s="46">
        <v>40000</v>
      </c>
      <c r="F14" s="45">
        <v>19</v>
      </c>
      <c r="G14" s="12">
        <v>7498</v>
      </c>
      <c r="H14" s="12">
        <v>9021</v>
      </c>
      <c r="I14" s="12">
        <v>8</v>
      </c>
      <c r="J14" s="12">
        <f t="shared" si="1"/>
        <v>27</v>
      </c>
      <c r="K14" s="36">
        <f t="shared" si="0"/>
        <v>190.375</v>
      </c>
      <c r="L14" s="37">
        <f t="array" ref="L14">G14+(K14*7)</f>
        <v>8830.625</v>
      </c>
    </row>
    <row r="15" spans="1:17" x14ac:dyDescent="0.25">
      <c r="A15" s="12">
        <v>1017</v>
      </c>
      <c r="B15" s="12" t="s">
        <v>80</v>
      </c>
      <c r="C15" s="12">
        <v>37</v>
      </c>
      <c r="D15" s="12">
        <v>210</v>
      </c>
      <c r="E15" s="46">
        <v>40000</v>
      </c>
      <c r="F15" s="45">
        <v>19</v>
      </c>
      <c r="G15" s="12">
        <v>7855</v>
      </c>
      <c r="H15" s="12">
        <v>8738</v>
      </c>
      <c r="I15" s="12">
        <v>8</v>
      </c>
      <c r="J15" s="12">
        <f t="shared" si="1"/>
        <v>27</v>
      </c>
      <c r="K15" s="36">
        <f t="shared" si="0"/>
        <v>110.375</v>
      </c>
      <c r="L15" s="37">
        <f t="array" ref="L15">G15+(K15*7)</f>
        <v>8627.625</v>
      </c>
    </row>
    <row r="16" spans="1:17" x14ac:dyDescent="0.25">
      <c r="A16" s="12">
        <v>1017</v>
      </c>
      <c r="B16" s="12" t="s">
        <v>80</v>
      </c>
      <c r="C16" s="12">
        <v>38</v>
      </c>
      <c r="D16" s="12">
        <v>210</v>
      </c>
      <c r="E16" s="46">
        <v>40000</v>
      </c>
      <c r="F16" s="45">
        <v>19</v>
      </c>
      <c r="G16" s="12">
        <v>7271</v>
      </c>
      <c r="H16" s="12">
        <v>8550</v>
      </c>
      <c r="I16" s="12">
        <v>8</v>
      </c>
      <c r="J16" s="12">
        <f t="shared" si="1"/>
        <v>27</v>
      </c>
      <c r="K16" s="36">
        <f t="shared" si="0"/>
        <v>159.875</v>
      </c>
      <c r="L16" s="37">
        <f t="array" ref="L16">G16+(K16*7)</f>
        <v>8390.125</v>
      </c>
    </row>
    <row r="17" spans="1:16" x14ac:dyDescent="0.25">
      <c r="A17" s="12">
        <v>1017</v>
      </c>
      <c r="B17" s="12" t="s">
        <v>80</v>
      </c>
      <c r="C17" s="12">
        <v>40</v>
      </c>
      <c r="D17" s="12">
        <v>210</v>
      </c>
      <c r="E17" s="46">
        <v>40000</v>
      </c>
      <c r="F17" s="45">
        <v>20</v>
      </c>
      <c r="G17" s="12">
        <v>6113</v>
      </c>
      <c r="H17" s="12">
        <v>8923</v>
      </c>
      <c r="I17" s="12">
        <v>8</v>
      </c>
      <c r="J17" s="12">
        <f t="shared" si="1"/>
        <v>28</v>
      </c>
      <c r="K17" s="36">
        <f t="shared" si="0"/>
        <v>351.25</v>
      </c>
      <c r="L17" s="37">
        <f t="array" ref="L17">G17+(K17*7)</f>
        <v>8571.75</v>
      </c>
    </row>
    <row r="18" spans="1:16" x14ac:dyDescent="0.25">
      <c r="A18" s="12">
        <v>1017</v>
      </c>
      <c r="B18" s="12" t="s">
        <v>80</v>
      </c>
      <c r="C18" s="12">
        <v>51</v>
      </c>
      <c r="D18" s="12">
        <v>2100</v>
      </c>
      <c r="E18" s="46">
        <v>40000</v>
      </c>
      <c r="F18" s="45">
        <v>16</v>
      </c>
      <c r="G18" s="12">
        <v>7285</v>
      </c>
      <c r="H18" s="12">
        <v>8840</v>
      </c>
      <c r="I18" s="12">
        <v>8</v>
      </c>
      <c r="J18" s="12">
        <f t="shared" si="1"/>
        <v>24</v>
      </c>
      <c r="K18" s="36">
        <f t="shared" si="0"/>
        <v>194.375</v>
      </c>
      <c r="L18" s="37">
        <f t="array" ref="L18">G18+(K18*7)</f>
        <v>8645.625</v>
      </c>
      <c r="M18" s="12">
        <v>10</v>
      </c>
      <c r="N18" s="12">
        <v>2</v>
      </c>
      <c r="O18" s="12">
        <v>8</v>
      </c>
      <c r="P18" s="38">
        <f t="array" ref="P18">100*O18/M18</f>
        <v>80</v>
      </c>
    </row>
    <row r="19" spans="1:16" x14ac:dyDescent="0.25">
      <c r="A19" s="12">
        <v>1017</v>
      </c>
      <c r="B19" s="12" t="s">
        <v>80</v>
      </c>
      <c r="C19" s="12">
        <v>53</v>
      </c>
      <c r="D19" s="12">
        <v>2100</v>
      </c>
      <c r="E19" s="46">
        <v>40000</v>
      </c>
      <c r="F19" s="45">
        <v>16</v>
      </c>
      <c r="G19" s="12">
        <v>6947</v>
      </c>
      <c r="H19" s="12">
        <v>8791</v>
      </c>
      <c r="I19" s="12">
        <v>8</v>
      </c>
      <c r="J19" s="12">
        <f t="shared" si="1"/>
        <v>24</v>
      </c>
      <c r="K19" s="36">
        <f t="shared" si="0"/>
        <v>230.5</v>
      </c>
      <c r="L19" s="37">
        <f t="array" ref="L19">G19+(K19*7)</f>
        <v>8560.5</v>
      </c>
    </row>
    <row r="20" spans="1:16" x14ac:dyDescent="0.25">
      <c r="A20" s="12">
        <v>1017</v>
      </c>
      <c r="B20" s="12" t="s">
        <v>80</v>
      </c>
      <c r="C20" s="12">
        <v>54</v>
      </c>
      <c r="D20" s="12">
        <v>2100</v>
      </c>
      <c r="E20" s="46">
        <v>40000</v>
      </c>
      <c r="F20" s="45">
        <v>19</v>
      </c>
      <c r="G20" s="12">
        <v>6931</v>
      </c>
      <c r="H20" s="12">
        <v>8932</v>
      </c>
      <c r="I20" s="12">
        <v>7</v>
      </c>
      <c r="J20" s="12">
        <f t="shared" si="1"/>
        <v>26</v>
      </c>
      <c r="K20" s="36">
        <f t="shared" si="0"/>
        <v>285.85714285714283</v>
      </c>
      <c r="L20" s="37">
        <f t="array" ref="L20">G20+(K20*7)</f>
        <v>8932</v>
      </c>
    </row>
    <row r="21" spans="1:16" x14ac:dyDescent="0.25">
      <c r="A21" s="12">
        <v>1017</v>
      </c>
      <c r="B21" s="12" t="s">
        <v>80</v>
      </c>
      <c r="C21" s="12">
        <v>55</v>
      </c>
      <c r="D21" s="12">
        <v>2100</v>
      </c>
      <c r="E21" s="46">
        <v>40000</v>
      </c>
      <c r="F21" s="45">
        <v>20</v>
      </c>
      <c r="G21" s="12">
        <v>7042</v>
      </c>
      <c r="H21" s="12">
        <v>9122</v>
      </c>
      <c r="I21" s="12">
        <v>8</v>
      </c>
      <c r="J21" s="12">
        <f t="shared" si="1"/>
        <v>28</v>
      </c>
      <c r="K21" s="36">
        <f t="shared" si="0"/>
        <v>260</v>
      </c>
      <c r="L21" s="37">
        <f t="array" ref="L21">G21+(K21*7)</f>
        <v>8862</v>
      </c>
    </row>
    <row r="22" spans="1:16" x14ac:dyDescent="0.25">
      <c r="A22" s="12">
        <v>1017</v>
      </c>
      <c r="B22" s="12" t="s">
        <v>80</v>
      </c>
      <c r="C22" s="12">
        <v>56</v>
      </c>
      <c r="D22" s="12">
        <v>2100</v>
      </c>
      <c r="E22" s="46">
        <v>40000</v>
      </c>
      <c r="F22" s="45">
        <v>24</v>
      </c>
      <c r="G22" s="12">
        <v>6897</v>
      </c>
      <c r="H22" s="12">
        <v>8232</v>
      </c>
      <c r="I22" s="12">
        <v>4</v>
      </c>
      <c r="J22" s="12">
        <f t="shared" si="1"/>
        <v>28</v>
      </c>
      <c r="K22" s="36">
        <f t="shared" si="0"/>
        <v>333.75</v>
      </c>
      <c r="L22" s="37">
        <f t="array" ref="L22">G22+(K22*7)</f>
        <v>9233.25</v>
      </c>
    </row>
    <row r="23" spans="1:16" x14ac:dyDescent="0.25">
      <c r="A23" s="12">
        <v>1017</v>
      </c>
      <c r="B23" s="12" t="s">
        <v>80</v>
      </c>
      <c r="C23" s="12">
        <v>58</v>
      </c>
      <c r="D23" s="12">
        <v>2100</v>
      </c>
      <c r="E23" s="46">
        <v>40000</v>
      </c>
      <c r="F23" s="45">
        <v>20</v>
      </c>
      <c r="G23" s="12">
        <v>7165</v>
      </c>
      <c r="H23" s="12">
        <v>8918</v>
      </c>
      <c r="I23" s="12">
        <v>8</v>
      </c>
      <c r="J23" s="12">
        <f t="shared" si="1"/>
        <v>28</v>
      </c>
      <c r="K23" s="36">
        <f t="shared" si="0"/>
        <v>219.125</v>
      </c>
      <c r="L23" s="37">
        <f t="array" ref="L23">G23+(K23*7)</f>
        <v>8698.875</v>
      </c>
    </row>
    <row r="24" spans="1:16" x14ac:dyDescent="0.25">
      <c r="A24" s="12">
        <v>1017</v>
      </c>
      <c r="B24" s="12" t="s">
        <v>80</v>
      </c>
      <c r="C24" s="12">
        <v>59</v>
      </c>
      <c r="D24" s="12">
        <v>2100</v>
      </c>
      <c r="E24" s="46">
        <v>40000</v>
      </c>
      <c r="F24" s="45">
        <v>24</v>
      </c>
      <c r="G24" s="12">
        <v>7185</v>
      </c>
      <c r="H24" s="12">
        <v>8185</v>
      </c>
      <c r="I24" s="12">
        <v>4</v>
      </c>
      <c r="J24" s="12">
        <f t="shared" si="1"/>
        <v>28</v>
      </c>
      <c r="K24" s="36">
        <f t="shared" si="0"/>
        <v>250</v>
      </c>
      <c r="L24" s="37">
        <f t="array" ref="L24">G24+(K24*7)</f>
        <v>8935</v>
      </c>
    </row>
    <row r="25" spans="1:16" x14ac:dyDescent="0.25">
      <c r="A25" s="12">
        <v>1017</v>
      </c>
      <c r="B25" s="12" t="s">
        <v>80</v>
      </c>
      <c r="C25" s="12">
        <v>60</v>
      </c>
      <c r="D25" s="12">
        <v>2100</v>
      </c>
      <c r="E25" s="46">
        <v>40000</v>
      </c>
      <c r="F25" s="45">
        <v>16</v>
      </c>
      <c r="G25" s="12">
        <v>6759</v>
      </c>
      <c r="H25" s="12">
        <v>8965</v>
      </c>
      <c r="I25" s="12">
        <v>8</v>
      </c>
      <c r="J25" s="12">
        <f t="shared" si="1"/>
        <v>24</v>
      </c>
      <c r="K25" s="36">
        <f t="shared" si="0"/>
        <v>275.75</v>
      </c>
      <c r="L25" s="37">
        <f t="array" ref="L25">G25+(K25*7)</f>
        <v>8689.25</v>
      </c>
    </row>
    <row r="26" spans="1:16" x14ac:dyDescent="0.25">
      <c r="A26" s="12">
        <v>1017</v>
      </c>
      <c r="B26" s="12" t="s">
        <v>80</v>
      </c>
      <c r="C26" s="12">
        <v>72</v>
      </c>
      <c r="D26" s="12">
        <v>21000</v>
      </c>
      <c r="E26" s="46">
        <v>40000</v>
      </c>
      <c r="F26" s="12">
        <v>16</v>
      </c>
      <c r="G26" s="12">
        <v>6970</v>
      </c>
      <c r="H26" s="12">
        <v>8972</v>
      </c>
      <c r="I26" s="12">
        <v>8</v>
      </c>
      <c r="J26" s="12">
        <f t="shared" si="1"/>
        <v>24</v>
      </c>
      <c r="K26" s="36">
        <f t="shared" si="0"/>
        <v>250.25</v>
      </c>
      <c r="L26" s="37">
        <f t="array" ref="L26">G26+(K26*7)</f>
        <v>8721.75</v>
      </c>
      <c r="M26" s="12">
        <v>10</v>
      </c>
      <c r="N26" s="12">
        <v>1</v>
      </c>
      <c r="O26" s="12">
        <v>7</v>
      </c>
      <c r="P26" s="38">
        <f t="array" ref="P26">100*O26/M26</f>
        <v>70</v>
      </c>
    </row>
    <row r="27" spans="1:16" x14ac:dyDescent="0.25">
      <c r="A27" s="12">
        <v>1017</v>
      </c>
      <c r="B27" s="12" t="s">
        <v>80</v>
      </c>
      <c r="C27" s="12">
        <v>73</v>
      </c>
      <c r="D27" s="12">
        <v>21000</v>
      </c>
      <c r="E27" s="46">
        <v>40000</v>
      </c>
      <c r="F27" s="12">
        <v>16</v>
      </c>
      <c r="G27" s="12">
        <v>7184</v>
      </c>
      <c r="H27" s="12">
        <v>8974</v>
      </c>
      <c r="I27" s="12">
        <v>8</v>
      </c>
      <c r="J27" s="12">
        <f t="shared" si="1"/>
        <v>24</v>
      </c>
      <c r="K27" s="36">
        <f t="shared" si="0"/>
        <v>223.75</v>
      </c>
      <c r="L27" s="37">
        <f t="array" ref="L27">G27+(K27*7)</f>
        <v>8750.25</v>
      </c>
    </row>
    <row r="28" spans="1:16" x14ac:dyDescent="0.25">
      <c r="A28" s="12">
        <v>1017</v>
      </c>
      <c r="B28" s="12" t="s">
        <v>80</v>
      </c>
      <c r="C28" s="12">
        <v>74</v>
      </c>
      <c r="D28" s="12">
        <v>21000</v>
      </c>
      <c r="E28" s="46">
        <v>40000</v>
      </c>
      <c r="F28" s="12">
        <v>15</v>
      </c>
      <c r="G28" s="12">
        <v>7133</v>
      </c>
      <c r="H28" s="12">
        <v>9466</v>
      </c>
      <c r="I28" s="12">
        <v>7</v>
      </c>
      <c r="J28" s="12">
        <f t="shared" si="1"/>
        <v>22</v>
      </c>
      <c r="K28" s="36">
        <f t="shared" si="0"/>
        <v>333.28571428571428</v>
      </c>
      <c r="L28" s="37">
        <f t="array" ref="L28">G28+(K28*7)</f>
        <v>9466</v>
      </c>
    </row>
    <row r="29" spans="1:16" x14ac:dyDescent="0.25">
      <c r="A29" s="12">
        <v>1017</v>
      </c>
      <c r="B29" s="12" t="s">
        <v>80</v>
      </c>
      <c r="C29" s="12">
        <v>75</v>
      </c>
      <c r="D29" s="12">
        <v>21000</v>
      </c>
      <c r="E29" s="46">
        <v>40000</v>
      </c>
      <c r="F29" s="12">
        <v>20</v>
      </c>
      <c r="G29" s="12">
        <v>6734</v>
      </c>
      <c r="H29" s="12">
        <v>8533</v>
      </c>
      <c r="I29" s="12">
        <v>8</v>
      </c>
      <c r="J29" s="12">
        <f t="shared" si="1"/>
        <v>28</v>
      </c>
      <c r="K29" s="36">
        <f t="shared" si="0"/>
        <v>224.875</v>
      </c>
      <c r="L29" s="37">
        <f t="array" ref="L29">G29+(K29*7)</f>
        <v>8308.125</v>
      </c>
    </row>
    <row r="30" spans="1:16" x14ac:dyDescent="0.25">
      <c r="A30" s="12">
        <v>1017</v>
      </c>
      <c r="B30" s="12" t="s">
        <v>80</v>
      </c>
      <c r="C30" s="12">
        <v>76</v>
      </c>
      <c r="D30" s="12">
        <v>21000</v>
      </c>
      <c r="E30" s="46">
        <v>40000</v>
      </c>
      <c r="F30" s="12">
        <v>20</v>
      </c>
      <c r="G30" s="12">
        <v>7249</v>
      </c>
      <c r="H30" s="12">
        <v>8873</v>
      </c>
      <c r="I30" s="12">
        <v>8</v>
      </c>
      <c r="J30" s="12">
        <f t="shared" si="1"/>
        <v>28</v>
      </c>
      <c r="K30" s="36">
        <f t="shared" si="0"/>
        <v>203</v>
      </c>
      <c r="L30" s="37">
        <f t="array" ref="L30">G30+(K30*7)</f>
        <v>8670</v>
      </c>
    </row>
    <row r="31" spans="1:16" x14ac:dyDescent="0.25">
      <c r="A31" s="12">
        <v>1017</v>
      </c>
      <c r="B31" s="12" t="s">
        <v>80</v>
      </c>
      <c r="C31" s="12">
        <v>77</v>
      </c>
      <c r="D31" s="12">
        <v>21000</v>
      </c>
      <c r="E31" s="46">
        <v>40000</v>
      </c>
      <c r="F31" s="12">
        <v>16</v>
      </c>
      <c r="G31" s="12">
        <v>6755</v>
      </c>
      <c r="H31" s="12">
        <v>8293</v>
      </c>
      <c r="I31" s="12">
        <v>8</v>
      </c>
      <c r="J31" s="12">
        <f t="shared" si="1"/>
        <v>24</v>
      </c>
      <c r="K31" s="36">
        <f t="shared" si="0"/>
        <v>192.25</v>
      </c>
      <c r="L31" s="37">
        <f t="array" ref="L31">G31+(K31*7)</f>
        <v>8100.75</v>
      </c>
    </row>
    <row r="32" spans="1:16" x14ac:dyDescent="0.25">
      <c r="A32" s="12">
        <v>1017</v>
      </c>
      <c r="B32" s="12" t="s">
        <v>80</v>
      </c>
      <c r="C32" s="12">
        <v>78</v>
      </c>
      <c r="D32" s="12">
        <v>21000</v>
      </c>
      <c r="E32" s="46">
        <v>40000</v>
      </c>
      <c r="F32" s="12">
        <v>24</v>
      </c>
      <c r="G32" s="12">
        <v>7542</v>
      </c>
      <c r="H32" s="12">
        <v>8554</v>
      </c>
      <c r="I32" s="12">
        <v>4</v>
      </c>
      <c r="J32" s="12">
        <f t="shared" si="1"/>
        <v>28</v>
      </c>
      <c r="K32" s="36">
        <f t="shared" si="0"/>
        <v>253</v>
      </c>
      <c r="L32" s="37">
        <f t="array" ref="L32">G32+(K32*7)</f>
        <v>9313</v>
      </c>
    </row>
    <row r="33" spans="1:16" x14ac:dyDescent="0.25">
      <c r="A33" s="12">
        <v>1017</v>
      </c>
      <c r="B33" s="12" t="s">
        <v>80</v>
      </c>
      <c r="C33" s="12">
        <v>79</v>
      </c>
      <c r="D33" s="12">
        <v>21000</v>
      </c>
      <c r="E33" s="46">
        <v>40000</v>
      </c>
      <c r="F33" s="12">
        <v>16</v>
      </c>
      <c r="G33" s="12">
        <v>6933</v>
      </c>
      <c r="H33" s="12">
        <v>9124</v>
      </c>
      <c r="I33" s="12">
        <v>8</v>
      </c>
      <c r="J33" s="12">
        <f t="shared" si="1"/>
        <v>24</v>
      </c>
      <c r="K33" s="36">
        <f t="shared" si="0"/>
        <v>273.875</v>
      </c>
      <c r="L33" s="37">
        <f t="array" ref="L33">G33+(K33*7)</f>
        <v>8850.125</v>
      </c>
    </row>
    <row r="34" spans="1:16" x14ac:dyDescent="0.25">
      <c r="A34" s="12">
        <v>1017</v>
      </c>
      <c r="B34" s="12" t="s">
        <v>80</v>
      </c>
      <c r="C34" s="12">
        <v>80</v>
      </c>
      <c r="D34" s="12">
        <v>21000</v>
      </c>
      <c r="E34" s="46">
        <v>40000</v>
      </c>
      <c r="F34" s="12">
        <v>14</v>
      </c>
      <c r="G34" s="12">
        <v>6895</v>
      </c>
      <c r="H34" s="12">
        <v>9103</v>
      </c>
      <c r="I34" s="12">
        <v>7</v>
      </c>
      <c r="J34" s="12">
        <f t="shared" si="1"/>
        <v>21</v>
      </c>
      <c r="K34" s="36">
        <f t="shared" si="0"/>
        <v>315.42857142857144</v>
      </c>
      <c r="L34" s="37">
        <f t="array" ref="L34">G34+(K34*7)</f>
        <v>9103</v>
      </c>
    </row>
    <row r="35" spans="1:16" x14ac:dyDescent="0.25">
      <c r="A35" s="12">
        <v>1017</v>
      </c>
      <c r="B35" s="12" t="s">
        <v>80</v>
      </c>
      <c r="C35" s="12">
        <v>91</v>
      </c>
      <c r="D35" s="12">
        <v>210000</v>
      </c>
      <c r="E35" s="46">
        <v>40000</v>
      </c>
      <c r="F35" s="45">
        <v>16</v>
      </c>
      <c r="G35" s="12">
        <v>7057</v>
      </c>
      <c r="H35" s="12">
        <v>8801</v>
      </c>
      <c r="I35" s="12">
        <v>8</v>
      </c>
      <c r="J35" s="12">
        <f t="shared" si="1"/>
        <v>24</v>
      </c>
      <c r="K35" s="36">
        <f t="shared" si="0"/>
        <v>218</v>
      </c>
      <c r="L35" s="37">
        <f t="array" ref="L35">G35+(K35*7)</f>
        <v>8583</v>
      </c>
      <c r="M35" s="12">
        <v>10</v>
      </c>
      <c r="N35" s="12">
        <v>0</v>
      </c>
      <c r="O35" s="12">
        <v>8</v>
      </c>
      <c r="P35" s="38">
        <f t="array" ref="P35">100*O35/M35</f>
        <v>80</v>
      </c>
    </row>
    <row r="36" spans="1:16" x14ac:dyDescent="0.25">
      <c r="A36" s="12">
        <v>1017</v>
      </c>
      <c r="B36" s="12" t="s">
        <v>80</v>
      </c>
      <c r="C36" s="12">
        <v>92</v>
      </c>
      <c r="D36" s="12">
        <v>210000</v>
      </c>
      <c r="E36" s="46">
        <v>40000</v>
      </c>
      <c r="F36" s="45">
        <v>14</v>
      </c>
      <c r="G36" s="12">
        <v>6494</v>
      </c>
      <c r="H36" s="12">
        <v>8874</v>
      </c>
      <c r="I36" s="12">
        <v>7</v>
      </c>
      <c r="J36" s="12">
        <f t="shared" si="1"/>
        <v>21</v>
      </c>
      <c r="K36" s="36">
        <f t="shared" si="0"/>
        <v>340</v>
      </c>
      <c r="L36" s="37">
        <f t="array" ref="L36">G36+(K36*7)</f>
        <v>8874</v>
      </c>
    </row>
    <row r="37" spans="1:16" x14ac:dyDescent="0.25">
      <c r="A37" s="12">
        <v>1017</v>
      </c>
      <c r="B37" s="12" t="s">
        <v>80</v>
      </c>
      <c r="C37" s="12">
        <v>93</v>
      </c>
      <c r="D37" s="12">
        <v>210000</v>
      </c>
      <c r="E37" s="46">
        <v>40000</v>
      </c>
      <c r="F37" s="45">
        <v>14</v>
      </c>
      <c r="G37" s="12">
        <v>6355</v>
      </c>
      <c r="H37" s="12">
        <v>8661</v>
      </c>
      <c r="I37" s="12">
        <v>7</v>
      </c>
      <c r="J37" s="12">
        <f t="shared" si="1"/>
        <v>21</v>
      </c>
      <c r="K37" s="36">
        <f t="shared" si="0"/>
        <v>329.42857142857144</v>
      </c>
      <c r="L37" s="37">
        <f t="array" ref="L37">G37+(K37*7)</f>
        <v>8661</v>
      </c>
    </row>
    <row r="38" spans="1:16" x14ac:dyDescent="0.25">
      <c r="A38" s="12">
        <v>1017</v>
      </c>
      <c r="B38" s="12" t="s">
        <v>80</v>
      </c>
      <c r="C38" s="12">
        <v>94</v>
      </c>
      <c r="D38" s="12">
        <v>210000</v>
      </c>
      <c r="E38" s="46">
        <v>40000</v>
      </c>
      <c r="F38" s="45">
        <v>14</v>
      </c>
      <c r="G38" s="12">
        <v>5774</v>
      </c>
      <c r="H38" s="12">
        <v>7814</v>
      </c>
      <c r="I38" s="12">
        <v>7</v>
      </c>
      <c r="J38" s="12">
        <f t="shared" si="1"/>
        <v>21</v>
      </c>
      <c r="K38" s="36">
        <f t="shared" si="0"/>
        <v>291.42857142857144</v>
      </c>
      <c r="L38" s="37">
        <f t="array" ref="L38">G38+(K38*7)</f>
        <v>7814</v>
      </c>
    </row>
    <row r="39" spans="1:16" x14ac:dyDescent="0.25">
      <c r="A39" s="12">
        <v>1017</v>
      </c>
      <c r="B39" s="12" t="s">
        <v>80</v>
      </c>
      <c r="C39" s="12">
        <v>95</v>
      </c>
      <c r="D39" s="12">
        <v>210000</v>
      </c>
      <c r="E39" s="46">
        <v>40000</v>
      </c>
      <c r="F39" s="45">
        <v>14</v>
      </c>
      <c r="G39" s="12">
        <v>6834</v>
      </c>
      <c r="H39" s="12">
        <v>8254</v>
      </c>
      <c r="I39" s="12">
        <v>7</v>
      </c>
      <c r="J39" s="12">
        <f t="shared" si="1"/>
        <v>21</v>
      </c>
      <c r="K39" s="36">
        <f t="shared" si="0"/>
        <v>202.85714285714286</v>
      </c>
      <c r="L39" s="37">
        <f t="array" ref="L39">G39+(K39*7)</f>
        <v>8254</v>
      </c>
    </row>
    <row r="40" spans="1:16" x14ac:dyDescent="0.25">
      <c r="A40" s="12">
        <v>1017</v>
      </c>
      <c r="B40" s="12" t="s">
        <v>80</v>
      </c>
      <c r="C40" s="12">
        <v>96</v>
      </c>
      <c r="D40" s="12">
        <v>210000</v>
      </c>
      <c r="E40" s="46">
        <v>40000</v>
      </c>
      <c r="F40" s="45">
        <v>23</v>
      </c>
      <c r="G40" s="12">
        <v>7249</v>
      </c>
      <c r="H40" s="12">
        <v>8180</v>
      </c>
      <c r="I40" s="12">
        <v>5</v>
      </c>
      <c r="J40" s="12">
        <f t="shared" si="1"/>
        <v>28</v>
      </c>
      <c r="K40" s="36">
        <f t="shared" si="0"/>
        <v>186.2</v>
      </c>
      <c r="L40" s="37">
        <f t="array" ref="L40">G40+(K40*7)</f>
        <v>8552.4</v>
      </c>
    </row>
    <row r="41" spans="1:16" x14ac:dyDescent="0.25">
      <c r="A41" s="12">
        <v>1017</v>
      </c>
      <c r="B41" s="12" t="s">
        <v>80</v>
      </c>
      <c r="C41" s="12">
        <v>97</v>
      </c>
      <c r="D41" s="12">
        <v>210000</v>
      </c>
      <c r="E41" s="46">
        <v>40000</v>
      </c>
      <c r="F41" s="45">
        <v>23</v>
      </c>
      <c r="G41" s="12">
        <v>7190</v>
      </c>
      <c r="H41" s="12">
        <v>8019</v>
      </c>
      <c r="I41" s="12">
        <v>5</v>
      </c>
      <c r="J41" s="12">
        <f t="shared" si="1"/>
        <v>28</v>
      </c>
      <c r="K41" s="36">
        <f t="shared" si="0"/>
        <v>165.8</v>
      </c>
      <c r="L41" s="37">
        <f t="array" ref="L41">G41+(K41*7)</f>
        <v>8350.6</v>
      </c>
    </row>
    <row r="42" spans="1:16" x14ac:dyDescent="0.25">
      <c r="A42" s="12">
        <v>1017</v>
      </c>
      <c r="B42" s="12" t="s">
        <v>80</v>
      </c>
      <c r="C42" s="12">
        <v>98</v>
      </c>
      <c r="D42" s="12">
        <v>210000</v>
      </c>
      <c r="E42" s="46">
        <v>40000</v>
      </c>
      <c r="F42" s="45">
        <v>15</v>
      </c>
      <c r="G42" s="12">
        <v>7185</v>
      </c>
      <c r="H42" s="12">
        <v>9573</v>
      </c>
      <c r="I42" s="12">
        <v>7</v>
      </c>
      <c r="J42" s="12">
        <f t="shared" si="1"/>
        <v>22</v>
      </c>
      <c r="K42" s="36">
        <f t="shared" si="0"/>
        <v>341.14285714285717</v>
      </c>
      <c r="L42" s="37">
        <f t="array" ref="L42">G42+(K42*7)</f>
        <v>9573</v>
      </c>
    </row>
    <row r="43" spans="1:16" x14ac:dyDescent="0.25">
      <c r="A43" s="12">
        <v>1017</v>
      </c>
      <c r="B43" s="12" t="s">
        <v>80</v>
      </c>
      <c r="C43" s="12">
        <v>99</v>
      </c>
      <c r="D43" s="12">
        <v>210000</v>
      </c>
      <c r="E43" s="46">
        <v>40000</v>
      </c>
      <c r="F43" s="45">
        <v>16</v>
      </c>
      <c r="G43" s="12">
        <v>7010</v>
      </c>
      <c r="H43" s="12">
        <v>9333</v>
      </c>
      <c r="I43" s="12">
        <v>8</v>
      </c>
      <c r="J43" s="12">
        <f t="shared" si="1"/>
        <v>24</v>
      </c>
      <c r="K43" s="36">
        <f t="shared" si="0"/>
        <v>290.375</v>
      </c>
      <c r="L43" s="37">
        <f t="array" ref="L43">G43+(K43*7)</f>
        <v>9042.625</v>
      </c>
    </row>
    <row r="44" spans="1:16" x14ac:dyDescent="0.25">
      <c r="A44" s="12">
        <v>1017</v>
      </c>
      <c r="B44" s="12" t="s">
        <v>80</v>
      </c>
      <c r="C44" s="12">
        <v>100</v>
      </c>
      <c r="D44" s="12">
        <v>210000</v>
      </c>
      <c r="E44" s="46">
        <v>40000</v>
      </c>
      <c r="F44" s="45">
        <v>16</v>
      </c>
      <c r="G44" s="12">
        <v>6974</v>
      </c>
      <c r="H44" s="12">
        <v>9651</v>
      </c>
      <c r="I44" s="12">
        <v>8</v>
      </c>
      <c r="J44" s="12">
        <f t="shared" si="1"/>
        <v>24</v>
      </c>
      <c r="K44" s="36">
        <f t="shared" si="0"/>
        <v>334.625</v>
      </c>
      <c r="L44" s="37">
        <f t="array" ref="L44">G44+(K44*7)</f>
        <v>9316.375</v>
      </c>
    </row>
    <row r="46" spans="1:16" s="41" customFormat="1" x14ac:dyDescent="0.25">
      <c r="A46" s="39"/>
      <c r="B46" s="12"/>
      <c r="C46" s="39"/>
      <c r="D46" s="39"/>
      <c r="E46" s="12"/>
      <c r="F46" s="12"/>
      <c r="G46" s="12"/>
      <c r="H46" s="12"/>
      <c r="I46" s="12"/>
      <c r="J46" s="12"/>
      <c r="K46" s="36"/>
      <c r="L46" s="37"/>
      <c r="M46" s="40"/>
      <c r="P46" s="38"/>
    </row>
    <row r="47" spans="1:16" s="41" customFormat="1" x14ac:dyDescent="0.25">
      <c r="A47" s="39"/>
      <c r="B47" s="12"/>
      <c r="C47" s="39"/>
      <c r="D47" s="39"/>
      <c r="E47" s="12"/>
      <c r="F47" s="12"/>
      <c r="G47" s="12"/>
      <c r="H47" s="12"/>
      <c r="I47" s="12"/>
      <c r="J47" s="12"/>
      <c r="K47" s="36"/>
      <c r="L47" s="37"/>
      <c r="M47" s="40"/>
      <c r="P47" s="38"/>
    </row>
    <row r="48" spans="1:16" s="41" customFormat="1" x14ac:dyDescent="0.25">
      <c r="A48" s="39"/>
      <c r="B48" s="12"/>
      <c r="C48" s="39"/>
      <c r="D48" s="39"/>
      <c r="E48" s="12"/>
      <c r="F48" s="12"/>
      <c r="G48" s="12"/>
      <c r="H48" s="12"/>
      <c r="I48" s="12"/>
      <c r="J48" s="12"/>
      <c r="K48" s="36"/>
      <c r="L48" s="37"/>
      <c r="M48" s="40"/>
      <c r="P48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"/>
  <sheetViews>
    <sheetView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3" width="9.140625" style="12"/>
    <col min="4" max="4" width="10.140625" style="12" customWidth="1"/>
    <col min="5" max="5" width="11.28515625" style="12" customWidth="1"/>
    <col min="6" max="7" width="9.140625" style="12"/>
    <col min="8" max="9" width="10.140625" style="12" customWidth="1"/>
    <col min="10" max="10" width="10.140625" style="36" customWidth="1"/>
    <col min="11" max="11" width="9.140625" style="36"/>
    <col min="12" max="12" width="10.140625" style="12" customWidth="1"/>
    <col min="13" max="16" width="12.28515625" style="12" customWidth="1"/>
    <col min="17" max="17" width="11" style="12" customWidth="1"/>
    <col min="18" max="16384" width="9.140625" style="12"/>
  </cols>
  <sheetData>
    <row r="1" spans="1:17" s="35" customFormat="1" ht="75.75" thickBot="1" x14ac:dyDescent="0.3">
      <c r="A1" s="13" t="s">
        <v>60</v>
      </c>
      <c r="B1" s="13" t="s">
        <v>63</v>
      </c>
      <c r="C1" s="13" t="s">
        <v>58</v>
      </c>
      <c r="D1" s="13" t="s">
        <v>61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34" t="s">
        <v>78</v>
      </c>
      <c r="K1" s="34" t="s">
        <v>79</v>
      </c>
      <c r="L1" s="33" t="s">
        <v>81</v>
      </c>
      <c r="M1" s="13" t="s">
        <v>70</v>
      </c>
      <c r="N1" s="13" t="s">
        <v>72</v>
      </c>
      <c r="O1" s="13" t="s">
        <v>71</v>
      </c>
      <c r="P1" s="32" t="s">
        <v>82</v>
      </c>
      <c r="Q1" s="13"/>
    </row>
    <row r="2" spans="1:17" ht="15.75" thickTop="1" x14ac:dyDescent="0.25">
      <c r="A2" s="12">
        <v>1024</v>
      </c>
      <c r="B2" s="12" t="s">
        <v>83</v>
      </c>
      <c r="C2" s="17">
        <v>11</v>
      </c>
      <c r="D2" s="2">
        <v>0</v>
      </c>
      <c r="E2" s="25">
        <v>40014</v>
      </c>
      <c r="F2" s="45">
        <v>14</v>
      </c>
      <c r="G2" s="17">
        <v>6494</v>
      </c>
      <c r="H2" s="17">
        <v>8354</v>
      </c>
      <c r="I2" s="17">
        <v>7</v>
      </c>
      <c r="J2" s="12">
        <f>F2+I2</f>
        <v>21</v>
      </c>
      <c r="K2" s="18">
        <f t="shared" ref="K2:K43" si="0">(H2-G2)/I2</f>
        <v>265.71428571428572</v>
      </c>
      <c r="L2" s="37">
        <f t="array" ref="L2">G2+(K2*7)</f>
        <v>8354</v>
      </c>
      <c r="M2" s="12">
        <v>10</v>
      </c>
      <c r="N2" s="12">
        <v>0</v>
      </c>
      <c r="O2" s="12">
        <v>10</v>
      </c>
      <c r="P2" s="38">
        <f t="array" ref="P2">100*O2/M2</f>
        <v>100</v>
      </c>
      <c r="Q2" s="39"/>
    </row>
    <row r="3" spans="1:17" x14ac:dyDescent="0.25">
      <c r="A3" s="12">
        <v>1024</v>
      </c>
      <c r="B3" s="12" t="s">
        <v>83</v>
      </c>
      <c r="C3" s="17">
        <v>12</v>
      </c>
      <c r="D3" s="2">
        <v>0</v>
      </c>
      <c r="E3" s="25">
        <v>40014</v>
      </c>
      <c r="F3" s="45">
        <v>16</v>
      </c>
      <c r="G3" s="17">
        <v>6101</v>
      </c>
      <c r="H3" s="17">
        <v>8281</v>
      </c>
      <c r="I3" s="17">
        <v>7</v>
      </c>
      <c r="J3" s="12">
        <f t="shared" ref="J3:J43" si="1">F3+I3</f>
        <v>23</v>
      </c>
      <c r="K3" s="18">
        <f t="shared" si="0"/>
        <v>311.42857142857144</v>
      </c>
      <c r="L3" s="37">
        <f t="array" ref="L3">G3+(K3*7)</f>
        <v>8281</v>
      </c>
    </row>
    <row r="4" spans="1:17" x14ac:dyDescent="0.25">
      <c r="A4" s="12">
        <v>1024</v>
      </c>
      <c r="B4" s="12" t="s">
        <v>83</v>
      </c>
      <c r="C4" s="17">
        <v>13</v>
      </c>
      <c r="D4" s="2">
        <v>0</v>
      </c>
      <c r="E4" s="25">
        <v>40014</v>
      </c>
      <c r="F4" s="45">
        <v>16</v>
      </c>
      <c r="G4" s="17">
        <v>6653</v>
      </c>
      <c r="H4" s="17">
        <v>8591</v>
      </c>
      <c r="I4" s="17">
        <v>7</v>
      </c>
      <c r="J4" s="12">
        <f t="shared" si="1"/>
        <v>23</v>
      </c>
      <c r="K4" s="18">
        <f t="shared" si="0"/>
        <v>276.85714285714283</v>
      </c>
      <c r="L4" s="37">
        <f t="array" ref="L4">G4+(K4*7)</f>
        <v>8591</v>
      </c>
    </row>
    <row r="5" spans="1:17" x14ac:dyDescent="0.25">
      <c r="A5" s="12">
        <v>1024</v>
      </c>
      <c r="B5" s="12" t="s">
        <v>83</v>
      </c>
      <c r="C5" s="17">
        <v>15</v>
      </c>
      <c r="D5" s="2">
        <v>0</v>
      </c>
      <c r="E5" s="25">
        <v>40014</v>
      </c>
      <c r="F5" s="45">
        <v>13</v>
      </c>
      <c r="G5" s="17">
        <v>7531</v>
      </c>
      <c r="H5" s="17">
        <v>8730</v>
      </c>
      <c r="I5" s="17">
        <v>7</v>
      </c>
      <c r="J5" s="12">
        <f t="shared" si="1"/>
        <v>20</v>
      </c>
      <c r="K5" s="18">
        <f t="shared" si="0"/>
        <v>171.28571428571428</v>
      </c>
      <c r="L5" s="37">
        <f t="array" ref="L5">G5+(K5*7)</f>
        <v>8730</v>
      </c>
    </row>
    <row r="6" spans="1:17" x14ac:dyDescent="0.25">
      <c r="A6" s="12">
        <v>1024</v>
      </c>
      <c r="B6" s="12" t="s">
        <v>83</v>
      </c>
      <c r="C6" s="17">
        <v>16</v>
      </c>
      <c r="D6" s="2">
        <v>0</v>
      </c>
      <c r="E6" s="25">
        <v>40014</v>
      </c>
      <c r="F6" s="45">
        <v>16</v>
      </c>
      <c r="G6" s="17">
        <v>6520</v>
      </c>
      <c r="H6" s="17">
        <v>8671</v>
      </c>
      <c r="I6" s="17">
        <v>7</v>
      </c>
      <c r="J6" s="12">
        <f t="shared" si="1"/>
        <v>23</v>
      </c>
      <c r="K6" s="18">
        <f t="shared" si="0"/>
        <v>307.28571428571428</v>
      </c>
      <c r="L6" s="37">
        <f t="array" ref="L6">G6+(K6*7)</f>
        <v>8671</v>
      </c>
    </row>
    <row r="7" spans="1:17" x14ac:dyDescent="0.25">
      <c r="A7" s="12">
        <v>1024</v>
      </c>
      <c r="B7" s="12" t="s">
        <v>83</v>
      </c>
      <c r="C7" s="17">
        <v>17</v>
      </c>
      <c r="D7" s="2">
        <v>0</v>
      </c>
      <c r="E7" s="25">
        <v>40014</v>
      </c>
      <c r="F7" s="45">
        <v>16</v>
      </c>
      <c r="G7" s="17">
        <v>6790</v>
      </c>
      <c r="H7" s="17">
        <v>8380</v>
      </c>
      <c r="I7" s="17">
        <v>7</v>
      </c>
      <c r="J7" s="12">
        <f t="shared" si="1"/>
        <v>23</v>
      </c>
      <c r="K7" s="18">
        <f t="shared" si="0"/>
        <v>227.14285714285714</v>
      </c>
      <c r="L7" s="37">
        <f t="array" ref="L7">G7+(K7*7)</f>
        <v>8380</v>
      </c>
    </row>
    <row r="8" spans="1:17" x14ac:dyDescent="0.25">
      <c r="A8" s="12">
        <v>1024</v>
      </c>
      <c r="B8" s="12" t="s">
        <v>83</v>
      </c>
      <c r="C8" s="17">
        <v>18</v>
      </c>
      <c r="D8" s="2">
        <v>0</v>
      </c>
      <c r="E8" s="25">
        <v>40014</v>
      </c>
      <c r="F8" s="45">
        <v>16</v>
      </c>
      <c r="G8" s="17">
        <v>5986</v>
      </c>
      <c r="H8" s="17">
        <v>8406</v>
      </c>
      <c r="I8" s="17">
        <v>7</v>
      </c>
      <c r="J8" s="12">
        <f t="shared" si="1"/>
        <v>23</v>
      </c>
      <c r="K8" s="18">
        <f t="shared" si="0"/>
        <v>345.71428571428572</v>
      </c>
      <c r="L8" s="37">
        <f t="array" ref="L8">G8+(K8*7)</f>
        <v>8406</v>
      </c>
    </row>
    <row r="9" spans="1:17" x14ac:dyDescent="0.25">
      <c r="A9" s="12">
        <v>1024</v>
      </c>
      <c r="B9" s="12" t="s">
        <v>83</v>
      </c>
      <c r="C9" s="17">
        <v>19</v>
      </c>
      <c r="D9" s="2">
        <v>0</v>
      </c>
      <c r="E9" s="25">
        <v>40014</v>
      </c>
      <c r="F9" s="45">
        <v>16</v>
      </c>
      <c r="G9" s="17">
        <v>6610</v>
      </c>
      <c r="H9" s="17">
        <v>8424</v>
      </c>
      <c r="I9" s="17">
        <v>7</v>
      </c>
      <c r="J9" s="12">
        <f t="shared" si="1"/>
        <v>23</v>
      </c>
      <c r="K9" s="18">
        <f t="shared" si="0"/>
        <v>259.14285714285717</v>
      </c>
      <c r="L9" s="37">
        <f t="array" ref="L9">G9+(K9*7)</f>
        <v>8424</v>
      </c>
    </row>
    <row r="10" spans="1:17" x14ac:dyDescent="0.25">
      <c r="A10" s="12">
        <v>1024</v>
      </c>
      <c r="B10" s="12" t="s">
        <v>83</v>
      </c>
      <c r="C10" s="17">
        <v>20</v>
      </c>
      <c r="D10" s="2">
        <v>0</v>
      </c>
      <c r="E10" s="25">
        <v>40014</v>
      </c>
      <c r="F10" s="45">
        <v>14</v>
      </c>
      <c r="G10" s="17">
        <v>6611</v>
      </c>
      <c r="H10" s="17">
        <v>7790</v>
      </c>
      <c r="I10" s="17">
        <v>7</v>
      </c>
      <c r="J10" s="12">
        <f t="shared" si="1"/>
        <v>21</v>
      </c>
      <c r="K10" s="18">
        <f t="shared" si="0"/>
        <v>168.42857142857142</v>
      </c>
      <c r="L10" s="37">
        <f t="array" ref="L10">G10+(K10*7)</f>
        <v>7790</v>
      </c>
    </row>
    <row r="11" spans="1:17" x14ac:dyDescent="0.25">
      <c r="A11" s="12">
        <v>1024</v>
      </c>
      <c r="B11" s="12" t="s">
        <v>83</v>
      </c>
      <c r="C11" s="17">
        <v>31</v>
      </c>
      <c r="D11" s="17">
        <v>0.2</v>
      </c>
      <c r="E11" s="25">
        <v>40014</v>
      </c>
      <c r="F11" s="12">
        <v>14</v>
      </c>
      <c r="G11" s="17">
        <v>6585</v>
      </c>
      <c r="H11" s="17">
        <v>8250</v>
      </c>
      <c r="I11" s="17">
        <v>7</v>
      </c>
      <c r="J11" s="12">
        <f t="shared" si="1"/>
        <v>21</v>
      </c>
      <c r="K11" s="18">
        <f t="shared" si="0"/>
        <v>237.85714285714286</v>
      </c>
      <c r="L11" s="37">
        <f t="array" ref="L11">G11+(K11*7)</f>
        <v>8250</v>
      </c>
      <c r="M11" s="12">
        <v>8</v>
      </c>
      <c r="N11" s="12">
        <v>0</v>
      </c>
      <c r="O11" s="12">
        <v>7</v>
      </c>
      <c r="P11" s="38">
        <f t="array" ref="P11">100*O11/M11</f>
        <v>87.5</v>
      </c>
      <c r="Q11" s="39"/>
    </row>
    <row r="12" spans="1:17" x14ac:dyDescent="0.25">
      <c r="A12" s="12">
        <v>1024</v>
      </c>
      <c r="B12" s="12" t="s">
        <v>83</v>
      </c>
      <c r="C12" s="17">
        <v>32</v>
      </c>
      <c r="D12" s="17">
        <v>0.2</v>
      </c>
      <c r="E12" s="25">
        <v>40014</v>
      </c>
      <c r="F12" s="12">
        <v>16</v>
      </c>
      <c r="G12" s="17">
        <v>6739</v>
      </c>
      <c r="H12" s="17">
        <v>8742</v>
      </c>
      <c r="I12" s="17">
        <v>7</v>
      </c>
      <c r="J12" s="12">
        <f t="shared" si="1"/>
        <v>23</v>
      </c>
      <c r="K12" s="18">
        <f t="shared" si="0"/>
        <v>286.14285714285717</v>
      </c>
      <c r="L12" s="37">
        <f t="array" ref="L12">G12+(K12*7)</f>
        <v>8742</v>
      </c>
      <c r="M12" s="44"/>
    </row>
    <row r="13" spans="1:17" x14ac:dyDescent="0.25">
      <c r="A13" s="12">
        <v>1024</v>
      </c>
      <c r="B13" s="12" t="s">
        <v>83</v>
      </c>
      <c r="C13" s="17">
        <v>33</v>
      </c>
      <c r="D13" s="17">
        <v>0.2</v>
      </c>
      <c r="E13" s="25">
        <v>40014</v>
      </c>
      <c r="F13" s="12">
        <v>16</v>
      </c>
      <c r="G13" s="17">
        <v>6664</v>
      </c>
      <c r="H13" s="17">
        <v>8771</v>
      </c>
      <c r="I13" s="17">
        <v>7</v>
      </c>
      <c r="J13" s="12">
        <f t="shared" si="1"/>
        <v>23</v>
      </c>
      <c r="K13" s="18">
        <f t="shared" si="0"/>
        <v>301</v>
      </c>
      <c r="L13" s="37">
        <f t="array" ref="L13">G13+(K13*7)</f>
        <v>8771</v>
      </c>
    </row>
    <row r="14" spans="1:17" x14ac:dyDescent="0.25">
      <c r="A14" s="12">
        <v>1024</v>
      </c>
      <c r="B14" s="12" t="s">
        <v>83</v>
      </c>
      <c r="C14" s="17">
        <v>34</v>
      </c>
      <c r="D14" s="17">
        <v>0.2</v>
      </c>
      <c r="E14" s="25">
        <v>40014</v>
      </c>
      <c r="F14" s="12">
        <v>16</v>
      </c>
      <c r="G14" s="17">
        <v>5879</v>
      </c>
      <c r="H14" s="17">
        <v>8453</v>
      </c>
      <c r="I14" s="17">
        <v>7</v>
      </c>
      <c r="J14" s="12">
        <f t="shared" si="1"/>
        <v>23</v>
      </c>
      <c r="K14" s="18">
        <f t="shared" si="0"/>
        <v>367.71428571428572</v>
      </c>
      <c r="L14" s="37">
        <f t="array" ref="L14">G14+(K14*7)</f>
        <v>8453</v>
      </c>
    </row>
    <row r="15" spans="1:17" x14ac:dyDescent="0.25">
      <c r="A15" s="12">
        <v>1024</v>
      </c>
      <c r="B15" s="12" t="s">
        <v>83</v>
      </c>
      <c r="C15" s="17">
        <v>37</v>
      </c>
      <c r="D15" s="17">
        <v>0.2</v>
      </c>
      <c r="E15" s="25">
        <v>40014</v>
      </c>
      <c r="F15" s="12">
        <v>16</v>
      </c>
      <c r="G15" s="17">
        <v>6412</v>
      </c>
      <c r="H15" s="17">
        <v>8454</v>
      </c>
      <c r="I15" s="17">
        <v>7</v>
      </c>
      <c r="J15" s="12">
        <f t="shared" si="1"/>
        <v>23</v>
      </c>
      <c r="K15" s="18">
        <f t="shared" si="0"/>
        <v>291.71428571428572</v>
      </c>
      <c r="L15" s="37">
        <f t="array" ref="L15">G15+(K15*7)</f>
        <v>8454</v>
      </c>
    </row>
    <row r="16" spans="1:17" x14ac:dyDescent="0.25">
      <c r="A16" s="12">
        <v>1024</v>
      </c>
      <c r="B16" s="12" t="s">
        <v>83</v>
      </c>
      <c r="C16" s="17">
        <v>38</v>
      </c>
      <c r="D16" s="17">
        <v>0.2</v>
      </c>
      <c r="E16" s="25">
        <v>40014</v>
      </c>
      <c r="F16" s="12">
        <v>16</v>
      </c>
      <c r="G16" s="17">
        <v>6788</v>
      </c>
      <c r="H16" s="17">
        <v>8555</v>
      </c>
      <c r="I16" s="17">
        <v>7</v>
      </c>
      <c r="J16" s="12">
        <f t="shared" si="1"/>
        <v>23</v>
      </c>
      <c r="K16" s="18">
        <f t="shared" si="0"/>
        <v>252.42857142857142</v>
      </c>
      <c r="L16" s="37">
        <f t="array" ref="L16">G16+(K16*7)</f>
        <v>8555</v>
      </c>
    </row>
    <row r="17" spans="1:17" x14ac:dyDescent="0.25">
      <c r="A17" s="12">
        <v>1024</v>
      </c>
      <c r="B17" s="12" t="s">
        <v>83</v>
      </c>
      <c r="C17" s="17">
        <v>51</v>
      </c>
      <c r="D17" s="17">
        <v>21</v>
      </c>
      <c r="E17" s="25">
        <v>40014</v>
      </c>
      <c r="F17" s="12">
        <v>15</v>
      </c>
      <c r="G17" s="17">
        <v>6677</v>
      </c>
      <c r="H17" s="17">
        <v>8040</v>
      </c>
      <c r="I17" s="17">
        <v>7</v>
      </c>
      <c r="J17" s="12">
        <f t="shared" si="1"/>
        <v>22</v>
      </c>
      <c r="K17" s="18">
        <f t="shared" si="0"/>
        <v>194.71428571428572</v>
      </c>
      <c r="L17" s="37">
        <f t="array" ref="L17">G17+(K17*7)</f>
        <v>8040</v>
      </c>
      <c r="M17" s="12">
        <v>10</v>
      </c>
      <c r="N17" s="12">
        <v>1</v>
      </c>
      <c r="O17" s="12">
        <v>9</v>
      </c>
      <c r="P17" s="38">
        <f t="array" ref="P17">100*O17/M17</f>
        <v>90</v>
      </c>
    </row>
    <row r="18" spans="1:17" x14ac:dyDescent="0.25">
      <c r="A18" s="12">
        <v>1024</v>
      </c>
      <c r="B18" s="12" t="s">
        <v>83</v>
      </c>
      <c r="C18" s="17">
        <v>52</v>
      </c>
      <c r="D18" s="17">
        <v>21</v>
      </c>
      <c r="E18" s="25">
        <v>40014</v>
      </c>
      <c r="F18" s="12">
        <v>16</v>
      </c>
      <c r="G18" s="17">
        <v>6671</v>
      </c>
      <c r="H18" s="17">
        <v>8836</v>
      </c>
      <c r="I18" s="17">
        <v>7</v>
      </c>
      <c r="J18" s="12">
        <f t="shared" si="1"/>
        <v>23</v>
      </c>
      <c r="K18" s="18">
        <f t="shared" si="0"/>
        <v>309.28571428571428</v>
      </c>
      <c r="L18" s="37">
        <f t="array" ref="L18">G18+(K18*7)</f>
        <v>8836</v>
      </c>
    </row>
    <row r="19" spans="1:17" x14ac:dyDescent="0.25">
      <c r="A19" s="12">
        <v>1024</v>
      </c>
      <c r="B19" s="12" t="s">
        <v>83</v>
      </c>
      <c r="C19" s="17">
        <v>53</v>
      </c>
      <c r="D19" s="17">
        <v>21</v>
      </c>
      <c r="E19" s="25">
        <v>40014</v>
      </c>
      <c r="F19" s="12">
        <v>16</v>
      </c>
      <c r="G19" s="17">
        <v>6557</v>
      </c>
      <c r="H19" s="17">
        <v>8385</v>
      </c>
      <c r="I19" s="17">
        <v>7</v>
      </c>
      <c r="J19" s="12">
        <f t="shared" si="1"/>
        <v>23</v>
      </c>
      <c r="K19" s="18">
        <f t="shared" si="0"/>
        <v>261.14285714285717</v>
      </c>
      <c r="L19" s="37">
        <f t="array" ref="L19">G19+(K19*7)</f>
        <v>8385</v>
      </c>
    </row>
    <row r="20" spans="1:17" x14ac:dyDescent="0.25">
      <c r="A20" s="12">
        <v>1024</v>
      </c>
      <c r="B20" s="12" t="s">
        <v>83</v>
      </c>
      <c r="C20" s="17">
        <v>54</v>
      </c>
      <c r="D20" s="17">
        <v>21</v>
      </c>
      <c r="E20" s="25">
        <v>40014</v>
      </c>
      <c r="F20" s="12">
        <v>16</v>
      </c>
      <c r="G20" s="17">
        <v>6595</v>
      </c>
      <c r="H20" s="17">
        <v>8475</v>
      </c>
      <c r="I20" s="17">
        <v>7</v>
      </c>
      <c r="J20" s="12">
        <f t="shared" si="1"/>
        <v>23</v>
      </c>
      <c r="K20" s="18">
        <f t="shared" si="0"/>
        <v>268.57142857142856</v>
      </c>
      <c r="L20" s="37">
        <f t="array" ref="L20">G20+(K20*7)</f>
        <v>8475</v>
      </c>
    </row>
    <row r="21" spans="1:17" x14ac:dyDescent="0.25">
      <c r="A21" s="12">
        <v>1024</v>
      </c>
      <c r="B21" s="12" t="s">
        <v>83</v>
      </c>
      <c r="C21" s="17">
        <v>55</v>
      </c>
      <c r="D21" s="17">
        <v>21</v>
      </c>
      <c r="E21" s="25">
        <v>40014</v>
      </c>
      <c r="F21" s="12">
        <v>16</v>
      </c>
      <c r="G21" s="17">
        <v>6373</v>
      </c>
      <c r="H21" s="17">
        <v>7992</v>
      </c>
      <c r="I21" s="17">
        <v>7</v>
      </c>
      <c r="J21" s="12">
        <f t="shared" si="1"/>
        <v>23</v>
      </c>
      <c r="K21" s="18">
        <f t="shared" si="0"/>
        <v>231.28571428571428</v>
      </c>
      <c r="L21" s="37">
        <f t="array" ref="L21">G21+(K21*7)</f>
        <v>7992</v>
      </c>
    </row>
    <row r="22" spans="1:17" x14ac:dyDescent="0.25">
      <c r="A22" s="12">
        <v>1024</v>
      </c>
      <c r="B22" s="12" t="s">
        <v>83</v>
      </c>
      <c r="C22" s="17">
        <v>56</v>
      </c>
      <c r="D22" s="17">
        <v>21</v>
      </c>
      <c r="E22" s="25">
        <v>40014</v>
      </c>
      <c r="F22" s="12">
        <v>16</v>
      </c>
      <c r="G22" s="17">
        <v>6679</v>
      </c>
      <c r="H22" s="17">
        <v>8727</v>
      </c>
      <c r="I22" s="17">
        <v>7</v>
      </c>
      <c r="J22" s="12">
        <f t="shared" si="1"/>
        <v>23</v>
      </c>
      <c r="K22" s="18">
        <f t="shared" si="0"/>
        <v>292.57142857142856</v>
      </c>
      <c r="L22" s="37">
        <f t="array" ref="L22">G22+(K22*7)</f>
        <v>8727</v>
      </c>
    </row>
    <row r="23" spans="1:17" x14ac:dyDescent="0.25">
      <c r="A23" s="12">
        <v>1024</v>
      </c>
      <c r="B23" s="12" t="s">
        <v>83</v>
      </c>
      <c r="C23" s="17">
        <v>58</v>
      </c>
      <c r="D23" s="17">
        <v>21</v>
      </c>
      <c r="E23" s="25">
        <v>40014</v>
      </c>
      <c r="F23" s="12">
        <v>16</v>
      </c>
      <c r="G23" s="17">
        <v>6636</v>
      </c>
      <c r="H23" s="17">
        <v>8713</v>
      </c>
      <c r="I23" s="17">
        <v>7</v>
      </c>
      <c r="J23" s="12">
        <f t="shared" si="1"/>
        <v>23</v>
      </c>
      <c r="K23" s="18">
        <f t="shared" si="0"/>
        <v>296.71428571428572</v>
      </c>
      <c r="L23" s="37">
        <f t="array" ref="L23">G23+(K23*7)</f>
        <v>8713</v>
      </c>
    </row>
    <row r="24" spans="1:17" x14ac:dyDescent="0.25">
      <c r="A24" s="12">
        <v>1024</v>
      </c>
      <c r="B24" s="12" t="s">
        <v>83</v>
      </c>
      <c r="C24" s="17">
        <v>59</v>
      </c>
      <c r="D24" s="17">
        <v>21</v>
      </c>
      <c r="E24" s="25">
        <v>40014</v>
      </c>
      <c r="F24" s="12">
        <v>15</v>
      </c>
      <c r="G24" s="17">
        <v>6758</v>
      </c>
      <c r="H24" s="17">
        <v>8140</v>
      </c>
      <c r="I24" s="17">
        <v>7</v>
      </c>
      <c r="J24" s="12">
        <f t="shared" si="1"/>
        <v>22</v>
      </c>
      <c r="K24" s="18">
        <f t="shared" si="0"/>
        <v>197.42857142857142</v>
      </c>
      <c r="L24" s="37">
        <f t="array" ref="L24">G24+(K24*7)</f>
        <v>8140</v>
      </c>
    </row>
    <row r="25" spans="1:17" x14ac:dyDescent="0.25">
      <c r="A25" s="12">
        <v>1024</v>
      </c>
      <c r="B25" s="12" t="s">
        <v>83</v>
      </c>
      <c r="C25" s="17">
        <v>60</v>
      </c>
      <c r="D25" s="17">
        <v>21</v>
      </c>
      <c r="E25" s="25">
        <v>40014</v>
      </c>
      <c r="F25" s="12">
        <v>14</v>
      </c>
      <c r="G25" s="17">
        <v>6917</v>
      </c>
      <c r="H25" s="17">
        <v>7967</v>
      </c>
      <c r="I25" s="17">
        <v>7</v>
      </c>
      <c r="J25" s="12">
        <f t="shared" si="1"/>
        <v>21</v>
      </c>
      <c r="K25" s="18">
        <f t="shared" si="0"/>
        <v>150</v>
      </c>
      <c r="L25" s="37">
        <f t="array" ref="L25">G25+(K25*7)</f>
        <v>7967</v>
      </c>
    </row>
    <row r="26" spans="1:17" x14ac:dyDescent="0.25">
      <c r="A26" s="12">
        <v>1024</v>
      </c>
      <c r="B26" s="12" t="s">
        <v>83</v>
      </c>
      <c r="C26" s="17">
        <v>71</v>
      </c>
      <c r="D26" s="17">
        <v>210</v>
      </c>
      <c r="E26" s="25">
        <v>40014</v>
      </c>
      <c r="F26" s="12">
        <v>14</v>
      </c>
      <c r="G26" s="17">
        <v>6647</v>
      </c>
      <c r="H26" s="17">
        <v>8335</v>
      </c>
      <c r="I26" s="17">
        <v>7</v>
      </c>
      <c r="J26" s="12">
        <f t="shared" si="1"/>
        <v>21</v>
      </c>
      <c r="K26" s="18">
        <f t="shared" si="0"/>
        <v>241.14285714285714</v>
      </c>
      <c r="L26" s="37">
        <f t="array" ref="L26">G26+(K26*7)</f>
        <v>8335</v>
      </c>
      <c r="M26" s="12">
        <v>10</v>
      </c>
      <c r="N26" s="12">
        <v>0</v>
      </c>
      <c r="O26" s="12">
        <v>9</v>
      </c>
      <c r="P26" s="38">
        <f t="array" ref="P26">100*O26/M26</f>
        <v>90</v>
      </c>
      <c r="Q26" s="39"/>
    </row>
    <row r="27" spans="1:17" x14ac:dyDescent="0.25">
      <c r="A27" s="12">
        <v>1024</v>
      </c>
      <c r="B27" s="12" t="s">
        <v>83</v>
      </c>
      <c r="C27" s="17">
        <v>72</v>
      </c>
      <c r="D27" s="17">
        <v>210</v>
      </c>
      <c r="E27" s="25">
        <v>40014</v>
      </c>
      <c r="F27" s="12">
        <v>15</v>
      </c>
      <c r="G27" s="17">
        <v>6312</v>
      </c>
      <c r="H27" s="17">
        <v>8165</v>
      </c>
      <c r="I27" s="17">
        <v>7</v>
      </c>
      <c r="J27" s="12">
        <f t="shared" si="1"/>
        <v>22</v>
      </c>
      <c r="K27" s="18">
        <f t="shared" si="0"/>
        <v>264.71428571428572</v>
      </c>
      <c r="L27" s="37">
        <f t="array" ref="L27">G27+(K27*7)</f>
        <v>8165</v>
      </c>
    </row>
    <row r="28" spans="1:17" x14ac:dyDescent="0.25">
      <c r="A28" s="12">
        <v>1024</v>
      </c>
      <c r="B28" s="12" t="s">
        <v>83</v>
      </c>
      <c r="C28" s="17">
        <v>73</v>
      </c>
      <c r="D28" s="17">
        <v>210</v>
      </c>
      <c r="E28" s="25">
        <v>40014</v>
      </c>
      <c r="F28" s="12">
        <v>16</v>
      </c>
      <c r="G28" s="17">
        <v>6511</v>
      </c>
      <c r="H28" s="17">
        <v>8232</v>
      </c>
      <c r="I28" s="17">
        <v>7</v>
      </c>
      <c r="J28" s="12">
        <f t="shared" si="1"/>
        <v>23</v>
      </c>
      <c r="K28" s="18">
        <f t="shared" si="0"/>
        <v>245.85714285714286</v>
      </c>
      <c r="L28" s="37">
        <f t="array" ref="L28">G28+(K28*7)</f>
        <v>8232</v>
      </c>
    </row>
    <row r="29" spans="1:17" x14ac:dyDescent="0.25">
      <c r="A29" s="12">
        <v>1024</v>
      </c>
      <c r="B29" s="12" t="s">
        <v>83</v>
      </c>
      <c r="C29" s="17">
        <v>75</v>
      </c>
      <c r="D29" s="17">
        <v>210</v>
      </c>
      <c r="E29" s="25">
        <v>40014</v>
      </c>
      <c r="F29" s="12">
        <v>15</v>
      </c>
      <c r="G29" s="17">
        <v>6388</v>
      </c>
      <c r="H29" s="17">
        <v>8117</v>
      </c>
      <c r="I29" s="17">
        <v>7</v>
      </c>
      <c r="J29" s="12">
        <f t="shared" si="1"/>
        <v>22</v>
      </c>
      <c r="K29" s="18">
        <f t="shared" si="0"/>
        <v>247</v>
      </c>
      <c r="L29" s="37">
        <f t="array" ref="L29">G29+(K29*7)</f>
        <v>8117</v>
      </c>
    </row>
    <row r="30" spans="1:17" x14ac:dyDescent="0.25">
      <c r="A30" s="12">
        <v>1024</v>
      </c>
      <c r="B30" s="12" t="s">
        <v>83</v>
      </c>
      <c r="C30" s="17">
        <v>76</v>
      </c>
      <c r="D30" s="17">
        <v>210</v>
      </c>
      <c r="E30" s="25">
        <v>40014</v>
      </c>
      <c r="F30" s="12">
        <v>16</v>
      </c>
      <c r="G30" s="17">
        <v>6570</v>
      </c>
      <c r="H30" s="17">
        <v>7326</v>
      </c>
      <c r="I30" s="17">
        <v>7</v>
      </c>
      <c r="J30" s="12">
        <f t="shared" si="1"/>
        <v>23</v>
      </c>
      <c r="K30" s="18">
        <f t="shared" si="0"/>
        <v>108</v>
      </c>
      <c r="L30" s="37">
        <f t="array" ref="L30">G30+(K30*7)</f>
        <v>7326</v>
      </c>
    </row>
    <row r="31" spans="1:17" x14ac:dyDescent="0.25">
      <c r="A31" s="12">
        <v>1024</v>
      </c>
      <c r="B31" s="12" t="s">
        <v>83</v>
      </c>
      <c r="C31" s="17">
        <v>78</v>
      </c>
      <c r="D31" s="17">
        <v>210</v>
      </c>
      <c r="E31" s="25">
        <v>40014</v>
      </c>
      <c r="F31" s="12">
        <v>16</v>
      </c>
      <c r="G31" s="17">
        <v>6404</v>
      </c>
      <c r="H31" s="17">
        <v>8520</v>
      </c>
      <c r="I31" s="17">
        <v>7</v>
      </c>
      <c r="J31" s="12">
        <f t="shared" si="1"/>
        <v>23</v>
      </c>
      <c r="K31" s="18">
        <f t="shared" si="0"/>
        <v>302.28571428571428</v>
      </c>
      <c r="L31" s="37">
        <f t="array" ref="L31">G31+(K31*7)</f>
        <v>8520</v>
      </c>
    </row>
    <row r="32" spans="1:17" x14ac:dyDescent="0.25">
      <c r="A32" s="12">
        <v>1024</v>
      </c>
      <c r="B32" s="12" t="s">
        <v>83</v>
      </c>
      <c r="C32" s="17">
        <v>79</v>
      </c>
      <c r="D32" s="17">
        <v>210</v>
      </c>
      <c r="E32" s="25">
        <v>40014</v>
      </c>
      <c r="F32" s="12">
        <v>16</v>
      </c>
      <c r="G32" s="17">
        <v>6565</v>
      </c>
      <c r="H32" s="17">
        <v>8582</v>
      </c>
      <c r="I32" s="17">
        <v>7</v>
      </c>
      <c r="J32" s="12">
        <f t="shared" si="1"/>
        <v>23</v>
      </c>
      <c r="K32" s="18">
        <f t="shared" si="0"/>
        <v>288.14285714285717</v>
      </c>
      <c r="L32" s="37">
        <f t="array" ref="L32">G32+(K32*7)</f>
        <v>8582</v>
      </c>
    </row>
    <row r="33" spans="1:16" x14ac:dyDescent="0.25">
      <c r="A33" s="12">
        <v>1024</v>
      </c>
      <c r="B33" s="12" t="s">
        <v>83</v>
      </c>
      <c r="C33" s="17">
        <v>80</v>
      </c>
      <c r="D33" s="17">
        <v>210</v>
      </c>
      <c r="E33" s="25">
        <v>40014</v>
      </c>
      <c r="F33" s="12">
        <v>16</v>
      </c>
      <c r="G33" s="17">
        <v>6803</v>
      </c>
      <c r="H33" s="17">
        <v>8526</v>
      </c>
      <c r="I33" s="17">
        <v>7</v>
      </c>
      <c r="J33" s="12">
        <f t="shared" si="1"/>
        <v>23</v>
      </c>
      <c r="K33" s="18">
        <f t="shared" si="0"/>
        <v>246.14285714285714</v>
      </c>
      <c r="L33" s="37">
        <f t="array" ref="L33">G33+(K33*7)</f>
        <v>8526</v>
      </c>
    </row>
    <row r="34" spans="1:16" x14ac:dyDescent="0.25">
      <c r="A34" s="12">
        <v>1024</v>
      </c>
      <c r="B34" s="12" t="s">
        <v>83</v>
      </c>
      <c r="C34" s="17">
        <v>97</v>
      </c>
      <c r="D34" s="17">
        <v>2100</v>
      </c>
      <c r="E34" s="25">
        <v>40014</v>
      </c>
      <c r="F34" s="17">
        <v>16</v>
      </c>
      <c r="G34" s="17">
        <v>5822</v>
      </c>
      <c r="H34" s="17">
        <v>6633</v>
      </c>
      <c r="I34" s="17">
        <v>7</v>
      </c>
      <c r="J34" s="12">
        <f t="shared" si="1"/>
        <v>23</v>
      </c>
      <c r="K34" s="18">
        <f t="shared" si="0"/>
        <v>115.85714285714286</v>
      </c>
      <c r="L34" s="37">
        <f t="array" ref="L34">G34+(K34*7)</f>
        <v>6633</v>
      </c>
      <c r="M34" s="12">
        <v>9</v>
      </c>
      <c r="N34" s="12">
        <v>2</v>
      </c>
      <c r="O34" s="12">
        <v>2</v>
      </c>
      <c r="P34" s="38">
        <f t="array" ref="P34">100*O34/M34</f>
        <v>22.222222222222221</v>
      </c>
    </row>
    <row r="35" spans="1:16" x14ac:dyDescent="0.25">
      <c r="A35" s="12">
        <v>1024</v>
      </c>
      <c r="B35" s="12" t="s">
        <v>83</v>
      </c>
      <c r="C35" s="17">
        <v>99</v>
      </c>
      <c r="D35" s="17">
        <v>2100</v>
      </c>
      <c r="E35" s="25">
        <v>40014</v>
      </c>
      <c r="F35" s="17">
        <v>16</v>
      </c>
      <c r="G35" s="17">
        <v>5810</v>
      </c>
      <c r="H35" s="17">
        <v>6799</v>
      </c>
      <c r="I35" s="17">
        <v>7</v>
      </c>
      <c r="J35" s="12">
        <f t="shared" si="1"/>
        <v>23</v>
      </c>
      <c r="K35" s="18">
        <f t="shared" si="0"/>
        <v>141.28571428571428</v>
      </c>
      <c r="L35" s="37">
        <f t="array" ref="L35">G35+(K35*7)</f>
        <v>6799</v>
      </c>
    </row>
    <row r="36" spans="1:16" x14ac:dyDescent="0.25">
      <c r="A36" s="12">
        <v>1024</v>
      </c>
      <c r="B36" s="12" t="s">
        <v>83</v>
      </c>
      <c r="C36" s="17">
        <v>131</v>
      </c>
      <c r="D36" s="2" t="s">
        <v>85</v>
      </c>
      <c r="E36" s="25">
        <v>40014</v>
      </c>
      <c r="F36" s="45">
        <v>14</v>
      </c>
      <c r="G36" s="17">
        <v>6754</v>
      </c>
      <c r="H36" s="17">
        <v>8469</v>
      </c>
      <c r="I36" s="17">
        <v>7</v>
      </c>
      <c r="J36" s="12">
        <f t="shared" si="1"/>
        <v>21</v>
      </c>
      <c r="K36" s="18">
        <f t="shared" si="0"/>
        <v>245</v>
      </c>
      <c r="L36" s="37">
        <f t="array" ref="L36">G36+(K36*7)</f>
        <v>8469</v>
      </c>
      <c r="M36" s="12">
        <v>10</v>
      </c>
      <c r="N36" s="12">
        <v>10</v>
      </c>
      <c r="O36" s="12">
        <v>10</v>
      </c>
      <c r="P36" s="38">
        <f t="array" ref="P36">100*O36/M36</f>
        <v>100</v>
      </c>
    </row>
    <row r="37" spans="1:16" x14ac:dyDescent="0.25">
      <c r="A37" s="12">
        <v>1024</v>
      </c>
      <c r="B37" s="12" t="s">
        <v>83</v>
      </c>
      <c r="C37" s="17">
        <v>132</v>
      </c>
      <c r="D37" s="2" t="s">
        <v>85</v>
      </c>
      <c r="E37" s="25">
        <v>40014</v>
      </c>
      <c r="F37" s="45">
        <v>14</v>
      </c>
      <c r="G37" s="17">
        <v>6684</v>
      </c>
      <c r="H37" s="17">
        <v>8612</v>
      </c>
      <c r="I37" s="17">
        <v>7</v>
      </c>
      <c r="J37" s="12">
        <f t="shared" si="1"/>
        <v>21</v>
      </c>
      <c r="K37" s="18">
        <f t="shared" si="0"/>
        <v>275.42857142857144</v>
      </c>
      <c r="L37" s="37">
        <f t="array" ref="L37">G37+(K37*7)</f>
        <v>8612</v>
      </c>
    </row>
    <row r="38" spans="1:16" x14ac:dyDescent="0.25">
      <c r="A38" s="12">
        <v>1024</v>
      </c>
      <c r="B38" s="12" t="s">
        <v>83</v>
      </c>
      <c r="C38" s="17">
        <v>133</v>
      </c>
      <c r="D38" s="2" t="s">
        <v>85</v>
      </c>
      <c r="E38" s="25">
        <v>40014</v>
      </c>
      <c r="F38" s="45">
        <v>13</v>
      </c>
      <c r="G38" s="17">
        <v>7765</v>
      </c>
      <c r="H38" s="17">
        <v>8321</v>
      </c>
      <c r="I38" s="17">
        <v>7</v>
      </c>
      <c r="J38" s="12">
        <f t="shared" si="1"/>
        <v>20</v>
      </c>
      <c r="K38" s="18">
        <f t="shared" si="0"/>
        <v>79.428571428571431</v>
      </c>
      <c r="L38" s="37">
        <f t="array" ref="L38">G38+(K38*7)</f>
        <v>8321</v>
      </c>
    </row>
    <row r="39" spans="1:16" x14ac:dyDescent="0.25">
      <c r="A39" s="12">
        <v>1024</v>
      </c>
      <c r="B39" s="12" t="s">
        <v>83</v>
      </c>
      <c r="C39" s="17">
        <v>134</v>
      </c>
      <c r="D39" s="2" t="s">
        <v>85</v>
      </c>
      <c r="E39" s="25">
        <v>40014</v>
      </c>
      <c r="F39" s="45">
        <v>13</v>
      </c>
      <c r="G39" s="17">
        <v>7998</v>
      </c>
      <c r="H39" s="17">
        <v>8779</v>
      </c>
      <c r="I39" s="17">
        <v>7</v>
      </c>
      <c r="J39" s="12">
        <f t="shared" si="1"/>
        <v>20</v>
      </c>
      <c r="K39" s="18">
        <f t="shared" si="0"/>
        <v>111.57142857142857</v>
      </c>
      <c r="L39" s="37">
        <f t="array" ref="L39">G39+(K39*7)</f>
        <v>8779</v>
      </c>
    </row>
    <row r="40" spans="1:16" x14ac:dyDescent="0.25">
      <c r="A40" s="12">
        <v>1024</v>
      </c>
      <c r="B40" s="12" t="s">
        <v>83</v>
      </c>
      <c r="C40" s="17">
        <v>136</v>
      </c>
      <c r="D40" s="2" t="s">
        <v>85</v>
      </c>
      <c r="E40" s="25">
        <v>40014</v>
      </c>
      <c r="F40" s="45">
        <v>14</v>
      </c>
      <c r="G40" s="17">
        <v>6847</v>
      </c>
      <c r="H40" s="17">
        <v>8406</v>
      </c>
      <c r="I40" s="17">
        <v>7</v>
      </c>
      <c r="J40" s="12">
        <f t="shared" si="1"/>
        <v>21</v>
      </c>
      <c r="K40" s="18">
        <f t="shared" si="0"/>
        <v>222.71428571428572</v>
      </c>
      <c r="L40" s="37">
        <f t="array" ref="L40">G40+(K40*7)</f>
        <v>8406</v>
      </c>
    </row>
    <row r="41" spans="1:16" x14ac:dyDescent="0.25">
      <c r="A41" s="12">
        <v>1024</v>
      </c>
      <c r="B41" s="12" t="s">
        <v>83</v>
      </c>
      <c r="C41" s="17">
        <v>138</v>
      </c>
      <c r="D41" s="2" t="s">
        <v>85</v>
      </c>
      <c r="E41" s="25">
        <v>40014</v>
      </c>
      <c r="F41" s="45">
        <v>13</v>
      </c>
      <c r="G41" s="17">
        <v>7369</v>
      </c>
      <c r="H41" s="17">
        <v>8722</v>
      </c>
      <c r="I41" s="17">
        <v>7</v>
      </c>
      <c r="J41" s="12">
        <f t="shared" si="1"/>
        <v>20</v>
      </c>
      <c r="K41" s="18">
        <f t="shared" si="0"/>
        <v>193.28571428571428</v>
      </c>
      <c r="L41" s="37">
        <f t="array" ref="L41">G41+(K41*7)</f>
        <v>8722</v>
      </c>
    </row>
    <row r="42" spans="1:16" x14ac:dyDescent="0.25">
      <c r="A42" s="12">
        <v>1024</v>
      </c>
      <c r="B42" s="12" t="s">
        <v>83</v>
      </c>
      <c r="C42" s="17">
        <v>139</v>
      </c>
      <c r="D42" s="2" t="s">
        <v>85</v>
      </c>
      <c r="E42" s="25">
        <v>40014</v>
      </c>
      <c r="F42" s="45">
        <v>13</v>
      </c>
      <c r="G42" s="17">
        <v>7236</v>
      </c>
      <c r="H42" s="17">
        <v>9390</v>
      </c>
      <c r="I42" s="17">
        <v>7</v>
      </c>
      <c r="J42" s="12">
        <f t="shared" si="1"/>
        <v>20</v>
      </c>
      <c r="K42" s="18">
        <f t="shared" si="0"/>
        <v>307.71428571428572</v>
      </c>
      <c r="L42" s="37">
        <f t="array" ref="L42">G42+(K42*7)</f>
        <v>9390</v>
      </c>
    </row>
    <row r="43" spans="1:16" x14ac:dyDescent="0.25">
      <c r="A43" s="12">
        <v>1024</v>
      </c>
      <c r="B43" s="12" t="s">
        <v>83</v>
      </c>
      <c r="C43" s="17">
        <v>140</v>
      </c>
      <c r="D43" s="2" t="s">
        <v>85</v>
      </c>
      <c r="E43" s="25">
        <v>40014</v>
      </c>
      <c r="F43" s="45">
        <v>14</v>
      </c>
      <c r="G43" s="17">
        <v>6821</v>
      </c>
      <c r="H43" s="17">
        <v>8539</v>
      </c>
      <c r="I43" s="17">
        <v>7</v>
      </c>
      <c r="J43" s="12">
        <f t="shared" si="1"/>
        <v>21</v>
      </c>
      <c r="K43" s="18">
        <f t="shared" si="0"/>
        <v>245.42857142857142</v>
      </c>
      <c r="L43" s="37">
        <f t="array" ref="L43">G43+(K43*7)</f>
        <v>8539</v>
      </c>
    </row>
    <row r="45" spans="1:16" s="41" customFormat="1" x14ac:dyDescent="0.25">
      <c r="A45" s="39" t="s">
        <v>96</v>
      </c>
      <c r="B45" s="12"/>
      <c r="C45" s="39"/>
      <c r="D45" s="39" t="s">
        <v>98</v>
      </c>
      <c r="E45" s="12"/>
      <c r="F45" s="12"/>
      <c r="G45" s="12"/>
      <c r="H45" s="12"/>
      <c r="I45" s="12"/>
      <c r="J45" s="12"/>
      <c r="K45" s="36"/>
      <c r="L45" s="37"/>
      <c r="M45" s="40"/>
      <c r="P45" s="38"/>
    </row>
    <row r="46" spans="1:16" s="41" customFormat="1" x14ac:dyDescent="0.25">
      <c r="A46" s="39" t="s">
        <v>97</v>
      </c>
      <c r="B46" s="12"/>
      <c r="C46" s="39"/>
      <c r="D46" s="39" t="s">
        <v>91</v>
      </c>
      <c r="E46" s="12"/>
      <c r="F46" s="12"/>
      <c r="G46" s="12"/>
      <c r="H46" s="12"/>
      <c r="I46" s="12"/>
      <c r="J46" s="12"/>
      <c r="K46" s="36"/>
      <c r="L46" s="37"/>
      <c r="M46" s="40"/>
      <c r="P46" s="3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91C7-1E76-470B-AE83-DB42BA1B91BE}">
  <dimension ref="A1:Q26"/>
  <sheetViews>
    <sheetView workbookViewId="0">
      <pane ySplit="1" topLeftCell="A2" activePane="bottomLeft" state="frozen"/>
      <selection pane="bottomLeft" activeCell="A25" sqref="A25:XFD26"/>
    </sheetView>
  </sheetViews>
  <sheetFormatPr defaultRowHeight="15" x14ac:dyDescent="0.25"/>
  <cols>
    <col min="1" max="3" width="9.140625" style="17"/>
    <col min="4" max="4" width="10.140625" style="17" customWidth="1"/>
    <col min="5" max="5" width="11.28515625" style="17" customWidth="1"/>
    <col min="6" max="7" width="9.140625" style="17"/>
    <col min="8" max="9" width="10.140625" style="17" customWidth="1"/>
    <col min="10" max="10" width="10.140625" style="18" customWidth="1"/>
    <col min="11" max="11" width="9.140625" style="18"/>
    <col min="12" max="12" width="10.140625" style="17" customWidth="1"/>
    <col min="13" max="16" width="12.28515625" style="17" customWidth="1"/>
    <col min="17" max="17" width="11" style="17" customWidth="1"/>
    <col min="18" max="16384" width="9.140625" style="17"/>
  </cols>
  <sheetData>
    <row r="1" spans="1:17" s="31" customFormat="1" ht="75.75" thickBot="1" x14ac:dyDescent="0.3">
      <c r="A1" s="13" t="s">
        <v>60</v>
      </c>
      <c r="B1" s="13" t="s">
        <v>63</v>
      </c>
      <c r="C1" s="13" t="s">
        <v>58</v>
      </c>
      <c r="D1" s="13" t="s">
        <v>61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34" t="s">
        <v>78</v>
      </c>
      <c r="K1" s="34" t="s">
        <v>79</v>
      </c>
      <c r="L1" s="33" t="s">
        <v>81</v>
      </c>
      <c r="M1" s="13" t="s">
        <v>70</v>
      </c>
      <c r="N1" s="13" t="s">
        <v>72</v>
      </c>
      <c r="O1" s="13" t="s">
        <v>71</v>
      </c>
      <c r="P1" s="32" t="s">
        <v>82</v>
      </c>
      <c r="Q1" s="13" t="s">
        <v>84</v>
      </c>
    </row>
    <row r="2" spans="1:17" s="26" customFormat="1" ht="15.75" thickTop="1" x14ac:dyDescent="0.25">
      <c r="A2" s="17">
        <v>1025</v>
      </c>
      <c r="B2" s="17" t="s">
        <v>80</v>
      </c>
      <c r="C2" s="17">
        <v>12</v>
      </c>
      <c r="D2" s="2" t="s">
        <v>59</v>
      </c>
      <c r="E2" s="25">
        <v>40014</v>
      </c>
      <c r="F2" s="2"/>
      <c r="G2" s="24">
        <v>5838</v>
      </c>
      <c r="H2" s="24">
        <v>7789</v>
      </c>
      <c r="I2" s="24">
        <v>7</v>
      </c>
      <c r="J2" s="17"/>
      <c r="K2" s="24">
        <f t="shared" ref="K2:K22" si="0">(H2-G2)/I2</f>
        <v>278.71428571428572</v>
      </c>
      <c r="L2" s="28"/>
      <c r="P2" s="27"/>
      <c r="Q2" s="30"/>
    </row>
    <row r="3" spans="1:17" x14ac:dyDescent="0.25">
      <c r="A3" s="17">
        <v>1025</v>
      </c>
      <c r="B3" s="17" t="s">
        <v>80</v>
      </c>
      <c r="C3" s="17">
        <v>13</v>
      </c>
      <c r="D3" s="2" t="s">
        <v>59</v>
      </c>
      <c r="E3" s="25">
        <v>40014</v>
      </c>
      <c r="F3" s="2"/>
      <c r="G3" s="24">
        <v>6294</v>
      </c>
      <c r="H3" s="24">
        <v>8509</v>
      </c>
      <c r="I3" s="24">
        <v>7</v>
      </c>
      <c r="K3" s="24">
        <f t="shared" si="0"/>
        <v>316.42857142857144</v>
      </c>
      <c r="L3" s="22"/>
    </row>
    <row r="4" spans="1:17" x14ac:dyDescent="0.25">
      <c r="A4" s="17">
        <v>1025</v>
      </c>
      <c r="B4" s="17" t="s">
        <v>80</v>
      </c>
      <c r="C4" s="17">
        <v>14</v>
      </c>
      <c r="D4" s="2" t="s">
        <v>59</v>
      </c>
      <c r="E4" s="25">
        <v>40014</v>
      </c>
      <c r="F4" s="2"/>
      <c r="G4" s="24">
        <v>6317</v>
      </c>
      <c r="H4" s="24">
        <v>8158</v>
      </c>
      <c r="I4" s="24">
        <v>7</v>
      </c>
      <c r="K4" s="24">
        <f t="shared" si="0"/>
        <v>263</v>
      </c>
      <c r="L4" s="22"/>
    </row>
    <row r="5" spans="1:17" x14ac:dyDescent="0.25">
      <c r="A5" s="17">
        <v>1025</v>
      </c>
      <c r="B5" s="17" t="s">
        <v>80</v>
      </c>
      <c r="C5" s="17">
        <v>15</v>
      </c>
      <c r="D5" s="2" t="s">
        <v>59</v>
      </c>
      <c r="E5" s="25">
        <v>40014</v>
      </c>
      <c r="F5" s="2"/>
      <c r="G5" s="24">
        <v>6722</v>
      </c>
      <c r="H5" s="24">
        <v>8444</v>
      </c>
      <c r="I5" s="24">
        <v>7</v>
      </c>
      <c r="K5" s="24">
        <f t="shared" si="0"/>
        <v>246</v>
      </c>
      <c r="L5" s="22"/>
    </row>
    <row r="6" spans="1:17" x14ac:dyDescent="0.25">
      <c r="A6" s="17">
        <v>1025</v>
      </c>
      <c r="B6" s="17" t="s">
        <v>80</v>
      </c>
      <c r="C6" s="17">
        <v>16</v>
      </c>
      <c r="D6" s="2" t="s">
        <v>59</v>
      </c>
      <c r="E6" s="25">
        <v>40014</v>
      </c>
      <c r="F6" s="2"/>
      <c r="G6" s="24">
        <v>6491</v>
      </c>
      <c r="H6" s="24">
        <v>8175</v>
      </c>
      <c r="I6" s="24">
        <v>7</v>
      </c>
      <c r="K6" s="24">
        <f t="shared" si="0"/>
        <v>240.57142857142858</v>
      </c>
      <c r="L6" s="22"/>
    </row>
    <row r="7" spans="1:17" x14ac:dyDescent="0.25">
      <c r="A7" s="17">
        <v>1025</v>
      </c>
      <c r="B7" s="17" t="s">
        <v>80</v>
      </c>
      <c r="C7" s="17">
        <v>17</v>
      </c>
      <c r="D7" s="2" t="s">
        <v>59</v>
      </c>
      <c r="E7" s="25">
        <v>40014</v>
      </c>
      <c r="F7" s="2"/>
      <c r="G7" s="24">
        <v>7565</v>
      </c>
      <c r="H7" s="24">
        <v>8600</v>
      </c>
      <c r="I7" s="24">
        <v>7</v>
      </c>
      <c r="K7" s="24">
        <f t="shared" si="0"/>
        <v>147.85714285714286</v>
      </c>
      <c r="L7" s="22"/>
    </row>
    <row r="8" spans="1:17" x14ac:dyDescent="0.25">
      <c r="A8" s="17">
        <v>1025</v>
      </c>
      <c r="B8" s="17" t="s">
        <v>80</v>
      </c>
      <c r="C8" s="17">
        <v>31</v>
      </c>
      <c r="D8" s="2">
        <v>210</v>
      </c>
      <c r="E8" s="25">
        <v>40014</v>
      </c>
      <c r="F8" s="2"/>
      <c r="G8" s="24">
        <v>6254</v>
      </c>
      <c r="H8" s="24">
        <v>7034</v>
      </c>
      <c r="I8" s="24">
        <v>7</v>
      </c>
      <c r="K8" s="24">
        <f t="shared" si="0"/>
        <v>111.42857142857143</v>
      </c>
      <c r="L8" s="22"/>
    </row>
    <row r="9" spans="1:17" x14ac:dyDescent="0.25">
      <c r="A9" s="17">
        <v>1025</v>
      </c>
      <c r="B9" s="17" t="s">
        <v>80</v>
      </c>
      <c r="C9" s="17">
        <v>32</v>
      </c>
      <c r="D9" s="2">
        <v>210</v>
      </c>
      <c r="E9" s="25">
        <v>40014</v>
      </c>
      <c r="F9" s="2"/>
      <c r="G9" s="24">
        <v>6557</v>
      </c>
      <c r="H9" s="24">
        <v>7354</v>
      </c>
      <c r="I9" s="24">
        <v>7</v>
      </c>
      <c r="K9" s="24">
        <f t="shared" si="0"/>
        <v>113.85714285714286</v>
      </c>
      <c r="L9" s="22"/>
    </row>
    <row r="10" spans="1:17" x14ac:dyDescent="0.25">
      <c r="A10" s="17">
        <v>1025</v>
      </c>
      <c r="B10" s="17" t="s">
        <v>80</v>
      </c>
      <c r="C10" s="17">
        <v>35</v>
      </c>
      <c r="D10" s="2">
        <v>210</v>
      </c>
      <c r="E10" s="25">
        <v>40014</v>
      </c>
      <c r="F10" s="2"/>
      <c r="G10" s="24">
        <v>6371</v>
      </c>
      <c r="H10" s="24">
        <v>7650</v>
      </c>
      <c r="I10" s="24">
        <v>7</v>
      </c>
      <c r="K10" s="24">
        <f t="shared" si="0"/>
        <v>182.71428571428572</v>
      </c>
      <c r="L10" s="22"/>
    </row>
    <row r="11" spans="1:17" s="26" customFormat="1" x14ac:dyDescent="0.25">
      <c r="A11" s="17">
        <v>1025</v>
      </c>
      <c r="B11" s="17" t="s">
        <v>80</v>
      </c>
      <c r="C11" s="17">
        <v>36</v>
      </c>
      <c r="D11" s="2">
        <v>210</v>
      </c>
      <c r="E11" s="25">
        <v>40014</v>
      </c>
      <c r="F11" s="17"/>
      <c r="G11" s="24">
        <v>6666</v>
      </c>
      <c r="H11" s="24">
        <v>8667</v>
      </c>
      <c r="I11" s="24">
        <v>7</v>
      </c>
      <c r="J11" s="17"/>
      <c r="K11" s="24">
        <f t="shared" si="0"/>
        <v>285.85714285714283</v>
      </c>
      <c r="L11" s="28"/>
      <c r="P11" s="27"/>
      <c r="Q11" s="30"/>
    </row>
    <row r="12" spans="1:17" x14ac:dyDescent="0.25">
      <c r="A12" s="17">
        <v>1025</v>
      </c>
      <c r="B12" s="17" t="s">
        <v>80</v>
      </c>
      <c r="C12" s="17">
        <v>37</v>
      </c>
      <c r="D12" s="2">
        <v>210</v>
      </c>
      <c r="E12" s="25">
        <v>40014</v>
      </c>
      <c r="G12" s="24">
        <v>6314</v>
      </c>
      <c r="H12" s="24">
        <v>7164</v>
      </c>
      <c r="I12" s="24">
        <v>7</v>
      </c>
      <c r="K12" s="24">
        <f t="shared" si="0"/>
        <v>121.42857142857143</v>
      </c>
      <c r="L12" s="22"/>
      <c r="M12" s="29"/>
    </row>
    <row r="13" spans="1:17" x14ac:dyDescent="0.25">
      <c r="A13" s="17">
        <v>1025</v>
      </c>
      <c r="B13" s="17" t="s">
        <v>80</v>
      </c>
      <c r="C13" s="17">
        <v>53</v>
      </c>
      <c r="D13" s="2">
        <v>2100</v>
      </c>
      <c r="E13" s="25">
        <v>40014</v>
      </c>
      <c r="G13" s="24">
        <v>6864</v>
      </c>
      <c r="H13" s="24">
        <v>8744</v>
      </c>
      <c r="I13" s="24">
        <v>7</v>
      </c>
      <c r="K13" s="24">
        <f t="shared" si="0"/>
        <v>268.57142857142856</v>
      </c>
      <c r="L13" s="22"/>
    </row>
    <row r="14" spans="1:17" x14ac:dyDescent="0.25">
      <c r="A14" s="17">
        <v>1025</v>
      </c>
      <c r="B14" s="17" t="s">
        <v>80</v>
      </c>
      <c r="C14" s="17">
        <v>56</v>
      </c>
      <c r="D14" s="2">
        <v>2100</v>
      </c>
      <c r="E14" s="25">
        <v>40014</v>
      </c>
      <c r="G14" s="24">
        <v>6383</v>
      </c>
      <c r="H14" s="24">
        <v>9121</v>
      </c>
      <c r="I14" s="24">
        <v>7</v>
      </c>
      <c r="K14" s="24">
        <f t="shared" si="0"/>
        <v>391.14285714285717</v>
      </c>
      <c r="L14" s="22"/>
    </row>
    <row r="15" spans="1:17" x14ac:dyDescent="0.25">
      <c r="A15" s="17">
        <v>1025</v>
      </c>
      <c r="B15" s="17" t="s">
        <v>80</v>
      </c>
      <c r="C15" s="17">
        <v>76</v>
      </c>
      <c r="D15" s="2">
        <v>21000</v>
      </c>
      <c r="E15" s="25">
        <v>40014</v>
      </c>
      <c r="G15" s="24">
        <v>6491</v>
      </c>
      <c r="H15" s="24">
        <v>9142</v>
      </c>
      <c r="I15" s="24">
        <v>7</v>
      </c>
      <c r="K15" s="24">
        <f t="shared" si="0"/>
        <v>378.71428571428572</v>
      </c>
      <c r="L15" s="22"/>
    </row>
    <row r="16" spans="1:17" x14ac:dyDescent="0.25">
      <c r="A16" s="17">
        <v>1025</v>
      </c>
      <c r="B16" s="17" t="s">
        <v>80</v>
      </c>
      <c r="C16" s="17">
        <v>93</v>
      </c>
      <c r="D16" s="2">
        <v>210000</v>
      </c>
      <c r="E16" s="25">
        <v>40014</v>
      </c>
      <c r="G16" s="24">
        <v>7111</v>
      </c>
      <c r="H16" s="24">
        <v>8832</v>
      </c>
      <c r="I16" s="24">
        <v>7</v>
      </c>
      <c r="K16" s="24">
        <f t="shared" si="0"/>
        <v>245.85714285714286</v>
      </c>
      <c r="L16" s="22"/>
    </row>
    <row r="17" spans="1:16" s="26" customFormat="1" x14ac:dyDescent="0.25">
      <c r="A17" s="17">
        <v>1025</v>
      </c>
      <c r="B17" s="17" t="s">
        <v>80</v>
      </c>
      <c r="C17" s="17">
        <v>111</v>
      </c>
      <c r="D17" s="2" t="s">
        <v>85</v>
      </c>
      <c r="E17" s="25">
        <v>40014</v>
      </c>
      <c r="F17" s="17"/>
      <c r="G17" s="24">
        <v>6676</v>
      </c>
      <c r="H17" s="24">
        <v>8044</v>
      </c>
      <c r="I17" s="24">
        <v>7</v>
      </c>
      <c r="J17" s="17"/>
      <c r="K17" s="24">
        <f t="shared" si="0"/>
        <v>195.42857142857142</v>
      </c>
      <c r="L17" s="28"/>
      <c r="P17" s="27"/>
    </row>
    <row r="18" spans="1:16" x14ac:dyDescent="0.25">
      <c r="A18" s="17">
        <v>1025</v>
      </c>
      <c r="B18" s="17" t="s">
        <v>80</v>
      </c>
      <c r="C18" s="17">
        <v>112</v>
      </c>
      <c r="D18" s="2" t="s">
        <v>85</v>
      </c>
      <c r="E18" s="25">
        <v>40014</v>
      </c>
      <c r="G18" s="24">
        <v>6434</v>
      </c>
      <c r="H18" s="24">
        <v>7630</v>
      </c>
      <c r="I18" s="24">
        <v>7</v>
      </c>
      <c r="K18" s="24">
        <f t="shared" si="0"/>
        <v>170.85714285714286</v>
      </c>
      <c r="L18" s="22"/>
    </row>
    <row r="19" spans="1:16" x14ac:dyDescent="0.25">
      <c r="A19" s="17">
        <v>1025</v>
      </c>
      <c r="B19" s="17" t="s">
        <v>80</v>
      </c>
      <c r="C19" s="17">
        <v>113</v>
      </c>
      <c r="D19" s="2" t="s">
        <v>85</v>
      </c>
      <c r="E19" s="25">
        <v>40014</v>
      </c>
      <c r="G19" s="24">
        <v>6749</v>
      </c>
      <c r="H19" s="24">
        <v>8616</v>
      </c>
      <c r="I19" s="24">
        <v>7</v>
      </c>
      <c r="K19" s="24">
        <f t="shared" si="0"/>
        <v>266.71428571428572</v>
      </c>
      <c r="L19" s="22"/>
    </row>
    <row r="20" spans="1:16" x14ac:dyDescent="0.25">
      <c r="A20" s="17">
        <v>1025</v>
      </c>
      <c r="B20" s="17" t="s">
        <v>80</v>
      </c>
      <c r="C20" s="17">
        <v>114</v>
      </c>
      <c r="D20" s="2" t="s">
        <v>85</v>
      </c>
      <c r="E20" s="25">
        <v>40014</v>
      </c>
      <c r="G20" s="24">
        <v>6756</v>
      </c>
      <c r="H20" s="24">
        <v>7517</v>
      </c>
      <c r="I20" s="24">
        <v>7</v>
      </c>
      <c r="K20" s="24">
        <f t="shared" si="0"/>
        <v>108.71428571428571</v>
      </c>
      <c r="L20" s="22"/>
    </row>
    <row r="21" spans="1:16" x14ac:dyDescent="0.25">
      <c r="A21" s="17">
        <v>1025</v>
      </c>
      <c r="B21" s="17" t="s">
        <v>80</v>
      </c>
      <c r="C21" s="17">
        <v>115</v>
      </c>
      <c r="D21" s="2" t="s">
        <v>85</v>
      </c>
      <c r="E21" s="25">
        <v>40014</v>
      </c>
      <c r="G21" s="24">
        <v>5834</v>
      </c>
      <c r="H21" s="24">
        <v>7671</v>
      </c>
      <c r="I21" s="24">
        <v>7</v>
      </c>
      <c r="K21" s="24">
        <f t="shared" si="0"/>
        <v>262.42857142857144</v>
      </c>
      <c r="L21" s="22"/>
    </row>
    <row r="22" spans="1:16" x14ac:dyDescent="0.25">
      <c r="A22" s="17">
        <v>1025</v>
      </c>
      <c r="B22" s="17" t="s">
        <v>80</v>
      </c>
      <c r="C22" s="17">
        <v>116</v>
      </c>
      <c r="D22" s="2" t="s">
        <v>85</v>
      </c>
      <c r="E22" s="25">
        <v>40014</v>
      </c>
      <c r="G22" s="24">
        <v>6950</v>
      </c>
      <c r="H22" s="24">
        <v>7516</v>
      </c>
      <c r="I22" s="24">
        <v>7</v>
      </c>
      <c r="K22" s="24">
        <f t="shared" si="0"/>
        <v>80.857142857142861</v>
      </c>
      <c r="L22" s="22"/>
    </row>
    <row r="25" spans="1:16" s="19" customFormat="1" x14ac:dyDescent="0.25">
      <c r="A25" s="23"/>
      <c r="B25" s="17"/>
      <c r="C25" s="23"/>
      <c r="D25" s="23"/>
      <c r="E25" s="17"/>
      <c r="F25" s="17"/>
      <c r="G25" s="17"/>
      <c r="H25" s="17"/>
      <c r="I25" s="17"/>
      <c r="J25" s="17"/>
      <c r="K25" s="18"/>
      <c r="L25" s="22"/>
      <c r="M25" s="21"/>
      <c r="P25" s="20"/>
    </row>
    <row r="26" spans="1:16" s="19" customFormat="1" x14ac:dyDescent="0.25">
      <c r="A26" s="23"/>
      <c r="B26" s="17"/>
      <c r="C26" s="23"/>
      <c r="D26" s="23"/>
      <c r="E26" s="17"/>
      <c r="F26" s="17"/>
      <c r="G26" s="17"/>
      <c r="H26" s="17"/>
      <c r="I26" s="17"/>
      <c r="J26" s="17"/>
      <c r="K26" s="18"/>
      <c r="L26" s="22"/>
      <c r="M26" s="21"/>
      <c r="P26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2"/>
  <sheetViews>
    <sheetView zoomScale="89" zoomScaleNormal="89" workbookViewId="0">
      <pane ySplit="1" topLeftCell="A50" activePane="bottomLeft" state="frozen"/>
      <selection pane="bottomLeft" activeCell="Q1" sqref="Q1:Q1048576"/>
    </sheetView>
  </sheetViews>
  <sheetFormatPr defaultRowHeight="15" x14ac:dyDescent="0.25"/>
  <cols>
    <col min="1" max="3" width="9.140625" style="12"/>
    <col min="4" max="4" width="10.140625" style="12" customWidth="1"/>
    <col min="5" max="5" width="11.28515625" style="12" customWidth="1"/>
    <col min="6" max="7" width="9.140625" style="12"/>
    <col min="8" max="9" width="10.140625" style="12" customWidth="1"/>
    <col min="10" max="10" width="10.140625" style="36" customWidth="1"/>
    <col min="11" max="11" width="9.140625" style="36"/>
    <col min="12" max="12" width="10.140625" style="12" customWidth="1"/>
    <col min="13" max="16" width="12.28515625" style="12" customWidth="1"/>
    <col min="17" max="17" width="31.5703125" style="12" customWidth="1"/>
    <col min="18" max="16384" width="9.140625" style="12"/>
  </cols>
  <sheetData>
    <row r="1" spans="1:17" s="35" customFormat="1" ht="75.75" thickBot="1" x14ac:dyDescent="0.3">
      <c r="A1" s="13" t="s">
        <v>60</v>
      </c>
      <c r="B1" s="13" t="s">
        <v>63</v>
      </c>
      <c r="C1" s="13" t="s">
        <v>58</v>
      </c>
      <c r="D1" s="13" t="s">
        <v>61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34" t="s">
        <v>78</v>
      </c>
      <c r="K1" s="34" t="s">
        <v>79</v>
      </c>
      <c r="L1" s="33" t="s">
        <v>81</v>
      </c>
      <c r="M1" s="13" t="s">
        <v>70</v>
      </c>
      <c r="N1" s="13" t="s">
        <v>72</v>
      </c>
      <c r="O1" s="13" t="s">
        <v>71</v>
      </c>
      <c r="P1" s="32" t="s">
        <v>82</v>
      </c>
      <c r="Q1" s="13"/>
    </row>
    <row r="2" spans="1:17" ht="15.75" thickTop="1" x14ac:dyDescent="0.25">
      <c r="A2" s="12">
        <v>1027</v>
      </c>
      <c r="B2" s="12" t="s">
        <v>87</v>
      </c>
      <c r="C2" s="17">
        <v>1</v>
      </c>
      <c r="D2" s="17">
        <v>0</v>
      </c>
      <c r="E2" s="25">
        <v>40015</v>
      </c>
      <c r="F2" s="45">
        <v>15</v>
      </c>
      <c r="G2" s="17">
        <v>6407</v>
      </c>
      <c r="H2" s="17">
        <v>8476</v>
      </c>
      <c r="I2" s="17">
        <v>7</v>
      </c>
      <c r="J2" s="12">
        <f>F2+I2</f>
        <v>22</v>
      </c>
      <c r="K2" s="18">
        <f t="shared" ref="K2:K33" si="0">(H2-G2)/I2</f>
        <v>295.57142857142856</v>
      </c>
      <c r="L2" s="37">
        <f t="array" ref="L2">G2+(K2*7)</f>
        <v>8476</v>
      </c>
      <c r="M2" s="12">
        <v>20</v>
      </c>
      <c r="N2" s="12">
        <v>20</v>
      </c>
      <c r="O2" s="12">
        <v>15</v>
      </c>
      <c r="P2" s="38">
        <f t="array" ref="P2">100*O2/M2</f>
        <v>75</v>
      </c>
      <c r="Q2" s="39"/>
    </row>
    <row r="3" spans="1:17" x14ac:dyDescent="0.25">
      <c r="A3" s="12">
        <v>1027</v>
      </c>
      <c r="B3" s="12" t="s">
        <v>87</v>
      </c>
      <c r="C3" s="17">
        <v>4</v>
      </c>
      <c r="D3" s="17">
        <v>0</v>
      </c>
      <c r="E3" s="25">
        <v>40015</v>
      </c>
      <c r="F3" s="45">
        <v>15</v>
      </c>
      <c r="G3" s="17">
        <v>6425</v>
      </c>
      <c r="H3" s="17">
        <v>8150</v>
      </c>
      <c r="I3" s="17">
        <v>7</v>
      </c>
      <c r="J3" s="12">
        <f t="shared" ref="J3:J63" si="1">F3+I3</f>
        <v>22</v>
      </c>
      <c r="K3" s="18">
        <f t="shared" si="0"/>
        <v>246.42857142857142</v>
      </c>
      <c r="L3" s="37">
        <f t="array" ref="L3">G3+(K3*7)</f>
        <v>8150</v>
      </c>
    </row>
    <row r="4" spans="1:17" x14ac:dyDescent="0.25">
      <c r="A4" s="12">
        <v>1027</v>
      </c>
      <c r="B4" s="12" t="s">
        <v>87</v>
      </c>
      <c r="C4" s="17">
        <v>5</v>
      </c>
      <c r="D4" s="17">
        <v>0</v>
      </c>
      <c r="E4" s="25">
        <v>40015</v>
      </c>
      <c r="F4" s="45">
        <v>15</v>
      </c>
      <c r="G4" s="17">
        <v>6178</v>
      </c>
      <c r="H4" s="17">
        <v>8104</v>
      </c>
      <c r="I4" s="17">
        <v>7</v>
      </c>
      <c r="J4" s="12">
        <f t="shared" si="1"/>
        <v>22</v>
      </c>
      <c r="K4" s="18">
        <f t="shared" si="0"/>
        <v>275.14285714285717</v>
      </c>
      <c r="L4" s="37">
        <f t="array" ref="L4">G4+(K4*7)</f>
        <v>8104</v>
      </c>
    </row>
    <row r="5" spans="1:17" x14ac:dyDescent="0.25">
      <c r="A5" s="12">
        <v>1027</v>
      </c>
      <c r="B5" s="12" t="s">
        <v>87</v>
      </c>
      <c r="C5" s="17">
        <v>6</v>
      </c>
      <c r="D5" s="2">
        <v>0</v>
      </c>
      <c r="E5" s="25">
        <v>40015</v>
      </c>
      <c r="F5" s="45">
        <v>15</v>
      </c>
      <c r="G5" s="17">
        <v>7200</v>
      </c>
      <c r="H5" s="17">
        <v>8156</v>
      </c>
      <c r="I5" s="17">
        <v>7</v>
      </c>
      <c r="J5" s="12">
        <f t="shared" si="1"/>
        <v>22</v>
      </c>
      <c r="K5" s="18">
        <f t="shared" si="0"/>
        <v>136.57142857142858</v>
      </c>
      <c r="L5" s="37">
        <f t="array" ref="L5">G5+(K5*7)</f>
        <v>8156</v>
      </c>
    </row>
    <row r="6" spans="1:17" x14ac:dyDescent="0.25">
      <c r="A6" s="12">
        <v>1027</v>
      </c>
      <c r="B6" s="12" t="s">
        <v>87</v>
      </c>
      <c r="C6" s="17">
        <v>7</v>
      </c>
      <c r="D6" s="17">
        <v>0</v>
      </c>
      <c r="E6" s="25">
        <v>40015</v>
      </c>
      <c r="F6" s="45">
        <v>15</v>
      </c>
      <c r="G6" s="17">
        <v>6673</v>
      </c>
      <c r="H6" s="17">
        <v>8286</v>
      </c>
      <c r="I6" s="17">
        <v>7</v>
      </c>
      <c r="J6" s="12">
        <f t="shared" si="1"/>
        <v>22</v>
      </c>
      <c r="K6" s="18">
        <f t="shared" si="0"/>
        <v>230.42857142857142</v>
      </c>
      <c r="L6" s="37">
        <f t="array" ref="L6">G6+(K6*7)</f>
        <v>8286</v>
      </c>
      <c r="P6" s="38"/>
    </row>
    <row r="7" spans="1:17" x14ac:dyDescent="0.25">
      <c r="A7" s="12">
        <v>1027</v>
      </c>
      <c r="B7" s="12" t="s">
        <v>87</v>
      </c>
      <c r="C7" s="17">
        <v>10</v>
      </c>
      <c r="D7" s="17">
        <v>0</v>
      </c>
      <c r="E7" s="25">
        <v>40015</v>
      </c>
      <c r="F7" s="45">
        <v>14</v>
      </c>
      <c r="G7" s="17">
        <v>7271</v>
      </c>
      <c r="H7" s="17">
        <v>8351</v>
      </c>
      <c r="I7" s="17">
        <v>7</v>
      </c>
      <c r="J7" s="12">
        <f t="shared" si="1"/>
        <v>21</v>
      </c>
      <c r="K7" s="18">
        <f t="shared" si="0"/>
        <v>154.28571428571428</v>
      </c>
      <c r="L7" s="37">
        <f t="array" ref="L7">G7+(K7*7)</f>
        <v>8351</v>
      </c>
    </row>
    <row r="8" spans="1:17" x14ac:dyDescent="0.25">
      <c r="A8" s="12">
        <v>1027</v>
      </c>
      <c r="B8" s="12" t="s">
        <v>87</v>
      </c>
      <c r="C8" s="17">
        <v>11</v>
      </c>
      <c r="D8" s="17">
        <v>0</v>
      </c>
      <c r="E8" s="25">
        <v>40015</v>
      </c>
      <c r="F8" s="45">
        <v>15</v>
      </c>
      <c r="G8" s="17">
        <v>6566</v>
      </c>
      <c r="H8" s="17">
        <v>8351</v>
      </c>
      <c r="I8" s="17">
        <v>7</v>
      </c>
      <c r="J8" s="12">
        <f t="shared" si="1"/>
        <v>22</v>
      </c>
      <c r="K8" s="18">
        <f t="shared" si="0"/>
        <v>255</v>
      </c>
      <c r="L8" s="37">
        <f t="array" ref="L8">G8+(K8*7)</f>
        <v>8351</v>
      </c>
    </row>
    <row r="9" spans="1:17" x14ac:dyDescent="0.25">
      <c r="A9" s="12">
        <v>1027</v>
      </c>
      <c r="B9" s="12" t="s">
        <v>87</v>
      </c>
      <c r="C9" s="17">
        <v>12</v>
      </c>
      <c r="D9" s="2">
        <v>0</v>
      </c>
      <c r="E9" s="25">
        <v>40015</v>
      </c>
      <c r="F9" s="45">
        <v>15</v>
      </c>
      <c r="G9" s="17">
        <v>6891</v>
      </c>
      <c r="H9" s="17">
        <v>9074</v>
      </c>
      <c r="I9" s="17">
        <v>7</v>
      </c>
      <c r="J9" s="12">
        <f t="shared" si="1"/>
        <v>22</v>
      </c>
      <c r="K9" s="18">
        <f t="shared" si="0"/>
        <v>311.85714285714283</v>
      </c>
      <c r="L9" s="37">
        <f t="array" ref="L9">G9+(K9*7)</f>
        <v>9074</v>
      </c>
    </row>
    <row r="10" spans="1:17" x14ac:dyDescent="0.25">
      <c r="A10" s="12">
        <v>1027</v>
      </c>
      <c r="B10" s="12" t="s">
        <v>87</v>
      </c>
      <c r="C10" s="17">
        <v>14</v>
      </c>
      <c r="D10" s="17">
        <v>0</v>
      </c>
      <c r="E10" s="25">
        <v>40015</v>
      </c>
      <c r="F10" s="45">
        <v>15</v>
      </c>
      <c r="G10" s="17">
        <v>6236</v>
      </c>
      <c r="H10" s="17">
        <v>8047</v>
      </c>
      <c r="I10" s="17">
        <v>7</v>
      </c>
      <c r="J10" s="12">
        <f t="shared" si="1"/>
        <v>22</v>
      </c>
      <c r="K10" s="18">
        <f t="shared" si="0"/>
        <v>258.71428571428572</v>
      </c>
      <c r="L10" s="37">
        <f t="array" ref="L10">G10+(K10*7)</f>
        <v>8047</v>
      </c>
    </row>
    <row r="11" spans="1:17" x14ac:dyDescent="0.25">
      <c r="A11" s="12">
        <v>1027</v>
      </c>
      <c r="B11" s="12" t="s">
        <v>87</v>
      </c>
      <c r="C11" s="17">
        <v>15</v>
      </c>
      <c r="D11" s="2">
        <v>0</v>
      </c>
      <c r="E11" s="25">
        <v>40015</v>
      </c>
      <c r="F11" s="45">
        <v>15</v>
      </c>
      <c r="G11" s="17">
        <v>6140</v>
      </c>
      <c r="H11" s="17">
        <v>8238</v>
      </c>
      <c r="I11" s="17">
        <v>7</v>
      </c>
      <c r="J11" s="12">
        <f t="shared" si="1"/>
        <v>22</v>
      </c>
      <c r="K11" s="18">
        <f t="shared" si="0"/>
        <v>299.71428571428572</v>
      </c>
      <c r="L11" s="37">
        <f t="array" ref="L11">G11+(K11*7)</f>
        <v>8238</v>
      </c>
    </row>
    <row r="12" spans="1:17" x14ac:dyDescent="0.25">
      <c r="A12" s="12">
        <v>1027</v>
      </c>
      <c r="B12" s="12" t="s">
        <v>87</v>
      </c>
      <c r="C12" s="17">
        <v>16</v>
      </c>
      <c r="D12" s="17">
        <v>0</v>
      </c>
      <c r="E12" s="25">
        <v>40015</v>
      </c>
      <c r="F12" s="45">
        <v>13</v>
      </c>
      <c r="G12" s="17">
        <v>6465</v>
      </c>
      <c r="H12" s="17">
        <v>7992</v>
      </c>
      <c r="I12" s="17">
        <v>7</v>
      </c>
      <c r="J12" s="12">
        <f t="shared" si="1"/>
        <v>20</v>
      </c>
      <c r="K12" s="18">
        <f t="shared" si="0"/>
        <v>218.14285714285714</v>
      </c>
      <c r="L12" s="37">
        <f t="array" ref="L12">G12+(K12*7)</f>
        <v>7992</v>
      </c>
    </row>
    <row r="13" spans="1:17" x14ac:dyDescent="0.25">
      <c r="A13" s="12">
        <v>1027</v>
      </c>
      <c r="B13" s="12" t="s">
        <v>87</v>
      </c>
      <c r="C13" s="17">
        <v>17</v>
      </c>
      <c r="D13" s="17">
        <v>0</v>
      </c>
      <c r="E13" s="25">
        <v>40015</v>
      </c>
      <c r="F13" s="45">
        <v>14</v>
      </c>
      <c r="G13" s="17">
        <v>6783</v>
      </c>
      <c r="H13" s="17">
        <v>8003</v>
      </c>
      <c r="I13" s="17">
        <v>7</v>
      </c>
      <c r="J13" s="12">
        <f t="shared" si="1"/>
        <v>21</v>
      </c>
      <c r="K13" s="18">
        <f t="shared" si="0"/>
        <v>174.28571428571428</v>
      </c>
      <c r="L13" s="37">
        <f t="array" ref="L13">G13+(K13*7)</f>
        <v>8003</v>
      </c>
    </row>
    <row r="14" spans="1:17" x14ac:dyDescent="0.25">
      <c r="A14" s="12">
        <v>1027</v>
      </c>
      <c r="B14" s="12" t="s">
        <v>87</v>
      </c>
      <c r="C14" s="17">
        <v>18</v>
      </c>
      <c r="D14" s="2">
        <v>0</v>
      </c>
      <c r="E14" s="25">
        <v>40015</v>
      </c>
      <c r="F14" s="45">
        <v>14</v>
      </c>
      <c r="G14" s="17">
        <v>7195</v>
      </c>
      <c r="H14" s="17">
        <v>8101</v>
      </c>
      <c r="I14" s="17">
        <v>7</v>
      </c>
      <c r="J14" s="12">
        <f t="shared" si="1"/>
        <v>21</v>
      </c>
      <c r="K14" s="18">
        <f t="shared" si="0"/>
        <v>129.42857142857142</v>
      </c>
      <c r="L14" s="37">
        <f t="array" ref="L14">G14+(K14*7)</f>
        <v>8101</v>
      </c>
    </row>
    <row r="15" spans="1:17" x14ac:dyDescent="0.25">
      <c r="A15" s="12">
        <v>1027</v>
      </c>
      <c r="B15" s="12" t="s">
        <v>87</v>
      </c>
      <c r="C15" s="17">
        <v>20</v>
      </c>
      <c r="D15" s="17">
        <v>0</v>
      </c>
      <c r="E15" s="25">
        <v>40015</v>
      </c>
      <c r="F15" s="45">
        <v>14</v>
      </c>
      <c r="G15" s="17">
        <v>6686</v>
      </c>
      <c r="H15" s="17">
        <v>8201</v>
      </c>
      <c r="I15" s="17">
        <v>7</v>
      </c>
      <c r="J15" s="12">
        <f t="shared" si="1"/>
        <v>21</v>
      </c>
      <c r="K15" s="18">
        <f t="shared" si="0"/>
        <v>216.42857142857142</v>
      </c>
      <c r="L15" s="37">
        <f t="array" ref="L15">G15+(K15*7)</f>
        <v>8201</v>
      </c>
    </row>
    <row r="16" spans="1:17" x14ac:dyDescent="0.25">
      <c r="A16" s="12">
        <v>1027</v>
      </c>
      <c r="B16" s="12" t="s">
        <v>87</v>
      </c>
      <c r="C16" s="17">
        <v>21</v>
      </c>
      <c r="D16" s="2">
        <v>2.1</v>
      </c>
      <c r="E16" s="25">
        <v>40015</v>
      </c>
      <c r="F16" s="17">
        <v>16</v>
      </c>
      <c r="G16" s="17">
        <v>6712</v>
      </c>
      <c r="H16" s="17">
        <v>8062</v>
      </c>
      <c r="I16" s="17">
        <v>7</v>
      </c>
      <c r="J16" s="12">
        <f t="shared" si="1"/>
        <v>23</v>
      </c>
      <c r="K16" s="18">
        <f t="shared" si="0"/>
        <v>192.85714285714286</v>
      </c>
      <c r="L16" s="37">
        <f t="array" ref="L16">G16+(K16*7)</f>
        <v>8062</v>
      </c>
      <c r="M16" s="12">
        <v>20</v>
      </c>
      <c r="N16" s="12">
        <v>19</v>
      </c>
      <c r="O16" s="12">
        <v>17</v>
      </c>
      <c r="P16" s="38">
        <f t="array" ref="P16">100*O16/M16</f>
        <v>85</v>
      </c>
      <c r="Q16" s="39"/>
    </row>
    <row r="17" spans="1:16" x14ac:dyDescent="0.25">
      <c r="A17" s="12">
        <v>1027</v>
      </c>
      <c r="B17" s="12" t="s">
        <v>87</v>
      </c>
      <c r="C17" s="17">
        <v>22</v>
      </c>
      <c r="D17" s="2">
        <v>2.1</v>
      </c>
      <c r="E17" s="25">
        <v>40015</v>
      </c>
      <c r="F17" s="17">
        <v>15</v>
      </c>
      <c r="G17" s="17">
        <v>6688</v>
      </c>
      <c r="H17" s="17">
        <v>8063</v>
      </c>
      <c r="I17" s="17">
        <v>7</v>
      </c>
      <c r="J17" s="12">
        <f t="shared" si="1"/>
        <v>22</v>
      </c>
      <c r="K17" s="18">
        <f t="shared" si="0"/>
        <v>196.42857142857142</v>
      </c>
      <c r="L17" s="37">
        <f t="array" ref="L17">G17+(K17*7)</f>
        <v>8063</v>
      </c>
    </row>
    <row r="18" spans="1:16" x14ac:dyDescent="0.25">
      <c r="A18" s="12">
        <v>1027</v>
      </c>
      <c r="B18" s="12" t="s">
        <v>87</v>
      </c>
      <c r="C18" s="17">
        <v>23</v>
      </c>
      <c r="D18" s="2">
        <v>2.1</v>
      </c>
      <c r="E18" s="25">
        <v>40015</v>
      </c>
      <c r="F18" s="17">
        <v>16</v>
      </c>
      <c r="G18" s="17">
        <v>6478</v>
      </c>
      <c r="H18" s="17">
        <v>8055</v>
      </c>
      <c r="I18" s="17">
        <v>7</v>
      </c>
      <c r="J18" s="12">
        <f t="shared" si="1"/>
        <v>23</v>
      </c>
      <c r="K18" s="18">
        <f t="shared" si="0"/>
        <v>225.28571428571428</v>
      </c>
      <c r="L18" s="37">
        <f t="array" ref="L18">G18+(K18*7)</f>
        <v>8055</v>
      </c>
    </row>
    <row r="19" spans="1:16" x14ac:dyDescent="0.25">
      <c r="A19" s="12">
        <v>1027</v>
      </c>
      <c r="B19" s="12" t="s">
        <v>87</v>
      </c>
      <c r="C19" s="17">
        <v>25</v>
      </c>
      <c r="D19" s="2">
        <v>2.1</v>
      </c>
      <c r="E19" s="25">
        <v>40015</v>
      </c>
      <c r="F19" s="17">
        <v>14</v>
      </c>
      <c r="G19" s="17">
        <v>6997</v>
      </c>
      <c r="H19" s="17">
        <v>8247</v>
      </c>
      <c r="I19" s="17">
        <v>7</v>
      </c>
      <c r="J19" s="12">
        <f t="shared" si="1"/>
        <v>21</v>
      </c>
      <c r="K19" s="18">
        <f t="shared" si="0"/>
        <v>178.57142857142858</v>
      </c>
      <c r="L19" s="37">
        <f t="array" ref="L19">G19+(K19*7)</f>
        <v>8247</v>
      </c>
    </row>
    <row r="20" spans="1:16" x14ac:dyDescent="0.25">
      <c r="A20" s="12">
        <v>1027</v>
      </c>
      <c r="B20" s="12" t="s">
        <v>87</v>
      </c>
      <c r="C20" s="17">
        <v>27</v>
      </c>
      <c r="D20" s="2">
        <v>2.1</v>
      </c>
      <c r="E20" s="25">
        <v>40015</v>
      </c>
      <c r="F20" s="17">
        <v>14</v>
      </c>
      <c r="G20" s="17">
        <v>6908</v>
      </c>
      <c r="H20" s="17">
        <v>8219</v>
      </c>
      <c r="I20" s="17">
        <v>7</v>
      </c>
      <c r="J20" s="12">
        <f t="shared" si="1"/>
        <v>21</v>
      </c>
      <c r="K20" s="18">
        <f t="shared" si="0"/>
        <v>187.28571428571428</v>
      </c>
      <c r="L20" s="37">
        <f t="array" ref="L20">G20+(K20*7)</f>
        <v>8219</v>
      </c>
    </row>
    <row r="21" spans="1:16" x14ac:dyDescent="0.25">
      <c r="A21" s="12">
        <v>1027</v>
      </c>
      <c r="B21" s="12" t="s">
        <v>87</v>
      </c>
      <c r="C21" s="17">
        <v>28</v>
      </c>
      <c r="D21" s="2">
        <v>2.1</v>
      </c>
      <c r="E21" s="25">
        <v>40015</v>
      </c>
      <c r="F21" s="17">
        <v>15</v>
      </c>
      <c r="G21" s="17">
        <v>6271</v>
      </c>
      <c r="H21" s="17">
        <v>8194</v>
      </c>
      <c r="I21" s="17">
        <v>7</v>
      </c>
      <c r="J21" s="12">
        <f t="shared" si="1"/>
        <v>22</v>
      </c>
      <c r="K21" s="18">
        <f t="shared" si="0"/>
        <v>274.71428571428572</v>
      </c>
      <c r="L21" s="37">
        <f t="array" ref="L21">G21+(K21*7)</f>
        <v>8194</v>
      </c>
    </row>
    <row r="22" spans="1:16" x14ac:dyDescent="0.25">
      <c r="A22" s="12">
        <v>1027</v>
      </c>
      <c r="B22" s="12" t="s">
        <v>87</v>
      </c>
      <c r="C22" s="17">
        <v>29</v>
      </c>
      <c r="D22" s="2">
        <v>2.1</v>
      </c>
      <c r="E22" s="25">
        <v>40015</v>
      </c>
      <c r="F22" s="17">
        <v>16</v>
      </c>
      <c r="G22" s="17">
        <v>5519</v>
      </c>
      <c r="H22" s="17">
        <v>7424</v>
      </c>
      <c r="I22" s="17">
        <v>7</v>
      </c>
      <c r="J22" s="12">
        <f t="shared" si="1"/>
        <v>23</v>
      </c>
      <c r="K22" s="18">
        <f t="shared" si="0"/>
        <v>272.14285714285717</v>
      </c>
      <c r="L22" s="37">
        <f t="array" ref="L22">G22+(K22*7)</f>
        <v>7424</v>
      </c>
      <c r="P22" s="38"/>
    </row>
    <row r="23" spans="1:16" x14ac:dyDescent="0.25">
      <c r="A23" s="12">
        <v>1027</v>
      </c>
      <c r="B23" s="12" t="s">
        <v>87</v>
      </c>
      <c r="C23" s="17">
        <v>30</v>
      </c>
      <c r="D23" s="2">
        <v>2.1</v>
      </c>
      <c r="E23" s="25">
        <v>40015</v>
      </c>
      <c r="F23" s="17">
        <v>15</v>
      </c>
      <c r="G23" s="17">
        <v>6377</v>
      </c>
      <c r="H23" s="17">
        <v>8035</v>
      </c>
      <c r="I23" s="17">
        <v>7</v>
      </c>
      <c r="J23" s="12">
        <f t="shared" si="1"/>
        <v>22</v>
      </c>
      <c r="K23" s="18">
        <f t="shared" si="0"/>
        <v>236.85714285714286</v>
      </c>
      <c r="L23" s="37">
        <f t="array" ref="L23">G23+(K23*7)</f>
        <v>8035</v>
      </c>
    </row>
    <row r="24" spans="1:16" x14ac:dyDescent="0.25">
      <c r="A24" s="12">
        <v>1027</v>
      </c>
      <c r="B24" s="12" t="s">
        <v>87</v>
      </c>
      <c r="C24" s="17">
        <v>31</v>
      </c>
      <c r="D24" s="2">
        <v>2.1</v>
      </c>
      <c r="E24" s="25">
        <v>40015</v>
      </c>
      <c r="F24" s="17">
        <v>15</v>
      </c>
      <c r="G24" s="17">
        <v>6869</v>
      </c>
      <c r="H24" s="17">
        <v>8351</v>
      </c>
      <c r="I24" s="17">
        <v>7</v>
      </c>
      <c r="J24" s="12">
        <f t="shared" si="1"/>
        <v>22</v>
      </c>
      <c r="K24" s="18">
        <f t="shared" si="0"/>
        <v>211.71428571428572</v>
      </c>
      <c r="L24" s="37">
        <f t="array" ref="L24">G24+(K24*7)</f>
        <v>8351</v>
      </c>
      <c r="P24" s="38"/>
    </row>
    <row r="25" spans="1:16" x14ac:dyDescent="0.25">
      <c r="A25" s="12">
        <v>1027</v>
      </c>
      <c r="B25" s="12" t="s">
        <v>87</v>
      </c>
      <c r="C25" s="17">
        <v>32</v>
      </c>
      <c r="D25" s="2">
        <v>2.1</v>
      </c>
      <c r="E25" s="25">
        <v>40015</v>
      </c>
      <c r="F25" s="17">
        <v>12</v>
      </c>
      <c r="G25" s="17">
        <v>7470</v>
      </c>
      <c r="H25" s="17">
        <v>8206</v>
      </c>
      <c r="I25" s="17">
        <v>7</v>
      </c>
      <c r="J25" s="12">
        <f t="shared" si="1"/>
        <v>19</v>
      </c>
      <c r="K25" s="18">
        <f t="shared" si="0"/>
        <v>105.14285714285714</v>
      </c>
      <c r="L25" s="37">
        <f t="array" ref="L25">G25+(K25*7)</f>
        <v>8206</v>
      </c>
    </row>
    <row r="26" spans="1:16" x14ac:dyDescent="0.25">
      <c r="A26" s="12">
        <v>1027</v>
      </c>
      <c r="B26" s="12" t="s">
        <v>87</v>
      </c>
      <c r="C26" s="17">
        <v>33</v>
      </c>
      <c r="D26" s="2">
        <v>2.1</v>
      </c>
      <c r="E26" s="25">
        <v>40015</v>
      </c>
      <c r="F26" s="17">
        <v>14</v>
      </c>
      <c r="G26" s="17">
        <v>7009</v>
      </c>
      <c r="H26" s="17">
        <v>8518</v>
      </c>
      <c r="I26" s="17">
        <v>7</v>
      </c>
      <c r="J26" s="12">
        <f t="shared" si="1"/>
        <v>21</v>
      </c>
      <c r="K26" s="18">
        <f t="shared" si="0"/>
        <v>215.57142857142858</v>
      </c>
      <c r="L26" s="37">
        <f t="array" ref="L26">G26+(K26*7)</f>
        <v>8518</v>
      </c>
    </row>
    <row r="27" spans="1:16" x14ac:dyDescent="0.25">
      <c r="A27" s="12">
        <v>1027</v>
      </c>
      <c r="B27" s="12" t="s">
        <v>87</v>
      </c>
      <c r="C27" s="17">
        <v>35</v>
      </c>
      <c r="D27" s="2">
        <v>2.1</v>
      </c>
      <c r="E27" s="25">
        <v>40015</v>
      </c>
      <c r="F27" s="17">
        <v>15</v>
      </c>
      <c r="G27" s="17">
        <v>6101</v>
      </c>
      <c r="H27" s="17">
        <v>7710</v>
      </c>
      <c r="I27" s="17">
        <v>7</v>
      </c>
      <c r="J27" s="12">
        <f t="shared" si="1"/>
        <v>22</v>
      </c>
      <c r="K27" s="18">
        <f t="shared" si="0"/>
        <v>229.85714285714286</v>
      </c>
      <c r="L27" s="37">
        <f t="array" ref="L27">G27+(K27*7)</f>
        <v>7710</v>
      </c>
    </row>
    <row r="28" spans="1:16" x14ac:dyDescent="0.25">
      <c r="A28" s="12">
        <v>1027</v>
      </c>
      <c r="B28" s="12" t="s">
        <v>87</v>
      </c>
      <c r="C28" s="17">
        <v>36</v>
      </c>
      <c r="D28" s="2">
        <v>2.1</v>
      </c>
      <c r="E28" s="25">
        <v>40015</v>
      </c>
      <c r="F28" s="17">
        <v>15</v>
      </c>
      <c r="G28" s="17">
        <v>6783</v>
      </c>
      <c r="H28" s="17">
        <v>8411</v>
      </c>
      <c r="I28" s="17">
        <v>7</v>
      </c>
      <c r="J28" s="12">
        <f t="shared" si="1"/>
        <v>22</v>
      </c>
      <c r="K28" s="18">
        <f t="shared" si="0"/>
        <v>232.57142857142858</v>
      </c>
      <c r="L28" s="37">
        <f t="array" ref="L28">G28+(K28*7)</f>
        <v>8411</v>
      </c>
    </row>
    <row r="29" spans="1:16" x14ac:dyDescent="0.25">
      <c r="A29" s="12">
        <v>1027</v>
      </c>
      <c r="B29" s="12" t="s">
        <v>87</v>
      </c>
      <c r="C29" s="17">
        <v>37</v>
      </c>
      <c r="D29" s="2">
        <v>2.1</v>
      </c>
      <c r="E29" s="25">
        <v>40015</v>
      </c>
      <c r="F29" s="17">
        <v>13</v>
      </c>
      <c r="G29" s="17">
        <v>7165</v>
      </c>
      <c r="H29" s="17">
        <v>7808</v>
      </c>
      <c r="I29" s="17">
        <v>7</v>
      </c>
      <c r="J29" s="12">
        <f t="shared" si="1"/>
        <v>20</v>
      </c>
      <c r="K29" s="18">
        <f t="shared" si="0"/>
        <v>91.857142857142861</v>
      </c>
      <c r="L29" s="37">
        <f t="array" ref="L29">G29+(K29*7)</f>
        <v>7808</v>
      </c>
    </row>
    <row r="30" spans="1:16" x14ac:dyDescent="0.25">
      <c r="A30" s="12">
        <v>1027</v>
      </c>
      <c r="B30" s="12" t="s">
        <v>87</v>
      </c>
      <c r="C30" s="17">
        <v>38</v>
      </c>
      <c r="D30" s="2">
        <v>2.1</v>
      </c>
      <c r="E30" s="25">
        <v>40015</v>
      </c>
      <c r="F30" s="17">
        <v>15</v>
      </c>
      <c r="G30" s="17">
        <v>6813</v>
      </c>
      <c r="H30" s="17">
        <v>8411</v>
      </c>
      <c r="I30" s="17">
        <v>7</v>
      </c>
      <c r="J30" s="12">
        <f t="shared" si="1"/>
        <v>22</v>
      </c>
      <c r="K30" s="18">
        <f t="shared" si="0"/>
        <v>228.28571428571428</v>
      </c>
      <c r="L30" s="37">
        <f t="array" ref="L30">G30+(K30*7)</f>
        <v>8411</v>
      </c>
    </row>
    <row r="31" spans="1:16" x14ac:dyDescent="0.25">
      <c r="A31" s="12">
        <v>1027</v>
      </c>
      <c r="B31" s="12" t="s">
        <v>87</v>
      </c>
      <c r="C31" s="17">
        <v>39</v>
      </c>
      <c r="D31" s="2">
        <v>2.1</v>
      </c>
      <c r="E31" s="25">
        <v>40015</v>
      </c>
      <c r="F31" s="17">
        <v>16</v>
      </c>
      <c r="G31" s="17">
        <v>6260</v>
      </c>
      <c r="H31" s="17">
        <v>7553</v>
      </c>
      <c r="I31" s="17">
        <v>7</v>
      </c>
      <c r="J31" s="12">
        <f t="shared" si="1"/>
        <v>23</v>
      </c>
      <c r="K31" s="18">
        <f t="shared" si="0"/>
        <v>184.71428571428572</v>
      </c>
      <c r="L31" s="37">
        <f t="array" ref="L31">G31+(K31*7)</f>
        <v>7553</v>
      </c>
    </row>
    <row r="32" spans="1:16" x14ac:dyDescent="0.25">
      <c r="A32" s="12">
        <v>1027</v>
      </c>
      <c r="B32" s="12" t="s">
        <v>87</v>
      </c>
      <c r="C32" s="17">
        <v>40</v>
      </c>
      <c r="D32" s="2">
        <v>2.1</v>
      </c>
      <c r="E32" s="25">
        <v>40015</v>
      </c>
      <c r="F32" s="17">
        <v>14</v>
      </c>
      <c r="G32" s="17">
        <v>7185</v>
      </c>
      <c r="H32" s="17">
        <v>8169</v>
      </c>
      <c r="I32" s="17">
        <v>7</v>
      </c>
      <c r="J32" s="12">
        <f t="shared" si="1"/>
        <v>21</v>
      </c>
      <c r="K32" s="18">
        <f t="shared" si="0"/>
        <v>140.57142857142858</v>
      </c>
      <c r="L32" s="37">
        <f t="array" ref="L32">G32+(K32*7)</f>
        <v>8169</v>
      </c>
      <c r="P32" s="38"/>
    </row>
    <row r="33" spans="1:17" x14ac:dyDescent="0.25">
      <c r="A33" s="12">
        <v>1027</v>
      </c>
      <c r="B33" s="12" t="s">
        <v>87</v>
      </c>
      <c r="C33" s="17">
        <v>41</v>
      </c>
      <c r="D33" s="2">
        <v>21</v>
      </c>
      <c r="E33" s="25">
        <v>40015</v>
      </c>
      <c r="F33" s="12">
        <v>15</v>
      </c>
      <c r="G33" s="17">
        <v>6632</v>
      </c>
      <c r="H33" s="17">
        <v>8595</v>
      </c>
      <c r="I33" s="17">
        <v>7</v>
      </c>
      <c r="J33" s="12">
        <f t="shared" si="1"/>
        <v>22</v>
      </c>
      <c r="K33" s="18">
        <f t="shared" si="0"/>
        <v>280.42857142857144</v>
      </c>
      <c r="L33" s="37">
        <f t="array" ref="L33">G33+(K33*7)</f>
        <v>8595</v>
      </c>
      <c r="M33" s="12">
        <v>20</v>
      </c>
      <c r="N33" s="12">
        <v>19</v>
      </c>
      <c r="O33" s="12">
        <v>14</v>
      </c>
      <c r="P33" s="38">
        <f t="array" ref="P33">100*O33/M33</f>
        <v>70</v>
      </c>
      <c r="Q33" s="39"/>
    </row>
    <row r="34" spans="1:17" x14ac:dyDescent="0.25">
      <c r="A34" s="12">
        <v>1027</v>
      </c>
      <c r="B34" s="12" t="s">
        <v>87</v>
      </c>
      <c r="C34" s="17">
        <v>42</v>
      </c>
      <c r="D34" s="2">
        <v>21</v>
      </c>
      <c r="E34" s="25">
        <v>40015</v>
      </c>
      <c r="F34" s="12">
        <v>15</v>
      </c>
      <c r="G34" s="17">
        <v>6294</v>
      </c>
      <c r="H34" s="17">
        <v>7874</v>
      </c>
      <c r="I34" s="17">
        <v>7</v>
      </c>
      <c r="J34" s="12">
        <f t="shared" si="1"/>
        <v>22</v>
      </c>
      <c r="K34" s="18">
        <f t="shared" ref="K34:K70" si="2">(H34-G34)/I34</f>
        <v>225.71428571428572</v>
      </c>
      <c r="L34" s="37">
        <f t="array" ref="L34">G34+(K34*7)</f>
        <v>7874</v>
      </c>
    </row>
    <row r="35" spans="1:17" x14ac:dyDescent="0.25">
      <c r="A35" s="12">
        <v>1027</v>
      </c>
      <c r="B35" s="12" t="s">
        <v>87</v>
      </c>
      <c r="C35" s="17">
        <v>45</v>
      </c>
      <c r="D35" s="2">
        <v>21</v>
      </c>
      <c r="E35" s="25">
        <v>40015</v>
      </c>
      <c r="F35" s="12">
        <v>14</v>
      </c>
      <c r="G35" s="17">
        <v>6962</v>
      </c>
      <c r="H35" s="17">
        <v>7743</v>
      </c>
      <c r="I35" s="17">
        <v>7</v>
      </c>
      <c r="J35" s="12">
        <f t="shared" si="1"/>
        <v>21</v>
      </c>
      <c r="K35" s="18">
        <f t="shared" si="2"/>
        <v>111.57142857142857</v>
      </c>
      <c r="L35" s="37">
        <f t="array" ref="L35">G35+(K35*7)</f>
        <v>7743</v>
      </c>
    </row>
    <row r="36" spans="1:17" x14ac:dyDescent="0.25">
      <c r="A36" s="12">
        <v>1027</v>
      </c>
      <c r="B36" s="12" t="s">
        <v>87</v>
      </c>
      <c r="C36" s="17">
        <v>47</v>
      </c>
      <c r="D36" s="2">
        <v>21</v>
      </c>
      <c r="E36" s="25">
        <v>40015</v>
      </c>
      <c r="F36" s="12">
        <v>13</v>
      </c>
      <c r="G36" s="17">
        <v>6009</v>
      </c>
      <c r="H36" s="17">
        <v>7210</v>
      </c>
      <c r="I36" s="17">
        <v>7</v>
      </c>
      <c r="J36" s="12">
        <f t="shared" si="1"/>
        <v>20</v>
      </c>
      <c r="K36" s="18">
        <f t="shared" si="2"/>
        <v>171.57142857142858</v>
      </c>
      <c r="L36" s="37">
        <f t="array" ref="L36">G36+(K36*7)</f>
        <v>7210</v>
      </c>
    </row>
    <row r="37" spans="1:17" x14ac:dyDescent="0.25">
      <c r="A37" s="12">
        <v>1027</v>
      </c>
      <c r="B37" s="12" t="s">
        <v>87</v>
      </c>
      <c r="C37" s="17">
        <v>48</v>
      </c>
      <c r="D37" s="2">
        <v>21</v>
      </c>
      <c r="E37" s="25">
        <v>40015</v>
      </c>
      <c r="F37" s="12">
        <v>13</v>
      </c>
      <c r="G37" s="17">
        <v>6070</v>
      </c>
      <c r="H37" s="17">
        <v>6837</v>
      </c>
      <c r="I37" s="17">
        <v>7</v>
      </c>
      <c r="J37" s="12">
        <f t="shared" si="1"/>
        <v>20</v>
      </c>
      <c r="K37" s="18">
        <f t="shared" si="2"/>
        <v>109.57142857142857</v>
      </c>
      <c r="L37" s="37">
        <f t="array" ref="L37">G37+(K37*7)</f>
        <v>6837</v>
      </c>
    </row>
    <row r="38" spans="1:17" x14ac:dyDescent="0.25">
      <c r="A38" s="12">
        <v>1027</v>
      </c>
      <c r="B38" s="12" t="s">
        <v>87</v>
      </c>
      <c r="C38" s="17">
        <v>50</v>
      </c>
      <c r="D38" s="2">
        <v>21</v>
      </c>
      <c r="E38" s="25">
        <v>40015</v>
      </c>
      <c r="F38" s="12">
        <v>16</v>
      </c>
      <c r="G38" s="17">
        <v>6657</v>
      </c>
      <c r="H38" s="17">
        <v>7127</v>
      </c>
      <c r="I38" s="17">
        <v>7</v>
      </c>
      <c r="J38" s="12">
        <f t="shared" si="1"/>
        <v>23</v>
      </c>
      <c r="K38" s="18">
        <f t="shared" si="2"/>
        <v>67.142857142857139</v>
      </c>
      <c r="L38" s="37">
        <f t="array" ref="L38">G38+(K38*7)</f>
        <v>7127</v>
      </c>
    </row>
    <row r="39" spans="1:17" x14ac:dyDescent="0.25">
      <c r="A39" s="12">
        <v>1027</v>
      </c>
      <c r="B39" s="12" t="s">
        <v>87</v>
      </c>
      <c r="C39" s="17">
        <v>51</v>
      </c>
      <c r="D39" s="2">
        <v>21</v>
      </c>
      <c r="E39" s="25">
        <v>40015</v>
      </c>
      <c r="F39" s="12">
        <v>14</v>
      </c>
      <c r="G39" s="17">
        <v>6687</v>
      </c>
      <c r="H39" s="17">
        <v>7391</v>
      </c>
      <c r="I39" s="17">
        <v>7</v>
      </c>
      <c r="J39" s="12">
        <f t="shared" si="1"/>
        <v>21</v>
      </c>
      <c r="K39" s="18">
        <f t="shared" si="2"/>
        <v>100.57142857142857</v>
      </c>
      <c r="L39" s="37">
        <f t="array" ref="L39">G39+(K39*7)</f>
        <v>7391</v>
      </c>
    </row>
    <row r="40" spans="1:17" x14ac:dyDescent="0.25">
      <c r="A40" s="12">
        <v>1027</v>
      </c>
      <c r="B40" s="12" t="s">
        <v>87</v>
      </c>
      <c r="C40" s="17">
        <v>52</v>
      </c>
      <c r="D40" s="2">
        <v>21</v>
      </c>
      <c r="E40" s="25">
        <v>40015</v>
      </c>
      <c r="F40" s="12">
        <v>14</v>
      </c>
      <c r="G40" s="17">
        <v>7513</v>
      </c>
      <c r="H40" s="17">
        <v>8024</v>
      </c>
      <c r="I40" s="17">
        <v>7</v>
      </c>
      <c r="J40" s="12">
        <f t="shared" si="1"/>
        <v>21</v>
      </c>
      <c r="K40" s="18">
        <f t="shared" si="2"/>
        <v>73</v>
      </c>
      <c r="L40" s="37">
        <f t="array" ref="L40">G40+(K40*7)</f>
        <v>8024</v>
      </c>
    </row>
    <row r="41" spans="1:17" x14ac:dyDescent="0.25">
      <c r="A41" s="12">
        <v>1027</v>
      </c>
      <c r="B41" s="12" t="s">
        <v>87</v>
      </c>
      <c r="C41" s="17">
        <v>53</v>
      </c>
      <c r="D41" s="2">
        <v>21</v>
      </c>
      <c r="E41" s="25">
        <v>40015</v>
      </c>
      <c r="F41" s="12">
        <v>14</v>
      </c>
      <c r="G41" s="17">
        <v>6820</v>
      </c>
      <c r="H41" s="17">
        <v>7962</v>
      </c>
      <c r="I41" s="17">
        <v>7</v>
      </c>
      <c r="J41" s="12">
        <f t="shared" si="1"/>
        <v>21</v>
      </c>
      <c r="K41" s="18">
        <f t="shared" si="2"/>
        <v>163.14285714285714</v>
      </c>
      <c r="L41" s="37">
        <f t="array" ref="L41">G41+(K41*7)</f>
        <v>7962</v>
      </c>
    </row>
    <row r="42" spans="1:17" x14ac:dyDescent="0.25">
      <c r="A42" s="12">
        <v>1027</v>
      </c>
      <c r="B42" s="12" t="s">
        <v>87</v>
      </c>
      <c r="C42" s="17">
        <v>54</v>
      </c>
      <c r="D42" s="2">
        <v>21</v>
      </c>
      <c r="E42" s="25">
        <v>40015</v>
      </c>
      <c r="F42" s="12">
        <v>16</v>
      </c>
      <c r="G42" s="17">
        <v>6527</v>
      </c>
      <c r="H42" s="17">
        <v>7993</v>
      </c>
      <c r="I42" s="17">
        <v>7</v>
      </c>
      <c r="J42" s="12">
        <f t="shared" si="1"/>
        <v>23</v>
      </c>
      <c r="K42" s="18">
        <f t="shared" si="2"/>
        <v>209.42857142857142</v>
      </c>
      <c r="L42" s="37">
        <f t="array" ref="L42">G42+(K42*7)</f>
        <v>7993</v>
      </c>
    </row>
    <row r="43" spans="1:17" x14ac:dyDescent="0.25">
      <c r="A43" s="12">
        <v>1027</v>
      </c>
      <c r="B43" s="12" t="s">
        <v>87</v>
      </c>
      <c r="C43" s="17">
        <v>58</v>
      </c>
      <c r="D43" s="2">
        <v>21</v>
      </c>
      <c r="E43" s="25">
        <v>40015</v>
      </c>
      <c r="F43" s="12">
        <v>14</v>
      </c>
      <c r="G43" s="17">
        <v>6463</v>
      </c>
      <c r="H43" s="17">
        <v>7496</v>
      </c>
      <c r="I43" s="17">
        <v>7</v>
      </c>
      <c r="J43" s="12">
        <f t="shared" si="1"/>
        <v>21</v>
      </c>
      <c r="K43" s="18">
        <f t="shared" si="2"/>
        <v>147.57142857142858</v>
      </c>
      <c r="L43" s="37">
        <f t="array" ref="L43">G43+(K43*7)</f>
        <v>7496</v>
      </c>
    </row>
    <row r="44" spans="1:17" x14ac:dyDescent="0.25">
      <c r="A44" s="12">
        <v>1027</v>
      </c>
      <c r="B44" s="12" t="s">
        <v>87</v>
      </c>
      <c r="C44" s="17">
        <v>59</v>
      </c>
      <c r="D44" s="2">
        <v>21</v>
      </c>
      <c r="E44" s="25">
        <v>40015</v>
      </c>
      <c r="F44" s="12">
        <v>14</v>
      </c>
      <c r="G44" s="17">
        <v>6405</v>
      </c>
      <c r="H44" s="17">
        <v>7092</v>
      </c>
      <c r="I44" s="17">
        <v>7</v>
      </c>
      <c r="J44" s="12">
        <f t="shared" si="1"/>
        <v>21</v>
      </c>
      <c r="K44" s="18">
        <f t="shared" si="2"/>
        <v>98.142857142857139</v>
      </c>
      <c r="L44" s="37">
        <f t="array" ref="L44">G44+(K44*7)</f>
        <v>7092</v>
      </c>
    </row>
    <row r="45" spans="1:17" x14ac:dyDescent="0.25">
      <c r="A45" s="12">
        <v>1027</v>
      </c>
      <c r="B45" s="12" t="s">
        <v>87</v>
      </c>
      <c r="C45" s="17">
        <v>60</v>
      </c>
      <c r="D45" s="2">
        <v>21</v>
      </c>
      <c r="E45" s="25">
        <v>40015</v>
      </c>
      <c r="F45" s="12">
        <v>14</v>
      </c>
      <c r="G45" s="17">
        <v>7168</v>
      </c>
      <c r="H45" s="17">
        <v>8566</v>
      </c>
      <c r="I45" s="17">
        <v>7</v>
      </c>
      <c r="J45" s="12">
        <f t="shared" si="1"/>
        <v>21</v>
      </c>
      <c r="K45" s="18">
        <f t="shared" si="2"/>
        <v>199.71428571428572</v>
      </c>
      <c r="L45" s="37">
        <f t="array" ref="L45">G45+(K45*7)</f>
        <v>8566</v>
      </c>
    </row>
    <row r="46" spans="1:17" x14ac:dyDescent="0.25">
      <c r="A46" s="12">
        <v>1027</v>
      </c>
      <c r="B46" s="12" t="s">
        <v>87</v>
      </c>
      <c r="C46" s="17">
        <v>61</v>
      </c>
      <c r="D46" s="2">
        <v>210</v>
      </c>
      <c r="E46" s="25">
        <v>40015</v>
      </c>
      <c r="F46" s="12">
        <v>15</v>
      </c>
      <c r="G46" s="17">
        <v>5670</v>
      </c>
      <c r="H46" s="17">
        <v>6122</v>
      </c>
      <c r="I46" s="17">
        <v>7</v>
      </c>
      <c r="J46" s="12">
        <f t="shared" si="1"/>
        <v>22</v>
      </c>
      <c r="K46" s="18">
        <f t="shared" si="2"/>
        <v>64.571428571428569</v>
      </c>
      <c r="L46" s="37">
        <f t="array" ref="L46">G46+(K46*7)</f>
        <v>6122</v>
      </c>
      <c r="M46" s="12">
        <v>20</v>
      </c>
      <c r="N46" s="12">
        <v>15</v>
      </c>
      <c r="O46" s="12">
        <v>7</v>
      </c>
      <c r="P46" s="38">
        <f t="array" ref="P46">100*O46/M46</f>
        <v>35</v>
      </c>
      <c r="Q46" s="39"/>
    </row>
    <row r="47" spans="1:17" x14ac:dyDescent="0.25">
      <c r="A47" s="12">
        <v>1027</v>
      </c>
      <c r="B47" s="12" t="s">
        <v>87</v>
      </c>
      <c r="C47" s="17">
        <v>63</v>
      </c>
      <c r="D47" s="2">
        <v>210</v>
      </c>
      <c r="E47" s="25">
        <v>40015</v>
      </c>
      <c r="F47" s="12">
        <v>15</v>
      </c>
      <c r="G47" s="17">
        <v>6141</v>
      </c>
      <c r="H47" s="17">
        <v>7705</v>
      </c>
      <c r="I47" s="17">
        <v>7</v>
      </c>
      <c r="J47" s="12">
        <f t="shared" si="1"/>
        <v>22</v>
      </c>
      <c r="K47" s="18">
        <f t="shared" si="2"/>
        <v>223.42857142857142</v>
      </c>
      <c r="L47" s="37">
        <f t="array" ref="L47">G47+(K47*7)</f>
        <v>7705</v>
      </c>
    </row>
    <row r="48" spans="1:17" x14ac:dyDescent="0.25">
      <c r="A48" s="12">
        <v>1027</v>
      </c>
      <c r="B48" s="12" t="s">
        <v>87</v>
      </c>
      <c r="C48" s="17">
        <v>64</v>
      </c>
      <c r="D48" s="2">
        <v>210</v>
      </c>
      <c r="E48" s="25">
        <v>40015</v>
      </c>
      <c r="F48" s="12">
        <v>14</v>
      </c>
      <c r="G48" s="17">
        <v>6375</v>
      </c>
      <c r="H48" s="17">
        <v>7067</v>
      </c>
      <c r="I48" s="17">
        <v>7</v>
      </c>
      <c r="J48" s="12">
        <f t="shared" si="1"/>
        <v>21</v>
      </c>
      <c r="K48" s="18">
        <f t="shared" si="2"/>
        <v>98.857142857142861</v>
      </c>
      <c r="L48" s="37">
        <f t="array" ref="L48">G48+(K48*7)</f>
        <v>7067</v>
      </c>
    </row>
    <row r="49" spans="1:17" x14ac:dyDescent="0.25">
      <c r="A49" s="12">
        <v>1027</v>
      </c>
      <c r="B49" s="12" t="s">
        <v>87</v>
      </c>
      <c r="C49" s="17">
        <v>69</v>
      </c>
      <c r="D49" s="2">
        <v>210</v>
      </c>
      <c r="E49" s="25">
        <v>40015</v>
      </c>
      <c r="F49" s="12">
        <v>14</v>
      </c>
      <c r="G49" s="17">
        <v>5628</v>
      </c>
      <c r="H49" s="17">
        <v>6010</v>
      </c>
      <c r="I49" s="17">
        <v>7</v>
      </c>
      <c r="J49" s="12">
        <f t="shared" si="1"/>
        <v>21</v>
      </c>
      <c r="K49" s="18">
        <f t="shared" si="2"/>
        <v>54.571428571428569</v>
      </c>
      <c r="L49" s="37">
        <f t="array" ref="L49">G49+(K49*7)</f>
        <v>6010</v>
      </c>
    </row>
    <row r="50" spans="1:17" x14ac:dyDescent="0.25">
      <c r="A50" s="12">
        <v>1027</v>
      </c>
      <c r="B50" s="12" t="s">
        <v>87</v>
      </c>
      <c r="C50" s="17">
        <v>76</v>
      </c>
      <c r="D50" s="2">
        <v>210</v>
      </c>
      <c r="E50" s="25">
        <v>40015</v>
      </c>
      <c r="F50" s="12">
        <v>15</v>
      </c>
      <c r="G50" s="17">
        <v>5972</v>
      </c>
      <c r="H50" s="17">
        <v>6273</v>
      </c>
      <c r="I50" s="17">
        <v>7</v>
      </c>
      <c r="J50" s="12">
        <f t="shared" si="1"/>
        <v>22</v>
      </c>
      <c r="K50" s="18">
        <f t="shared" si="2"/>
        <v>43</v>
      </c>
      <c r="L50" s="37">
        <f t="array" ref="L50">G50+(K50*7)</f>
        <v>6273</v>
      </c>
    </row>
    <row r="51" spans="1:17" x14ac:dyDescent="0.25">
      <c r="A51" s="12">
        <v>1027</v>
      </c>
      <c r="B51" s="12" t="s">
        <v>87</v>
      </c>
      <c r="C51" s="17">
        <v>78</v>
      </c>
      <c r="D51" s="2">
        <v>210</v>
      </c>
      <c r="E51" s="25">
        <v>40015</v>
      </c>
      <c r="F51" s="12">
        <v>14</v>
      </c>
      <c r="G51" s="17">
        <v>6740</v>
      </c>
      <c r="H51" s="17">
        <v>8321</v>
      </c>
      <c r="I51" s="17">
        <v>7</v>
      </c>
      <c r="J51" s="12">
        <f t="shared" si="1"/>
        <v>21</v>
      </c>
      <c r="K51" s="18">
        <f t="shared" si="2"/>
        <v>225.85714285714286</v>
      </c>
      <c r="L51" s="37">
        <f t="array" ref="L51">G51+(K51*7)</f>
        <v>8321</v>
      </c>
    </row>
    <row r="52" spans="1:17" x14ac:dyDescent="0.25">
      <c r="A52" s="12">
        <v>1027</v>
      </c>
      <c r="B52" s="12" t="s">
        <v>87</v>
      </c>
      <c r="C52" s="17">
        <v>79</v>
      </c>
      <c r="D52" s="2">
        <v>210</v>
      </c>
      <c r="E52" s="25">
        <v>40015</v>
      </c>
      <c r="F52" s="12">
        <v>14</v>
      </c>
      <c r="G52" s="17">
        <v>6617</v>
      </c>
      <c r="H52" s="17">
        <v>6954</v>
      </c>
      <c r="I52" s="17">
        <v>7</v>
      </c>
      <c r="J52" s="12">
        <f t="shared" si="1"/>
        <v>21</v>
      </c>
      <c r="K52" s="18">
        <f t="shared" si="2"/>
        <v>48.142857142857146</v>
      </c>
      <c r="L52" s="37">
        <f t="array" ref="L52">G52+(K52*7)</f>
        <v>6954</v>
      </c>
    </row>
    <row r="53" spans="1:17" x14ac:dyDescent="0.25">
      <c r="A53" s="12">
        <v>1027</v>
      </c>
      <c r="B53" s="12" t="s">
        <v>87</v>
      </c>
      <c r="C53" s="17">
        <v>99</v>
      </c>
      <c r="D53" s="2">
        <v>2100</v>
      </c>
      <c r="E53" s="25">
        <v>40015</v>
      </c>
      <c r="F53" s="17">
        <v>15</v>
      </c>
      <c r="G53" s="17">
        <v>5792</v>
      </c>
      <c r="H53" s="17">
        <v>6976</v>
      </c>
      <c r="I53" s="17">
        <v>8</v>
      </c>
      <c r="J53" s="37">
        <f t="shared" si="1"/>
        <v>23</v>
      </c>
      <c r="K53" s="18">
        <f t="shared" si="2"/>
        <v>148</v>
      </c>
      <c r="L53" s="37">
        <f t="array" ref="L53">G53+(K53*7)</f>
        <v>6828</v>
      </c>
      <c r="M53" s="12">
        <v>20</v>
      </c>
      <c r="N53" s="12">
        <v>2</v>
      </c>
      <c r="O53" s="12">
        <v>1</v>
      </c>
      <c r="P53" s="38">
        <f t="array" ref="P53">100*O53/M53</f>
        <v>5</v>
      </c>
    </row>
    <row r="54" spans="1:17" x14ac:dyDescent="0.25">
      <c r="A54" s="12">
        <v>1027</v>
      </c>
      <c r="B54" s="12" t="s">
        <v>87</v>
      </c>
      <c r="C54" s="17">
        <v>101</v>
      </c>
      <c r="D54" s="2" t="s">
        <v>85</v>
      </c>
      <c r="E54" s="25">
        <v>40015</v>
      </c>
      <c r="F54" s="12">
        <v>16</v>
      </c>
      <c r="G54" s="17">
        <v>6429</v>
      </c>
      <c r="H54" s="17">
        <v>8105</v>
      </c>
      <c r="I54" s="17">
        <v>7</v>
      </c>
      <c r="J54" s="37">
        <f t="shared" si="1"/>
        <v>23</v>
      </c>
      <c r="K54" s="18">
        <f t="shared" si="2"/>
        <v>239.42857142857142</v>
      </c>
      <c r="L54" s="37">
        <f t="array" ref="L54">G54+(K54*7)</f>
        <v>8105</v>
      </c>
      <c r="M54" s="12">
        <v>20</v>
      </c>
      <c r="N54" s="12">
        <v>20</v>
      </c>
      <c r="O54" s="12">
        <v>18</v>
      </c>
      <c r="P54" s="38">
        <f t="array" ref="P54">100*O54/M54</f>
        <v>90</v>
      </c>
      <c r="Q54" s="39"/>
    </row>
    <row r="55" spans="1:17" x14ac:dyDescent="0.25">
      <c r="A55" s="12">
        <v>1027</v>
      </c>
      <c r="B55" s="12" t="s">
        <v>87</v>
      </c>
      <c r="C55" s="17">
        <v>102</v>
      </c>
      <c r="D55" s="2" t="s">
        <v>85</v>
      </c>
      <c r="E55" s="25">
        <v>40015</v>
      </c>
      <c r="F55" s="12">
        <v>15</v>
      </c>
      <c r="G55" s="17">
        <v>6167</v>
      </c>
      <c r="H55" s="17">
        <v>7892</v>
      </c>
      <c r="I55" s="17">
        <v>7</v>
      </c>
      <c r="J55" s="37">
        <f t="shared" si="1"/>
        <v>22</v>
      </c>
      <c r="K55" s="18">
        <f t="shared" si="2"/>
        <v>246.42857142857142</v>
      </c>
      <c r="L55" s="37">
        <f t="array" ref="L55">G55+(K55*7)</f>
        <v>7892</v>
      </c>
    </row>
    <row r="56" spans="1:17" x14ac:dyDescent="0.25">
      <c r="A56" s="12">
        <v>1027</v>
      </c>
      <c r="B56" s="12" t="s">
        <v>87</v>
      </c>
      <c r="C56" s="17">
        <v>105</v>
      </c>
      <c r="D56" s="2" t="s">
        <v>85</v>
      </c>
      <c r="E56" s="25">
        <v>40015</v>
      </c>
      <c r="F56" s="12">
        <v>14</v>
      </c>
      <c r="G56" s="17">
        <v>6650</v>
      </c>
      <c r="H56" s="17">
        <v>9462</v>
      </c>
      <c r="I56" s="17">
        <v>7</v>
      </c>
      <c r="J56" s="37">
        <f t="shared" si="1"/>
        <v>21</v>
      </c>
      <c r="K56" s="18">
        <f t="shared" si="2"/>
        <v>401.71428571428572</v>
      </c>
      <c r="L56" s="37">
        <f t="array" ref="L56">G56+(K56*7)</f>
        <v>9462</v>
      </c>
    </row>
    <row r="57" spans="1:17" x14ac:dyDescent="0.25">
      <c r="A57" s="12">
        <v>1027</v>
      </c>
      <c r="B57" s="12" t="s">
        <v>87</v>
      </c>
      <c r="C57" s="17">
        <v>106</v>
      </c>
      <c r="D57" s="2" t="s">
        <v>85</v>
      </c>
      <c r="E57" s="25">
        <v>40015</v>
      </c>
      <c r="F57" s="12">
        <v>16</v>
      </c>
      <c r="G57" s="17">
        <v>6907</v>
      </c>
      <c r="H57" s="17">
        <v>8784</v>
      </c>
      <c r="I57" s="17">
        <v>7</v>
      </c>
      <c r="J57" s="37">
        <f t="shared" si="1"/>
        <v>23</v>
      </c>
      <c r="K57" s="18">
        <f t="shared" si="2"/>
        <v>268.14285714285717</v>
      </c>
      <c r="L57" s="37">
        <f t="array" ref="L57">G57+(K57*7)</f>
        <v>8784</v>
      </c>
    </row>
    <row r="58" spans="1:17" x14ac:dyDescent="0.25">
      <c r="A58" s="12">
        <v>1027</v>
      </c>
      <c r="B58" s="12" t="s">
        <v>87</v>
      </c>
      <c r="C58" s="17">
        <v>107</v>
      </c>
      <c r="D58" s="2" t="s">
        <v>85</v>
      </c>
      <c r="E58" s="25">
        <v>40015</v>
      </c>
      <c r="F58" s="12">
        <v>15</v>
      </c>
      <c r="G58" s="17">
        <v>6823</v>
      </c>
      <c r="H58" s="17">
        <v>8756</v>
      </c>
      <c r="I58" s="17">
        <v>7</v>
      </c>
      <c r="J58" s="37">
        <f t="shared" si="1"/>
        <v>22</v>
      </c>
      <c r="K58" s="18">
        <f t="shared" si="2"/>
        <v>276.14285714285717</v>
      </c>
      <c r="L58" s="37">
        <f t="array" ref="L58">G58+(K58*7)</f>
        <v>8756</v>
      </c>
    </row>
    <row r="59" spans="1:17" x14ac:dyDescent="0.25">
      <c r="A59" s="12">
        <v>1027</v>
      </c>
      <c r="B59" s="12" t="s">
        <v>87</v>
      </c>
      <c r="C59" s="17">
        <v>108</v>
      </c>
      <c r="D59" s="2" t="s">
        <v>85</v>
      </c>
      <c r="E59" s="25">
        <v>40015</v>
      </c>
      <c r="F59" s="12">
        <v>15</v>
      </c>
      <c r="G59" s="17">
        <v>6204</v>
      </c>
      <c r="H59" s="17">
        <v>8293</v>
      </c>
      <c r="I59" s="17">
        <v>7</v>
      </c>
      <c r="J59" s="37">
        <f t="shared" si="1"/>
        <v>22</v>
      </c>
      <c r="K59" s="18">
        <f t="shared" si="2"/>
        <v>298.42857142857144</v>
      </c>
      <c r="L59" s="37">
        <f t="array" ref="L59">G59+(K59*7)</f>
        <v>8293</v>
      </c>
    </row>
    <row r="60" spans="1:17" x14ac:dyDescent="0.25">
      <c r="A60" s="12">
        <v>1027</v>
      </c>
      <c r="B60" s="12" t="s">
        <v>87</v>
      </c>
      <c r="C60" s="17">
        <v>109</v>
      </c>
      <c r="D60" s="2" t="s">
        <v>85</v>
      </c>
      <c r="E60" s="25">
        <v>40015</v>
      </c>
      <c r="F60" s="12">
        <v>14</v>
      </c>
      <c r="G60" s="17">
        <v>6510</v>
      </c>
      <c r="H60" s="17">
        <v>8597</v>
      </c>
      <c r="I60" s="17">
        <v>7</v>
      </c>
      <c r="J60" s="37">
        <f t="shared" si="1"/>
        <v>21</v>
      </c>
      <c r="K60" s="18">
        <f t="shared" si="2"/>
        <v>298.14285714285717</v>
      </c>
      <c r="L60" s="37">
        <f t="array" ref="L60">G60+(K60*7)</f>
        <v>8597</v>
      </c>
    </row>
    <row r="61" spans="1:17" x14ac:dyDescent="0.25">
      <c r="A61" s="12">
        <v>1027</v>
      </c>
      <c r="B61" s="12" t="s">
        <v>87</v>
      </c>
      <c r="C61" s="17">
        <v>110</v>
      </c>
      <c r="D61" s="2" t="s">
        <v>85</v>
      </c>
      <c r="E61" s="25">
        <v>40015</v>
      </c>
      <c r="F61" s="12">
        <v>14</v>
      </c>
      <c r="G61" s="17">
        <v>6831</v>
      </c>
      <c r="H61" s="17">
        <v>8726</v>
      </c>
      <c r="I61" s="17">
        <v>7</v>
      </c>
      <c r="J61" s="37">
        <f t="shared" si="1"/>
        <v>21</v>
      </c>
      <c r="K61" s="18">
        <f t="shared" si="2"/>
        <v>270.71428571428572</v>
      </c>
      <c r="L61" s="37">
        <f t="array" ref="L61">G61+(K61*7)</f>
        <v>8726</v>
      </c>
    </row>
    <row r="62" spans="1:17" x14ac:dyDescent="0.25">
      <c r="A62" s="12">
        <v>1027</v>
      </c>
      <c r="B62" s="12" t="s">
        <v>87</v>
      </c>
      <c r="C62" s="17">
        <v>112</v>
      </c>
      <c r="D62" s="2" t="s">
        <v>85</v>
      </c>
      <c r="E62" s="25">
        <v>40015</v>
      </c>
      <c r="F62" s="12">
        <v>14</v>
      </c>
      <c r="G62" s="17">
        <v>6941</v>
      </c>
      <c r="H62" s="17">
        <v>8423</v>
      </c>
      <c r="I62" s="17">
        <v>7</v>
      </c>
      <c r="J62" s="37">
        <f t="shared" si="1"/>
        <v>21</v>
      </c>
      <c r="K62" s="18">
        <f t="shared" si="2"/>
        <v>211.71428571428572</v>
      </c>
      <c r="L62" s="37">
        <f t="array" ref="L62">G62+(K62*7)</f>
        <v>8423</v>
      </c>
    </row>
    <row r="63" spans="1:17" x14ac:dyDescent="0.25">
      <c r="A63" s="12">
        <v>1027</v>
      </c>
      <c r="B63" s="12" t="s">
        <v>87</v>
      </c>
      <c r="C63" s="17">
        <v>113</v>
      </c>
      <c r="D63" s="2" t="s">
        <v>85</v>
      </c>
      <c r="E63" s="25">
        <v>40015</v>
      </c>
      <c r="F63" s="12">
        <v>14</v>
      </c>
      <c r="G63" s="17">
        <v>6783</v>
      </c>
      <c r="H63" s="17">
        <v>8074</v>
      </c>
      <c r="I63" s="17">
        <v>7</v>
      </c>
      <c r="J63" s="37">
        <f t="shared" si="1"/>
        <v>21</v>
      </c>
      <c r="K63" s="18">
        <f t="shared" si="2"/>
        <v>184.42857142857142</v>
      </c>
      <c r="L63" s="37">
        <f t="array" ref="L63">G63+(K63*7)</f>
        <v>8074</v>
      </c>
    </row>
    <row r="64" spans="1:17" x14ac:dyDescent="0.25">
      <c r="A64" s="12">
        <v>1027</v>
      </c>
      <c r="B64" s="12" t="s">
        <v>87</v>
      </c>
      <c r="C64" s="17">
        <v>114</v>
      </c>
      <c r="D64" s="2" t="s">
        <v>85</v>
      </c>
      <c r="E64" s="25">
        <v>40015</v>
      </c>
      <c r="F64" s="12">
        <v>15</v>
      </c>
      <c r="G64" s="17">
        <v>6585</v>
      </c>
      <c r="H64" s="17">
        <v>8394</v>
      </c>
      <c r="I64" s="17">
        <v>7</v>
      </c>
      <c r="J64" s="37">
        <f t="shared" ref="J64:J70" si="3">F64+I64</f>
        <v>22</v>
      </c>
      <c r="K64" s="18">
        <f t="shared" si="2"/>
        <v>258.42857142857144</v>
      </c>
      <c r="L64" s="37">
        <f t="array" ref="L64">G64+(K64*7)</f>
        <v>8394</v>
      </c>
    </row>
    <row r="65" spans="1:16" x14ac:dyDescent="0.25">
      <c r="A65" s="12">
        <v>1027</v>
      </c>
      <c r="B65" s="12" t="s">
        <v>87</v>
      </c>
      <c r="C65" s="17">
        <v>115</v>
      </c>
      <c r="D65" s="2" t="s">
        <v>85</v>
      </c>
      <c r="E65" s="25">
        <v>40015</v>
      </c>
      <c r="F65" s="12">
        <v>15</v>
      </c>
      <c r="G65" s="17">
        <v>6232</v>
      </c>
      <c r="H65" s="17">
        <v>7899</v>
      </c>
      <c r="I65" s="17">
        <v>7</v>
      </c>
      <c r="J65" s="37">
        <f t="shared" si="3"/>
        <v>22</v>
      </c>
      <c r="K65" s="18">
        <f t="shared" si="2"/>
        <v>238.14285714285714</v>
      </c>
      <c r="L65" s="37">
        <f t="array" ref="L65">G65+(K65*7)</f>
        <v>7899</v>
      </c>
    </row>
    <row r="66" spans="1:16" x14ac:dyDescent="0.25">
      <c r="A66" s="12">
        <v>1027</v>
      </c>
      <c r="B66" s="12" t="s">
        <v>87</v>
      </c>
      <c r="C66" s="17">
        <v>116</v>
      </c>
      <c r="D66" s="2" t="s">
        <v>85</v>
      </c>
      <c r="E66" s="25">
        <v>40015</v>
      </c>
      <c r="F66" s="12">
        <v>14</v>
      </c>
      <c r="G66" s="17">
        <v>6992</v>
      </c>
      <c r="H66" s="17">
        <v>8629</v>
      </c>
      <c r="I66" s="17">
        <v>7</v>
      </c>
      <c r="J66" s="37">
        <f t="shared" si="3"/>
        <v>21</v>
      </c>
      <c r="K66" s="18">
        <f t="shared" si="2"/>
        <v>233.85714285714286</v>
      </c>
      <c r="L66" s="37">
        <f t="array" ref="L66">G66+(K66*7)</f>
        <v>8629</v>
      </c>
    </row>
    <row r="67" spans="1:16" x14ac:dyDescent="0.25">
      <c r="A67" s="12">
        <v>1027</v>
      </c>
      <c r="B67" s="12" t="s">
        <v>87</v>
      </c>
      <c r="C67" s="17">
        <v>117</v>
      </c>
      <c r="D67" s="2" t="s">
        <v>85</v>
      </c>
      <c r="E67" s="25">
        <v>40015</v>
      </c>
      <c r="F67" s="12">
        <v>13</v>
      </c>
      <c r="G67" s="17">
        <v>6564</v>
      </c>
      <c r="H67" s="17">
        <v>8561</v>
      </c>
      <c r="I67" s="17">
        <v>7</v>
      </c>
      <c r="J67" s="37">
        <f t="shared" si="3"/>
        <v>20</v>
      </c>
      <c r="K67" s="18">
        <f t="shared" si="2"/>
        <v>285.28571428571428</v>
      </c>
      <c r="L67" s="37">
        <f t="array" ref="L67">G67+(K67*7)</f>
        <v>8561</v>
      </c>
    </row>
    <row r="68" spans="1:16" x14ac:dyDescent="0.25">
      <c r="A68" s="12">
        <v>1027</v>
      </c>
      <c r="B68" s="12" t="s">
        <v>87</v>
      </c>
      <c r="C68" s="17">
        <v>118</v>
      </c>
      <c r="D68" s="2" t="s">
        <v>85</v>
      </c>
      <c r="E68" s="25">
        <v>40015</v>
      </c>
      <c r="F68" s="12">
        <v>14</v>
      </c>
      <c r="G68" s="17">
        <v>6737</v>
      </c>
      <c r="H68" s="17">
        <v>8606</v>
      </c>
      <c r="I68" s="17">
        <v>7</v>
      </c>
      <c r="J68" s="37">
        <f t="shared" si="3"/>
        <v>21</v>
      </c>
      <c r="K68" s="18">
        <f t="shared" si="2"/>
        <v>267</v>
      </c>
      <c r="L68" s="37">
        <f t="array" ref="L68">G68+(K68*7)</f>
        <v>8606</v>
      </c>
    </row>
    <row r="69" spans="1:16" x14ac:dyDescent="0.25">
      <c r="A69" s="12">
        <v>1027</v>
      </c>
      <c r="B69" s="12" t="s">
        <v>87</v>
      </c>
      <c r="C69" s="17">
        <v>119</v>
      </c>
      <c r="D69" s="2" t="s">
        <v>85</v>
      </c>
      <c r="E69" s="25">
        <v>40015</v>
      </c>
      <c r="F69" s="12">
        <v>14</v>
      </c>
      <c r="G69" s="17">
        <v>6744</v>
      </c>
      <c r="H69" s="17">
        <v>8281</v>
      </c>
      <c r="I69" s="17">
        <v>7</v>
      </c>
      <c r="J69" s="37">
        <f t="shared" si="3"/>
        <v>21</v>
      </c>
      <c r="K69" s="18">
        <f t="shared" si="2"/>
        <v>219.57142857142858</v>
      </c>
      <c r="L69" s="37">
        <f t="array" ref="L69">G69+(K69*7)</f>
        <v>8281</v>
      </c>
    </row>
    <row r="70" spans="1:16" x14ac:dyDescent="0.25">
      <c r="A70" s="12">
        <v>1027</v>
      </c>
      <c r="B70" s="12" t="s">
        <v>87</v>
      </c>
      <c r="C70" s="17">
        <v>120</v>
      </c>
      <c r="D70" s="2" t="s">
        <v>85</v>
      </c>
      <c r="E70" s="25">
        <v>40015</v>
      </c>
      <c r="F70" s="12">
        <v>13</v>
      </c>
      <c r="G70" s="17">
        <v>6451</v>
      </c>
      <c r="H70" s="17">
        <v>8294</v>
      </c>
      <c r="I70" s="17">
        <v>7</v>
      </c>
      <c r="J70" s="37">
        <f t="shared" si="3"/>
        <v>20</v>
      </c>
      <c r="K70" s="18">
        <f t="shared" si="2"/>
        <v>263.28571428571428</v>
      </c>
      <c r="L70" s="37">
        <f t="array" ref="L70">G70+(K70*7)</f>
        <v>8294</v>
      </c>
    </row>
    <row r="72" spans="1:16" s="41" customFormat="1" x14ac:dyDescent="0.25">
      <c r="A72" s="39"/>
      <c r="B72" s="12"/>
      <c r="C72" s="39"/>
      <c r="D72" s="39"/>
      <c r="E72" s="12"/>
      <c r="F72" s="12"/>
      <c r="G72" s="12"/>
      <c r="H72" s="12"/>
      <c r="I72" s="12"/>
      <c r="J72" s="12"/>
      <c r="K72" s="36"/>
      <c r="L72" s="37"/>
      <c r="M72" s="40"/>
      <c r="P72" s="3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zoomScale="89" zoomScaleNormal="89" workbookViewId="0">
      <pane ySplit="1" topLeftCell="A2" activePane="bottomLeft" state="frozen"/>
      <selection pane="bottomLeft" activeCell="Q1" sqref="Q1:Q1048576"/>
    </sheetView>
  </sheetViews>
  <sheetFormatPr defaultRowHeight="15" x14ac:dyDescent="0.25"/>
  <cols>
    <col min="1" max="3" width="9.140625" style="12"/>
    <col min="4" max="4" width="10.140625" style="12" customWidth="1"/>
    <col min="5" max="5" width="11.28515625" style="12" customWidth="1"/>
    <col min="6" max="7" width="9.140625" style="12"/>
    <col min="8" max="9" width="10.140625" style="12" customWidth="1"/>
    <col min="10" max="10" width="10.140625" style="36" customWidth="1"/>
    <col min="11" max="11" width="9.140625" style="36"/>
    <col min="12" max="12" width="10.140625" style="12" customWidth="1"/>
    <col min="13" max="16" width="12.28515625" style="12" customWidth="1"/>
    <col min="17" max="17" width="31.5703125" style="12" customWidth="1"/>
    <col min="18" max="16384" width="9.140625" style="12"/>
  </cols>
  <sheetData>
    <row r="1" spans="1:17" s="35" customFormat="1" ht="75.75" thickBot="1" x14ac:dyDescent="0.3">
      <c r="A1" s="13" t="s">
        <v>60</v>
      </c>
      <c r="B1" s="13" t="s">
        <v>63</v>
      </c>
      <c r="C1" s="13" t="s">
        <v>58</v>
      </c>
      <c r="D1" s="13" t="s">
        <v>61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34" t="s">
        <v>78</v>
      </c>
      <c r="K1" s="34" t="s">
        <v>79</v>
      </c>
      <c r="L1" s="33" t="s">
        <v>81</v>
      </c>
      <c r="M1" s="13" t="s">
        <v>70</v>
      </c>
      <c r="N1" s="13" t="s">
        <v>72</v>
      </c>
      <c r="O1" s="13" t="s">
        <v>71</v>
      </c>
      <c r="P1" s="32" t="s">
        <v>82</v>
      </c>
      <c r="Q1" s="13"/>
    </row>
    <row r="2" spans="1:17" ht="15.75" thickTop="1" x14ac:dyDescent="0.25">
      <c r="A2" s="12">
        <v>1028</v>
      </c>
      <c r="B2" s="12" t="s">
        <v>92</v>
      </c>
      <c r="C2" s="17">
        <v>1</v>
      </c>
      <c r="D2" s="17">
        <v>0</v>
      </c>
      <c r="E2" s="25">
        <v>40015</v>
      </c>
      <c r="F2" s="12">
        <v>16</v>
      </c>
      <c r="G2" s="17">
        <v>7485</v>
      </c>
      <c r="H2" s="17">
        <v>9655</v>
      </c>
      <c r="I2" s="17">
        <v>7</v>
      </c>
      <c r="J2" s="12">
        <f>F2+I2</f>
        <v>23</v>
      </c>
      <c r="K2" s="36">
        <v>310</v>
      </c>
      <c r="L2" s="37">
        <f t="array" ref="L2">G2+(K2*7)</f>
        <v>9655</v>
      </c>
      <c r="M2" s="12">
        <v>10</v>
      </c>
      <c r="N2" s="12">
        <v>6</v>
      </c>
      <c r="O2" s="12">
        <v>6</v>
      </c>
      <c r="P2" s="38">
        <f t="array" ref="P2">100*O2/M2</f>
        <v>60</v>
      </c>
      <c r="Q2" s="39"/>
    </row>
    <row r="3" spans="1:17" x14ac:dyDescent="0.25">
      <c r="A3" s="12">
        <v>1028</v>
      </c>
      <c r="B3" s="12" t="s">
        <v>92</v>
      </c>
      <c r="C3" s="17">
        <v>2</v>
      </c>
      <c r="D3" s="17">
        <v>0</v>
      </c>
      <c r="E3" s="25">
        <v>40015</v>
      </c>
      <c r="F3" s="12">
        <v>16</v>
      </c>
      <c r="G3" s="17">
        <v>6769</v>
      </c>
      <c r="H3" s="17">
        <v>8840</v>
      </c>
      <c r="I3" s="17">
        <v>7</v>
      </c>
      <c r="J3" s="12">
        <f t="shared" ref="J3:J18" si="0">F3+I3</f>
        <v>23</v>
      </c>
      <c r="K3" s="36">
        <v>295.85714285714283</v>
      </c>
      <c r="L3" s="37">
        <f t="array" ref="L3">G3+(K3*7)</f>
        <v>8840</v>
      </c>
    </row>
    <row r="4" spans="1:17" x14ac:dyDescent="0.25">
      <c r="A4" s="12">
        <v>1028</v>
      </c>
      <c r="B4" s="12" t="s">
        <v>92</v>
      </c>
      <c r="C4" s="17">
        <v>3</v>
      </c>
      <c r="D4" s="17">
        <v>0</v>
      </c>
      <c r="E4" s="25">
        <v>40015</v>
      </c>
      <c r="F4" s="12">
        <v>16</v>
      </c>
      <c r="G4" s="17">
        <v>7108</v>
      </c>
      <c r="H4" s="17">
        <v>8253</v>
      </c>
      <c r="I4" s="17">
        <v>7</v>
      </c>
      <c r="J4" s="12">
        <f t="shared" si="0"/>
        <v>23</v>
      </c>
      <c r="K4" s="36">
        <v>163.57142857142858</v>
      </c>
      <c r="L4" s="37">
        <f t="array" ref="L4">G4+(K4*7)</f>
        <v>8253</v>
      </c>
    </row>
    <row r="5" spans="1:17" x14ac:dyDescent="0.25">
      <c r="A5" s="12">
        <v>1028</v>
      </c>
      <c r="B5" s="12" t="s">
        <v>92</v>
      </c>
      <c r="C5" s="17">
        <v>4</v>
      </c>
      <c r="D5" s="17">
        <v>0</v>
      </c>
      <c r="E5" s="25">
        <v>40015</v>
      </c>
      <c r="F5" s="12">
        <v>16</v>
      </c>
      <c r="G5" s="17">
        <v>7273</v>
      </c>
      <c r="H5" s="17">
        <v>8900</v>
      </c>
      <c r="I5" s="17">
        <v>7</v>
      </c>
      <c r="J5" s="12">
        <f t="shared" si="0"/>
        <v>23</v>
      </c>
      <c r="K5" s="36">
        <v>232.42857142857142</v>
      </c>
      <c r="L5" s="37">
        <f t="array" ref="L5">G5+(K5*7)</f>
        <v>8900</v>
      </c>
      <c r="P5" s="38"/>
    </row>
    <row r="6" spans="1:17" x14ac:dyDescent="0.25">
      <c r="A6" s="12">
        <v>1028</v>
      </c>
      <c r="B6" s="12" t="s">
        <v>92</v>
      </c>
      <c r="C6" s="17">
        <v>8</v>
      </c>
      <c r="D6" s="17">
        <v>0</v>
      </c>
      <c r="E6" s="25">
        <v>40015</v>
      </c>
      <c r="F6" s="12">
        <v>14</v>
      </c>
      <c r="G6" s="17">
        <v>7064</v>
      </c>
      <c r="H6" s="17">
        <v>9084</v>
      </c>
      <c r="I6" s="17">
        <v>7</v>
      </c>
      <c r="J6" s="12">
        <f t="shared" si="0"/>
        <v>21</v>
      </c>
      <c r="K6" s="36">
        <v>288.57142857142856</v>
      </c>
      <c r="L6" s="37">
        <f t="array" ref="L6">G6+(K6*7)</f>
        <v>9084</v>
      </c>
    </row>
    <row r="7" spans="1:17" x14ac:dyDescent="0.25">
      <c r="A7" s="12">
        <v>1028</v>
      </c>
      <c r="B7" s="12" t="s">
        <v>92</v>
      </c>
      <c r="C7" s="17">
        <v>10</v>
      </c>
      <c r="D7" s="17">
        <v>0</v>
      </c>
      <c r="E7" s="25">
        <v>40015</v>
      </c>
      <c r="F7" s="12">
        <v>16</v>
      </c>
      <c r="G7" s="17">
        <v>6834</v>
      </c>
      <c r="H7" s="17">
        <v>8894</v>
      </c>
      <c r="I7" s="17">
        <v>7</v>
      </c>
      <c r="J7" s="12">
        <f t="shared" si="0"/>
        <v>23</v>
      </c>
      <c r="K7" s="36">
        <v>294.28571428571428</v>
      </c>
      <c r="L7" s="37">
        <f t="array" ref="L7">G7+(K7*7)</f>
        <v>8894</v>
      </c>
    </row>
    <row r="8" spans="1:17" x14ac:dyDescent="0.25">
      <c r="A8" s="12">
        <v>1028</v>
      </c>
      <c r="B8" s="12" t="s">
        <v>92</v>
      </c>
      <c r="C8" s="17">
        <v>23</v>
      </c>
      <c r="D8" s="2">
        <v>2.1</v>
      </c>
      <c r="E8" s="25">
        <v>40015</v>
      </c>
      <c r="F8" s="12">
        <v>16</v>
      </c>
      <c r="G8" s="17">
        <v>6722</v>
      </c>
      <c r="H8" s="17">
        <v>7924</v>
      </c>
      <c r="I8" s="17">
        <v>7</v>
      </c>
      <c r="J8" s="12">
        <f t="shared" si="0"/>
        <v>23</v>
      </c>
      <c r="K8" s="36">
        <v>171.71428571428572</v>
      </c>
      <c r="L8" s="37">
        <f t="array" ref="L8">G8+(K8*7)</f>
        <v>7924</v>
      </c>
      <c r="M8" s="12">
        <v>15</v>
      </c>
      <c r="N8" s="12">
        <v>10</v>
      </c>
      <c r="O8" s="12">
        <v>6</v>
      </c>
      <c r="P8" s="38">
        <f t="array" ref="P8">100*O8/M8</f>
        <v>40</v>
      </c>
      <c r="Q8" s="39"/>
    </row>
    <row r="9" spans="1:17" x14ac:dyDescent="0.25">
      <c r="A9" s="12">
        <v>1028</v>
      </c>
      <c r="B9" s="12" t="s">
        <v>92</v>
      </c>
      <c r="C9" s="17">
        <v>25</v>
      </c>
      <c r="D9" s="2">
        <v>2.1</v>
      </c>
      <c r="E9" s="25">
        <v>40015</v>
      </c>
      <c r="F9" s="12">
        <v>15</v>
      </c>
      <c r="G9" s="17">
        <v>7602</v>
      </c>
      <c r="H9" s="17">
        <v>8618</v>
      </c>
      <c r="I9" s="17">
        <v>7</v>
      </c>
      <c r="J9" s="12">
        <f t="shared" si="0"/>
        <v>22</v>
      </c>
      <c r="K9" s="36">
        <v>145.14285714285714</v>
      </c>
      <c r="L9" s="37">
        <f t="array" ref="L9">G9+(K9*7)</f>
        <v>8618</v>
      </c>
    </row>
    <row r="10" spans="1:17" x14ac:dyDescent="0.25">
      <c r="A10" s="12">
        <v>1028</v>
      </c>
      <c r="B10" s="12" t="s">
        <v>92</v>
      </c>
      <c r="C10" s="17">
        <v>31</v>
      </c>
      <c r="D10" s="2">
        <v>2.1</v>
      </c>
      <c r="E10" s="25">
        <v>40015</v>
      </c>
      <c r="F10" s="12">
        <v>16</v>
      </c>
      <c r="G10" s="17">
        <v>7170</v>
      </c>
      <c r="H10" s="17">
        <v>8992</v>
      </c>
      <c r="I10" s="17">
        <v>7</v>
      </c>
      <c r="J10" s="12">
        <f t="shared" si="0"/>
        <v>23</v>
      </c>
      <c r="K10" s="36">
        <v>260.28571428571428</v>
      </c>
      <c r="L10" s="37">
        <f t="array" ref="L10">G10+(K10*7)</f>
        <v>8992</v>
      </c>
      <c r="P10" s="38"/>
    </row>
    <row r="11" spans="1:17" x14ac:dyDescent="0.25">
      <c r="A11" s="12">
        <v>1028</v>
      </c>
      <c r="B11" s="12" t="s">
        <v>92</v>
      </c>
      <c r="C11" s="17">
        <v>35</v>
      </c>
      <c r="D11" s="2">
        <v>2.1</v>
      </c>
      <c r="E11" s="25">
        <v>40015</v>
      </c>
      <c r="F11" s="12">
        <v>14</v>
      </c>
      <c r="G11" s="17">
        <v>7204</v>
      </c>
      <c r="H11" s="17">
        <v>8477</v>
      </c>
      <c r="I11" s="17">
        <v>7</v>
      </c>
      <c r="J11" s="12">
        <f t="shared" si="0"/>
        <v>21</v>
      </c>
      <c r="K11" s="36">
        <v>181.85714285714286</v>
      </c>
      <c r="L11" s="37">
        <f t="array" ref="L11">G11+(K11*7)</f>
        <v>8477</v>
      </c>
    </row>
    <row r="12" spans="1:17" x14ac:dyDescent="0.25">
      <c r="A12" s="12">
        <v>1028</v>
      </c>
      <c r="B12" s="12" t="s">
        <v>92</v>
      </c>
      <c r="C12" s="17">
        <v>43</v>
      </c>
      <c r="D12" s="2">
        <v>21</v>
      </c>
      <c r="E12" s="25">
        <v>40015</v>
      </c>
      <c r="F12" s="12">
        <v>14</v>
      </c>
      <c r="G12" s="17">
        <v>7225</v>
      </c>
      <c r="H12" s="17">
        <v>7875</v>
      </c>
      <c r="I12" s="17">
        <v>7</v>
      </c>
      <c r="J12" s="12">
        <f t="shared" si="0"/>
        <v>21</v>
      </c>
      <c r="K12" s="36">
        <v>92.857142857142861</v>
      </c>
      <c r="L12" s="37">
        <f t="array" ref="L12">G12+(K12*7)</f>
        <v>7875</v>
      </c>
      <c r="M12" s="12">
        <v>13</v>
      </c>
      <c r="N12" s="12">
        <v>9</v>
      </c>
      <c r="O12" s="12">
        <v>6</v>
      </c>
      <c r="P12" s="38">
        <f t="array" ref="P12">100*O12/M12</f>
        <v>46.153846153846153</v>
      </c>
      <c r="Q12" s="39"/>
    </row>
    <row r="13" spans="1:17" x14ac:dyDescent="0.25">
      <c r="A13" s="12">
        <v>1028</v>
      </c>
      <c r="B13" s="12" t="s">
        <v>92</v>
      </c>
      <c r="C13" s="17">
        <v>44</v>
      </c>
      <c r="D13" s="2">
        <v>21</v>
      </c>
      <c r="E13" s="25">
        <v>40015</v>
      </c>
      <c r="F13" s="12">
        <v>16</v>
      </c>
      <c r="G13" s="17">
        <v>7150</v>
      </c>
      <c r="H13" s="17">
        <v>8352</v>
      </c>
      <c r="I13" s="17">
        <v>7</v>
      </c>
      <c r="J13" s="12">
        <f t="shared" si="0"/>
        <v>23</v>
      </c>
      <c r="K13" s="36">
        <v>171.71428571428572</v>
      </c>
      <c r="L13" s="37">
        <f t="array" ref="L13">G13+(K13*7)</f>
        <v>8352</v>
      </c>
      <c r="P13" s="38"/>
      <c r="Q13" s="39"/>
    </row>
    <row r="14" spans="1:17" x14ac:dyDescent="0.25">
      <c r="A14" s="12">
        <v>1028</v>
      </c>
      <c r="B14" s="12" t="s">
        <v>92</v>
      </c>
      <c r="C14" s="17">
        <v>49</v>
      </c>
      <c r="D14" s="2">
        <v>21</v>
      </c>
      <c r="E14" s="25">
        <v>40015</v>
      </c>
      <c r="F14" s="17">
        <v>16</v>
      </c>
      <c r="G14" s="17">
        <v>6909</v>
      </c>
      <c r="H14" s="17">
        <v>8160</v>
      </c>
      <c r="I14" s="17">
        <v>7</v>
      </c>
      <c r="J14" s="12">
        <f t="shared" si="0"/>
        <v>23</v>
      </c>
      <c r="K14" s="36">
        <v>178.71428571428572</v>
      </c>
      <c r="L14" s="37">
        <f t="array" ref="L14">G14+(K14*7)</f>
        <v>8160</v>
      </c>
    </row>
    <row r="15" spans="1:17" x14ac:dyDescent="0.25">
      <c r="A15" s="12">
        <v>1028</v>
      </c>
      <c r="B15" s="12" t="s">
        <v>92</v>
      </c>
      <c r="C15" s="17">
        <v>51</v>
      </c>
      <c r="D15" s="2">
        <v>21</v>
      </c>
      <c r="E15" s="25">
        <v>40015</v>
      </c>
      <c r="F15" s="12">
        <v>16</v>
      </c>
      <c r="G15" s="17">
        <v>7059</v>
      </c>
      <c r="H15" s="17">
        <v>8401</v>
      </c>
      <c r="I15" s="17">
        <v>7</v>
      </c>
      <c r="J15" s="12">
        <f t="shared" si="0"/>
        <v>23</v>
      </c>
      <c r="K15" s="36">
        <v>191.71428571428572</v>
      </c>
      <c r="L15" s="37">
        <f t="array" ref="L15">G15+(K15*7)</f>
        <v>8401</v>
      </c>
      <c r="P15" s="38"/>
    </row>
    <row r="16" spans="1:17" x14ac:dyDescent="0.25">
      <c r="A16" s="12">
        <v>1028</v>
      </c>
      <c r="B16" s="12" t="s">
        <v>92</v>
      </c>
      <c r="C16" s="17">
        <v>53</v>
      </c>
      <c r="D16" s="2">
        <v>21</v>
      </c>
      <c r="E16" s="25">
        <v>40015</v>
      </c>
      <c r="F16" s="12">
        <v>14</v>
      </c>
      <c r="G16" s="17">
        <v>6875</v>
      </c>
      <c r="H16" s="17">
        <v>8357</v>
      </c>
      <c r="I16" s="17">
        <v>7</v>
      </c>
      <c r="J16" s="12">
        <f t="shared" si="0"/>
        <v>21</v>
      </c>
      <c r="K16" s="36">
        <v>211.71428571428572</v>
      </c>
      <c r="L16" s="37">
        <f t="array" ref="L16">G16+(K16*7)</f>
        <v>8357</v>
      </c>
    </row>
    <row r="17" spans="1:16" x14ac:dyDescent="0.25">
      <c r="A17" s="12">
        <v>1028</v>
      </c>
      <c r="B17" s="12" t="s">
        <v>92</v>
      </c>
      <c r="C17" s="17">
        <v>64</v>
      </c>
      <c r="D17" s="2">
        <v>210</v>
      </c>
      <c r="E17" s="25">
        <v>40015</v>
      </c>
      <c r="F17" s="12">
        <v>14</v>
      </c>
      <c r="G17" s="17">
        <v>6330</v>
      </c>
      <c r="H17" s="17">
        <v>6520</v>
      </c>
      <c r="I17" s="17">
        <v>7</v>
      </c>
      <c r="J17" s="12">
        <f t="shared" si="0"/>
        <v>21</v>
      </c>
      <c r="K17" s="36">
        <v>27.142857142857142</v>
      </c>
      <c r="L17" s="37">
        <f t="array" ref="L17">G17+(K17*7)</f>
        <v>6520</v>
      </c>
      <c r="M17" s="12">
        <v>16</v>
      </c>
      <c r="N17" s="12">
        <v>4</v>
      </c>
      <c r="O17" s="12">
        <v>2</v>
      </c>
      <c r="P17" s="38">
        <f t="array" ref="P17">100*O17/M17</f>
        <v>12.5</v>
      </c>
    </row>
    <row r="18" spans="1:16" s="41" customFormat="1" x14ac:dyDescent="0.25">
      <c r="A18" s="12">
        <v>1028</v>
      </c>
      <c r="B18" s="12" t="s">
        <v>92</v>
      </c>
      <c r="C18" s="12">
        <v>69</v>
      </c>
      <c r="D18" s="12">
        <v>210</v>
      </c>
      <c r="E18" s="25">
        <v>40015</v>
      </c>
      <c r="F18" s="12">
        <v>16</v>
      </c>
      <c r="G18" s="12">
        <v>6278</v>
      </c>
      <c r="H18" s="12">
        <v>6395</v>
      </c>
      <c r="I18" s="12">
        <v>7</v>
      </c>
      <c r="J18" s="12">
        <f t="shared" si="0"/>
        <v>23</v>
      </c>
      <c r="K18" s="36">
        <v>16.714285714285715</v>
      </c>
      <c r="L18" s="37">
        <f t="array" ref="L18">G18+(K18*7)</f>
        <v>6395</v>
      </c>
      <c r="M18" s="40"/>
      <c r="P18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info</vt:lpstr>
      <vt:lpstr>ELA procedure</vt:lpstr>
      <vt:lpstr>Summary of Larval ELAs</vt:lpstr>
      <vt:lpstr>LLBR_ELA 1016</vt:lpstr>
      <vt:lpstr>LLER_ELA 1017</vt:lpstr>
      <vt:lpstr>LLFLX_ELA 1024</vt:lpstr>
      <vt:lpstr>LLER_ELA 1025</vt:lpstr>
      <vt:lpstr>LLSH_ELA1027</vt:lpstr>
      <vt:lpstr>LLGA_ELA1028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Nacci, Diane</dc:creator>
  <cp:lastModifiedBy>Stevenson, Louise</cp:lastModifiedBy>
  <dcterms:created xsi:type="dcterms:W3CDTF">2017-10-26T12:19:09Z</dcterms:created>
  <dcterms:modified xsi:type="dcterms:W3CDTF">2023-05-19T01:40:30Z</dcterms:modified>
</cp:coreProperties>
</file>