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stouch/Downloads/"/>
    </mc:Choice>
  </mc:AlternateContent>
  <xr:revisionPtr revIDLastSave="0" documentId="13_ncr:1_{F0A6D7D3-A948-3D47-A34D-B0B5FFCEFD6C}" xr6:coauthVersionLast="47" xr6:coauthVersionMax="47" xr10:uidLastSave="{00000000-0000-0000-0000-000000000000}"/>
  <bookViews>
    <workbookView xWindow="6500" yWindow="500" windowWidth="22300" windowHeight="15960" xr2:uid="{25D0B721-0966-CC46-AB20-A7C93EDC5D2F}"/>
  </bookViews>
  <sheets>
    <sheet name="Focal prop-m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2" i="2" l="1"/>
  <c r="K72" i="2"/>
  <c r="J72" i="2"/>
  <c r="I72" i="2"/>
  <c r="K32" i="2"/>
  <c r="J32" i="2"/>
  <c r="I32" i="2"/>
  <c r="L153" i="2"/>
  <c r="K153" i="2"/>
  <c r="J153" i="2"/>
  <c r="H153" i="2"/>
  <c r="P152" i="2"/>
  <c r="O152" i="2"/>
  <c r="N152" i="2"/>
  <c r="P205" i="2"/>
  <c r="O205" i="2"/>
  <c r="N205" i="2"/>
  <c r="M205" i="2"/>
  <c r="K205" i="2"/>
  <c r="J205" i="2"/>
  <c r="I205" i="2"/>
  <c r="H205" i="2"/>
  <c r="L151" i="2"/>
  <c r="H151" i="2"/>
  <c r="L150" i="2"/>
  <c r="J150" i="2"/>
  <c r="L149" i="2"/>
  <c r="K149" i="2"/>
  <c r="J149" i="2"/>
  <c r="I149" i="2"/>
  <c r="K71" i="2"/>
  <c r="J71" i="2"/>
  <c r="I71" i="2"/>
  <c r="P204" i="2"/>
  <c r="O204" i="2"/>
  <c r="N204" i="2"/>
  <c r="L204" i="2"/>
  <c r="J204" i="2"/>
  <c r="I204" i="2"/>
  <c r="P31" i="2"/>
  <c r="O31" i="2"/>
  <c r="N31" i="2"/>
  <c r="L31" i="2"/>
  <c r="J31" i="2"/>
  <c r="I31" i="2"/>
  <c r="P203" i="2"/>
  <c r="N203" i="2"/>
  <c r="K203" i="2"/>
  <c r="J203" i="2"/>
  <c r="I203" i="2"/>
  <c r="K202" i="2"/>
  <c r="J202" i="2"/>
  <c r="I202" i="2"/>
  <c r="P201" i="2"/>
  <c r="N201" i="2"/>
  <c r="K201" i="2"/>
  <c r="J201" i="2"/>
  <c r="H201" i="2"/>
  <c r="P200" i="2"/>
  <c r="N200" i="2"/>
  <c r="K200" i="2"/>
  <c r="J200" i="2"/>
  <c r="I200" i="2"/>
  <c r="P199" i="2"/>
  <c r="N199" i="2"/>
  <c r="K199" i="2"/>
  <c r="J199" i="2"/>
  <c r="P198" i="2"/>
  <c r="O198" i="2"/>
  <c r="N198" i="2"/>
  <c r="L198" i="2"/>
  <c r="K198" i="2"/>
  <c r="J198" i="2"/>
  <c r="P197" i="2"/>
  <c r="N197" i="2"/>
  <c r="K197" i="2"/>
  <c r="J197" i="2"/>
  <c r="P196" i="2"/>
  <c r="K196" i="2"/>
  <c r="J196" i="2"/>
  <c r="H196" i="2"/>
  <c r="P30" i="2"/>
  <c r="O30" i="2"/>
  <c r="N30" i="2"/>
  <c r="K30" i="2"/>
  <c r="J30" i="2"/>
  <c r="I30" i="2"/>
  <c r="P97" i="2"/>
  <c r="O97" i="2"/>
  <c r="N97" i="2"/>
  <c r="K97" i="2"/>
  <c r="J97" i="2"/>
  <c r="I97" i="2"/>
  <c r="K195" i="2"/>
  <c r="J195" i="2"/>
  <c r="H195" i="2"/>
  <c r="K194" i="2"/>
  <c r="J194" i="2"/>
  <c r="P70" i="2"/>
  <c r="N70" i="2"/>
  <c r="K70" i="2"/>
  <c r="J70" i="2"/>
  <c r="I70" i="2"/>
  <c r="H70" i="2"/>
  <c r="P148" i="2"/>
  <c r="N148" i="2"/>
  <c r="K148" i="2"/>
  <c r="J148" i="2"/>
  <c r="P147" i="2"/>
  <c r="N147" i="2"/>
  <c r="K147" i="2"/>
  <c r="I147" i="2"/>
  <c r="H147" i="2"/>
  <c r="K69" i="2"/>
  <c r="J69" i="2"/>
  <c r="I69" i="2"/>
  <c r="H69" i="2"/>
  <c r="P68" i="2"/>
  <c r="M68" i="2"/>
  <c r="K68" i="2"/>
  <c r="J68" i="2"/>
  <c r="I68" i="2"/>
  <c r="H68" i="2"/>
  <c r="N146" i="2"/>
  <c r="K146" i="2"/>
  <c r="J146" i="2"/>
  <c r="I146" i="2"/>
  <c r="K67" i="2"/>
  <c r="J67" i="2"/>
  <c r="I67" i="2"/>
  <c r="H67" i="2"/>
  <c r="K145" i="2"/>
  <c r="J145" i="2"/>
  <c r="P144" i="2"/>
  <c r="O144" i="2"/>
  <c r="N144" i="2"/>
  <c r="K144" i="2"/>
  <c r="J144" i="2"/>
  <c r="I144" i="2"/>
  <c r="P66" i="2"/>
  <c r="M66" i="2"/>
  <c r="J66" i="2"/>
  <c r="I66" i="2"/>
  <c r="P143" i="2"/>
  <c r="O143" i="2"/>
  <c r="L143" i="2"/>
  <c r="K143" i="2"/>
  <c r="J143" i="2"/>
  <c r="I143" i="2"/>
  <c r="K65" i="2"/>
  <c r="J65" i="2"/>
  <c r="H65" i="2"/>
  <c r="P217" i="2"/>
  <c r="O217" i="2"/>
  <c r="J217" i="2"/>
  <c r="I217" i="2"/>
  <c r="P142" i="2"/>
  <c r="N142" i="2"/>
  <c r="P81" i="2" l="1"/>
  <c r="J81" i="2"/>
  <c r="I81" i="2"/>
  <c r="H81" i="2"/>
</calcChain>
</file>

<file path=xl/sharedStrings.xml><?xml version="1.0" encoding="utf-8"?>
<sst xmlns="http://schemas.openxmlformats.org/spreadsheetml/2006/main" count="779" uniqueCount="102">
  <si>
    <t>Date</t>
  </si>
  <si>
    <t>Group</t>
  </si>
  <si>
    <t>Time</t>
  </si>
  <si>
    <t>Notes</t>
  </si>
  <si>
    <t>B</t>
  </si>
  <si>
    <t>AM</t>
  </si>
  <si>
    <t>FO</t>
  </si>
  <si>
    <t>AL</t>
  </si>
  <si>
    <t>TR</t>
  </si>
  <si>
    <t>RE</t>
  </si>
  <si>
    <t>AF</t>
  </si>
  <si>
    <t>SO</t>
  </si>
  <si>
    <t xml:space="preserve">EA </t>
  </si>
  <si>
    <t>JV</t>
  </si>
  <si>
    <t>Observer</t>
  </si>
  <si>
    <t>Anita</t>
  </si>
  <si>
    <t>Natalie</t>
  </si>
  <si>
    <t>Jacob</t>
  </si>
  <si>
    <t>A</t>
  </si>
  <si>
    <t>SO = following AF 14, NN is AF 14 for all</t>
  </si>
  <si>
    <t xml:space="preserve">NN AM is grade 1 </t>
  </si>
  <si>
    <t>NN is AF 18 for one of them</t>
  </si>
  <si>
    <t>NN is AF 16 for 4 of them</t>
  </si>
  <si>
    <t>NN is AF 16 for one of them</t>
  </si>
  <si>
    <t>NN AM is grade 2</t>
  </si>
  <si>
    <t>This was scar face male</t>
  </si>
  <si>
    <t>Eating anajá</t>
  </si>
  <si>
    <t>NN AM is grade 1, eating and foraging anajá</t>
  </si>
  <si>
    <t>SO = pursuing female, NN is AF 6 for 5 of them</t>
  </si>
  <si>
    <t>Eating and foraging anajá</t>
  </si>
  <si>
    <t>NN AM is grade 3 for all, eating and foraging anajá</t>
  </si>
  <si>
    <t>NN AM is grade 2 for four of them and grade 1 for one, foraging anajá</t>
  </si>
  <si>
    <t>NN AM is grade 2 scar face male</t>
  </si>
  <si>
    <t>Focal had hole punches in both ears, NN AM is grade 3, eating and foraging anajá</t>
  </si>
  <si>
    <t>SO = pursuing AF 14, Focal male had hole punches in both ears</t>
  </si>
  <si>
    <t xml:space="preserve">NN AM is grade 3 </t>
  </si>
  <si>
    <t>AM5</t>
  </si>
  <si>
    <t>Jilly</t>
  </si>
  <si>
    <t>AM-SCAR</t>
  </si>
  <si>
    <t>AM-HOLES</t>
  </si>
  <si>
    <t>AM-TEAR</t>
  </si>
  <si>
    <t>AM-SCAR2</t>
  </si>
  <si>
    <t>AF23</t>
  </si>
  <si>
    <t>AF14</t>
  </si>
  <si>
    <t>Vanessa</t>
  </si>
  <si>
    <t>AM7</t>
  </si>
  <si>
    <t>AM3</t>
  </si>
  <si>
    <t>AF27 &amp; AF21</t>
  </si>
  <si>
    <t>AM9</t>
  </si>
  <si>
    <t>AM1</t>
  </si>
  <si>
    <t>AF5</t>
  </si>
  <si>
    <t>AF15</t>
  </si>
  <si>
    <t>AM = "Marcey", AF26</t>
  </si>
  <si>
    <t>AF24, AF8, AF1</t>
  </si>
  <si>
    <t>AM8</t>
  </si>
  <si>
    <t xml:space="preserve">Vanessa </t>
  </si>
  <si>
    <t>AM6</t>
  </si>
  <si>
    <t>AM2</t>
  </si>
  <si>
    <t>AF= NC, AM1 Grade 3</t>
  </si>
  <si>
    <t>AF1, AM6 NC holes</t>
  </si>
  <si>
    <t>AF19, AF14. AF15</t>
  </si>
  <si>
    <t>AF26</t>
  </si>
  <si>
    <t>AF3</t>
  </si>
  <si>
    <t>AF3 &amp; AF8</t>
  </si>
  <si>
    <t>AF19</t>
  </si>
  <si>
    <t>2 AM's NC Grade 3's</t>
  </si>
  <si>
    <t>Marcey</t>
  </si>
  <si>
    <t>AM=NC, NH</t>
  </si>
  <si>
    <t>Landon</t>
  </si>
  <si>
    <t>AF26 2 observations</t>
  </si>
  <si>
    <t>AMNC</t>
  </si>
  <si>
    <t>AF15 and AFNC</t>
  </si>
  <si>
    <t>AF19 and AFNC</t>
  </si>
  <si>
    <t>AF11 for first 2 minutes. Then eyeing AF11 throughout.</t>
  </si>
  <si>
    <t>AF27</t>
  </si>
  <si>
    <t>in between focals,he tried to grab her, she moved away slightly, he did a branch sniff</t>
  </si>
  <si>
    <t>traveling, pausing to look behind him, then continuing on…</t>
  </si>
  <si>
    <t>GI and PU in between minute marks</t>
  </si>
  <si>
    <t>eating grasshopper like icecream, patch of fur, "shaved" on left side of back</t>
  </si>
  <si>
    <t>AF3, watching j and AF at anaja, grabbed tail of female and PU in between minute marks, vocalizing</t>
  </si>
  <si>
    <t>vocalizing at each other, on the ground, way up in the trees</t>
  </si>
  <si>
    <t>2 pursuits, she avoided</t>
  </si>
  <si>
    <t>AF8, CS, napping with AF8, nudging.. Cuddling?? eyes closed</t>
  </si>
  <si>
    <t>AF17, move a meter, stop.. Repeat, chirping, quietly, like muttering, small chirps then a PU, she is receptive</t>
  </si>
  <si>
    <t>AF,AF5,AF7.</t>
  </si>
  <si>
    <t>AM G3</t>
  </si>
  <si>
    <t>anaja, jv hissing threat, AM1 male up in a tree, nc male w/ a female below, no social interaction</t>
  </si>
  <si>
    <t>tail draped over head, she crossed over him</t>
  </si>
  <si>
    <t>AF and AF17</t>
  </si>
  <si>
    <t>female maintaining proximity, PU in between focals</t>
  </si>
  <si>
    <t>Bella</t>
  </si>
  <si>
    <t>EA</t>
  </si>
  <si>
    <t>Average</t>
  </si>
  <si>
    <t>SD</t>
  </si>
  <si>
    <t>95% CI</t>
  </si>
  <si>
    <t>ALL GRADES</t>
  </si>
  <si>
    <t>Grade 1</t>
  </si>
  <si>
    <t>Grade 2</t>
  </si>
  <si>
    <t>Grade 3</t>
  </si>
  <si>
    <t>minutes</t>
  </si>
  <si>
    <t>Focal_Fatness</t>
  </si>
  <si>
    <t>Focal_ID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</si>
</sst>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00"/>
    <numFmt numFmtId="166" formatCode="[$-409]h:mm\ AM/P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0070C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C00000"/>
      <name val="Arial"/>
      <family val="2"/>
    </font>
    <font>
      <sz val="12"/>
      <color rgb="FFF377E9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" fontId="1" fillId="0" borderId="0" xfId="0" applyNumberFormat="1" applyFont="1"/>
    <xf numFmtId="16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6" fontId="8" fillId="0" borderId="0" xfId="0" applyNumberFormat="1" applyFont="1"/>
    <xf numFmtId="16" fontId="6" fillId="0" borderId="0" xfId="0" applyNumberFormat="1" applyFont="1"/>
    <xf numFmtId="0" fontId="9" fillId="0" borderId="0" xfId="0" applyFont="1"/>
    <xf numFmtId="0" fontId="10" fillId="0" borderId="0" xfId="0" applyFont="1"/>
    <xf numFmtId="20" fontId="6" fillId="0" borderId="0" xfId="0" applyNumberFormat="1" applyFont="1"/>
    <xf numFmtId="0" fontId="11" fillId="0" borderId="0" xfId="0" applyFont="1"/>
    <xf numFmtId="16" fontId="7" fillId="0" borderId="0" xfId="0" applyNumberFormat="1" applyFont="1"/>
    <xf numFmtId="0" fontId="12" fillId="0" borderId="0" xfId="0" applyFont="1"/>
    <xf numFmtId="0" fontId="1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5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5" fontId="15" fillId="0" borderId="0" xfId="0" applyNumberFormat="1" applyFont="1"/>
    <xf numFmtId="165" fontId="14" fillId="0" borderId="0" xfId="0" applyNumberFormat="1" applyFont="1"/>
    <xf numFmtId="166" fontId="16" fillId="0" borderId="0" xfId="0" applyNumberFormat="1" applyFont="1"/>
    <xf numFmtId="2" fontId="1" fillId="0" borderId="0" xfId="0" applyNumberFormat="1" applyFont="1"/>
    <xf numFmtId="2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Activity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DA0F-FB48-97D4-12796BF67023}"/>
            </c:ext>
          </c:extLst>
        </c:ser>
        <c:ser>
          <c:idx val="1"/>
          <c:order val="1"/>
          <c:tx>
            <c:v>FO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3</c:v>
                </c:pt>
              </c:numLit>
            </c:plus>
            <c:minus>
              <c:numLit>
                <c:formatCode>General</c:formatCode>
                <c:ptCount val="1"/>
                <c:pt idx="0">
                  <c:v>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Activity</c:v>
              </c:pt>
            </c:strLit>
          </c:cat>
          <c:val>
            <c:numLit>
              <c:formatCode>General</c:formatCode>
              <c:ptCount val="1"/>
              <c:pt idx="0">
                <c:v>18</c:v>
              </c:pt>
            </c:numLit>
          </c:val>
          <c:extLst>
            <c:ext xmlns:c16="http://schemas.microsoft.com/office/drawing/2014/chart" uri="{C3380CC4-5D6E-409C-BE32-E72D297353CC}">
              <c16:uniqueId val="{00000001-DA0F-FB48-97D4-12796BF67023}"/>
            </c:ext>
          </c:extLst>
        </c:ser>
        <c:ser>
          <c:idx val="2"/>
          <c:order val="2"/>
          <c:tx>
            <c:v>RE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3</c:v>
                </c:pt>
              </c:numLit>
            </c:plus>
            <c:minus>
              <c:numLit>
                <c:formatCode>General</c:formatCode>
                <c:ptCount val="1"/>
                <c:pt idx="0">
                  <c:v>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Activity</c:v>
              </c:pt>
            </c:strLit>
          </c:cat>
          <c:val>
            <c:numLit>
              <c:formatCode>General</c:formatCode>
              <c:ptCount val="1"/>
              <c:pt idx="0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2-DA0F-FB48-97D4-12796BF67023}"/>
            </c:ext>
          </c:extLst>
        </c:ser>
        <c:ser>
          <c:idx val="3"/>
          <c:order val="3"/>
          <c:tx>
            <c:v>TR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3</c:v>
                </c:pt>
              </c:numLit>
            </c:plus>
            <c:minus>
              <c:numLit>
                <c:formatCode>General</c:formatCode>
                <c:ptCount val="1"/>
                <c:pt idx="0">
                  <c:v>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Activity</c:v>
              </c:pt>
            </c:strLit>
          </c:cat>
          <c:val>
            <c:numLit>
              <c:formatCode>General</c:formatCode>
              <c:ptCount val="1"/>
              <c:pt idx="0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3-DA0F-FB48-97D4-12796BF67023}"/>
            </c:ext>
          </c:extLst>
        </c:ser>
        <c:ser>
          <c:idx val="4"/>
          <c:order val="4"/>
          <c:tx>
            <c:v>SO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"/>
              <c:pt idx="0">
                <c:v>Activity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4-DA0F-FB48-97D4-12796BF670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2949471"/>
        <c:axId val="458313423"/>
      </c:barChart>
      <c:catAx>
        <c:axId val="46294947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 of males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58313423"/>
        <c:crosses val="autoZero"/>
        <c:auto val="1"/>
        <c:lblAlgn val="ctr"/>
        <c:lblOffset val="100"/>
        <c:noMultiLvlLbl val="0"/>
      </c:catAx>
      <c:valAx>
        <c:axId val="4583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4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4553-6D44-AEF1-E4A642394B7B}"/>
            </c:ext>
          </c:extLst>
        </c:ser>
        <c:ser>
          <c:idx val="1"/>
          <c:order val="1"/>
          <c:tx>
            <c:v>AF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4</c:v>
                </c:pt>
              </c:numLit>
            </c:plus>
            <c:minus>
              <c:numLit>
                <c:formatCode>General</c:formatCode>
                <c:ptCount val="1"/>
                <c:pt idx="0">
                  <c:v>4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1-4553-6D44-AEF1-E4A642394B7B}"/>
            </c:ext>
          </c:extLst>
        </c:ser>
        <c:ser>
          <c:idx val="2"/>
          <c:order val="2"/>
          <c:tx>
            <c:v>JV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2-4553-6D44-AEF1-E4A642394B7B}"/>
            </c:ext>
          </c:extLst>
        </c:ser>
        <c:ser>
          <c:idx val="3"/>
          <c:order val="3"/>
          <c:tx>
            <c:v>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4</c:v>
                </c:pt>
              </c:numLit>
            </c:plus>
            <c:minus>
              <c:numLit>
                <c:formatCode>General</c:formatCode>
                <c:ptCount val="1"/>
                <c:pt idx="0">
                  <c:v>4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54</c:v>
              </c:pt>
            </c:numLit>
          </c:val>
          <c:extLst>
            <c:ext xmlns:c16="http://schemas.microsoft.com/office/drawing/2014/chart" uri="{C3380CC4-5D6E-409C-BE32-E72D297353CC}">
              <c16:uniqueId val="{00000003-4553-6D44-AEF1-E4A642394B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193503"/>
        <c:axId val="188190751"/>
      </c:barChart>
      <c:catAx>
        <c:axId val="18819350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NN of males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88190751"/>
        <c:crosses val="autoZero"/>
        <c:auto val="1"/>
        <c:lblAlgn val="ctr"/>
        <c:lblOffset val="100"/>
        <c:noMultiLvlLbl val="0"/>
      </c:catAx>
      <c:valAx>
        <c:axId val="18819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Perent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14112</xdr:rowOff>
    </xdr:from>
    <xdr:to>
      <xdr:col>6</xdr:col>
      <xdr:colOff>615245</xdr:colOff>
      <xdr:row>20</xdr:row>
      <xdr:rowOff>97368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C903B-4CC2-0D4B-B2AE-50BE58274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158044</xdr:colOff>
      <xdr:row>7</xdr:row>
      <xdr:rowOff>0</xdr:rowOff>
    </xdr:from>
    <xdr:to>
      <xdr:col>13</xdr:col>
      <xdr:colOff>588434</xdr:colOff>
      <xdr:row>20</xdr:row>
      <xdr:rowOff>83256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E4A467-38FC-BC41-810C-F5AE562DF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579-3D75-4043-8618-3CD8CA86E9FE}">
  <dimension ref="A1:Z250"/>
  <sheetViews>
    <sheetView tabSelected="1" topLeftCell="A177" zoomScale="75" zoomScaleNormal="180" workbookViewId="0">
      <selection activeCell="S34" sqref="S34"/>
    </sheetView>
  </sheetViews>
  <sheetFormatPr baseColWidth="10" defaultColWidth="8.6640625" defaultRowHeight="16" x14ac:dyDescent="0.2"/>
  <cols>
    <col min="1" max="1" width="9.83203125" style="18" customWidth="1"/>
    <col min="2" max="2" width="9.83203125" style="1" customWidth="1"/>
    <col min="3" max="3" width="8.6640625" style="1"/>
    <col min="4" max="4" width="14.1640625" style="1" customWidth="1"/>
    <col min="5" max="5" width="16.1640625" style="1" customWidth="1"/>
    <col min="6" max="6" width="12.83203125" style="23" customWidth="1"/>
    <col min="7" max="7" width="15" style="1" customWidth="1"/>
    <col min="8" max="9" width="8.6640625" style="19"/>
    <col min="10" max="10" width="7.1640625" style="19" customWidth="1"/>
    <col min="11" max="11" width="7.33203125" style="19" customWidth="1"/>
    <col min="12" max="16" width="8.6640625" style="19"/>
    <col min="17" max="17" width="21.33203125" style="1" customWidth="1"/>
    <col min="18" max="16384" width="8.6640625" style="1"/>
  </cols>
  <sheetData>
    <row r="1" spans="1:26" s="2" customFormat="1" x14ac:dyDescent="0.2">
      <c r="A1" s="20" t="s">
        <v>0</v>
      </c>
      <c r="B1" s="2" t="s">
        <v>14</v>
      </c>
      <c r="C1" s="2" t="s">
        <v>1</v>
      </c>
      <c r="D1" s="2" t="s">
        <v>101</v>
      </c>
      <c r="E1" s="2" t="s">
        <v>100</v>
      </c>
      <c r="F1" s="22" t="s">
        <v>2</v>
      </c>
      <c r="G1" s="2" t="s">
        <v>99</v>
      </c>
      <c r="H1" s="25" t="s">
        <v>12</v>
      </c>
      <c r="I1" s="25" t="s">
        <v>6</v>
      </c>
      <c r="J1" s="25" t="s">
        <v>8</v>
      </c>
      <c r="K1" s="25" t="s">
        <v>9</v>
      </c>
      <c r="L1" s="25" t="s">
        <v>11</v>
      </c>
      <c r="M1" s="26" t="s">
        <v>5</v>
      </c>
      <c r="N1" s="26" t="s">
        <v>10</v>
      </c>
      <c r="O1" s="26" t="s">
        <v>13</v>
      </c>
      <c r="P1" s="26" t="s">
        <v>7</v>
      </c>
      <c r="Q1" s="2" t="s">
        <v>3</v>
      </c>
    </row>
    <row r="2" spans="1:26" x14ac:dyDescent="0.2">
      <c r="A2" s="18">
        <v>45124</v>
      </c>
      <c r="B2" s="3" t="s">
        <v>17</v>
      </c>
      <c r="C2" s="1" t="s">
        <v>18</v>
      </c>
      <c r="D2" s="1" t="s">
        <v>5</v>
      </c>
      <c r="E2" s="1">
        <v>1</v>
      </c>
      <c r="F2" s="23">
        <v>0.36319444444444443</v>
      </c>
      <c r="G2" s="1">
        <v>5</v>
      </c>
      <c r="H2" s="19">
        <v>0.6</v>
      </c>
      <c r="I2" s="19">
        <v>0.2</v>
      </c>
      <c r="J2" s="19">
        <v>0.2</v>
      </c>
      <c r="K2" s="19">
        <v>0</v>
      </c>
      <c r="L2" s="19">
        <v>0</v>
      </c>
      <c r="M2" s="19">
        <v>0.2</v>
      </c>
      <c r="N2" s="19">
        <v>0</v>
      </c>
      <c r="O2" s="19">
        <v>0</v>
      </c>
      <c r="P2" s="19">
        <v>0.8</v>
      </c>
      <c r="Q2" s="1" t="s">
        <v>20</v>
      </c>
    </row>
    <row r="3" spans="1:26" x14ac:dyDescent="0.2">
      <c r="A3" s="21">
        <v>45127</v>
      </c>
      <c r="B3" s="5" t="s">
        <v>37</v>
      </c>
      <c r="C3" s="6" t="s">
        <v>18</v>
      </c>
      <c r="D3" s="6" t="s">
        <v>5</v>
      </c>
      <c r="E3" s="6">
        <v>1</v>
      </c>
      <c r="F3" s="24">
        <v>0.36805555555555558</v>
      </c>
      <c r="G3" s="6">
        <v>5</v>
      </c>
      <c r="H3" s="27">
        <v>0.2</v>
      </c>
      <c r="I3" s="27">
        <v>0.8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1</v>
      </c>
      <c r="Q3" s="6"/>
    </row>
    <row r="4" spans="1:26" customFormat="1" x14ac:dyDescent="0.2">
      <c r="A4" s="21">
        <v>45133</v>
      </c>
      <c r="B4" s="5" t="s">
        <v>37</v>
      </c>
      <c r="C4" s="6" t="s">
        <v>18</v>
      </c>
      <c r="D4" s="6" t="s">
        <v>5</v>
      </c>
      <c r="E4" s="6">
        <v>1</v>
      </c>
      <c r="F4" s="24">
        <v>0.47500000000000003</v>
      </c>
      <c r="G4" s="6">
        <v>10</v>
      </c>
      <c r="H4" s="27">
        <v>0</v>
      </c>
      <c r="I4" s="27">
        <v>0.1</v>
      </c>
      <c r="J4" s="27">
        <v>0.6</v>
      </c>
      <c r="K4" s="27">
        <v>0.2</v>
      </c>
      <c r="L4" s="27">
        <v>0.1</v>
      </c>
      <c r="M4" s="27">
        <v>0</v>
      </c>
      <c r="N4" s="27">
        <v>0.2</v>
      </c>
      <c r="O4" s="27">
        <v>0</v>
      </c>
      <c r="P4" s="27">
        <v>0.8</v>
      </c>
      <c r="Q4" s="6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8">
        <v>45134</v>
      </c>
      <c r="B5" s="3" t="s">
        <v>17</v>
      </c>
      <c r="C5" s="1" t="s">
        <v>18</v>
      </c>
      <c r="D5" s="1" t="s">
        <v>5</v>
      </c>
      <c r="E5" s="1">
        <v>1</v>
      </c>
      <c r="F5" s="23">
        <v>0.36805555555555558</v>
      </c>
      <c r="G5" s="1">
        <v>10</v>
      </c>
      <c r="H5" s="19">
        <v>0.2</v>
      </c>
      <c r="I5" s="19">
        <v>0.2</v>
      </c>
      <c r="J5" s="19">
        <v>0</v>
      </c>
      <c r="K5" s="19">
        <v>0.6</v>
      </c>
      <c r="L5" s="19">
        <v>0</v>
      </c>
      <c r="M5" s="19">
        <v>0</v>
      </c>
      <c r="N5" s="19">
        <v>0.3</v>
      </c>
      <c r="O5" s="19">
        <v>0.1</v>
      </c>
      <c r="P5" s="19">
        <v>0.6</v>
      </c>
      <c r="Q5" s="1" t="s">
        <v>26</v>
      </c>
    </row>
    <row r="6" spans="1:26" x14ac:dyDescent="0.2">
      <c r="A6" s="21">
        <v>45134</v>
      </c>
      <c r="B6" s="5" t="s">
        <v>37</v>
      </c>
      <c r="C6" s="6" t="s">
        <v>18</v>
      </c>
      <c r="D6" s="6" t="s">
        <v>5</v>
      </c>
      <c r="E6" s="6">
        <v>1</v>
      </c>
      <c r="F6" s="24">
        <v>0.53749999999999998</v>
      </c>
      <c r="G6" s="6">
        <v>7</v>
      </c>
      <c r="H6" s="27">
        <v>0</v>
      </c>
      <c r="I6" s="27">
        <v>0.14000000000000001</v>
      </c>
      <c r="J6" s="27">
        <v>0.42</v>
      </c>
      <c r="K6" s="27">
        <v>0.42</v>
      </c>
      <c r="L6" s="27">
        <v>0</v>
      </c>
      <c r="M6" s="27">
        <v>0</v>
      </c>
      <c r="N6" s="27">
        <v>0</v>
      </c>
      <c r="O6" s="27">
        <v>0</v>
      </c>
      <c r="P6" s="27">
        <v>1</v>
      </c>
      <c r="Q6" s="6"/>
    </row>
    <row r="7" spans="1:26" x14ac:dyDescent="0.2">
      <c r="A7" s="21">
        <v>45134</v>
      </c>
      <c r="B7" s="5" t="s">
        <v>37</v>
      </c>
      <c r="C7" s="6" t="s">
        <v>18</v>
      </c>
      <c r="D7" s="6" t="s">
        <v>5</v>
      </c>
      <c r="E7" s="6">
        <v>1</v>
      </c>
      <c r="F7" s="24">
        <v>8.6805555555555566E-2</v>
      </c>
      <c r="G7" s="6">
        <v>10</v>
      </c>
      <c r="H7" s="27">
        <v>0</v>
      </c>
      <c r="I7" s="27">
        <v>0</v>
      </c>
      <c r="J7" s="27">
        <v>0.5</v>
      </c>
      <c r="K7" s="27">
        <v>0.4</v>
      </c>
      <c r="L7" s="27">
        <v>0.1</v>
      </c>
      <c r="M7" s="27">
        <v>0.5</v>
      </c>
      <c r="N7" s="27">
        <v>0.4</v>
      </c>
      <c r="O7" s="27">
        <v>0.1</v>
      </c>
      <c r="P7" s="27">
        <v>0</v>
      </c>
      <c r="Q7" s="6"/>
    </row>
    <row r="8" spans="1:26" x14ac:dyDescent="0.2">
      <c r="A8" s="21">
        <v>45136</v>
      </c>
      <c r="B8" s="5" t="s">
        <v>37</v>
      </c>
      <c r="C8" s="6" t="s">
        <v>18</v>
      </c>
      <c r="D8" s="6" t="s">
        <v>5</v>
      </c>
      <c r="E8" s="6">
        <v>1</v>
      </c>
      <c r="F8" s="24">
        <v>0.35416666666666669</v>
      </c>
      <c r="G8" s="6">
        <v>6</v>
      </c>
      <c r="H8" s="27">
        <v>0.33</v>
      </c>
      <c r="I8" s="27">
        <v>0</v>
      </c>
      <c r="J8" s="27">
        <v>0.5</v>
      </c>
      <c r="K8" s="27">
        <v>0.17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6"/>
    </row>
    <row r="9" spans="1:26" x14ac:dyDescent="0.2">
      <c r="A9" s="21">
        <v>45136</v>
      </c>
      <c r="B9" s="5" t="s">
        <v>37</v>
      </c>
      <c r="C9" s="6" t="s">
        <v>18</v>
      </c>
      <c r="D9" s="6" t="s">
        <v>5</v>
      </c>
      <c r="E9" s="6">
        <v>1</v>
      </c>
      <c r="F9" s="24">
        <v>0.40347222222222223</v>
      </c>
      <c r="G9" s="6">
        <v>6</v>
      </c>
      <c r="H9" s="27">
        <v>0</v>
      </c>
      <c r="I9" s="27">
        <v>0.17</v>
      </c>
      <c r="J9" s="27">
        <v>0.5</v>
      </c>
      <c r="K9" s="27">
        <v>0.17</v>
      </c>
      <c r="L9" s="27">
        <v>0.17</v>
      </c>
      <c r="M9" s="27">
        <v>0.5</v>
      </c>
      <c r="N9" s="27">
        <v>0.17</v>
      </c>
      <c r="O9" s="27">
        <v>0</v>
      </c>
      <c r="P9" s="27">
        <v>0.33</v>
      </c>
      <c r="Q9" s="6"/>
    </row>
    <row r="10" spans="1:26" x14ac:dyDescent="0.2">
      <c r="A10" s="21">
        <v>45136</v>
      </c>
      <c r="B10" s="5" t="s">
        <v>37</v>
      </c>
      <c r="C10" s="6" t="s">
        <v>18</v>
      </c>
      <c r="D10" s="6" t="s">
        <v>5</v>
      </c>
      <c r="E10" s="6">
        <v>1</v>
      </c>
      <c r="F10" s="24">
        <v>0.4513888888888889</v>
      </c>
      <c r="G10" s="6">
        <v>8</v>
      </c>
      <c r="H10" s="27">
        <v>0</v>
      </c>
      <c r="I10" s="27">
        <v>0.25</v>
      </c>
      <c r="J10" s="27">
        <v>0.5</v>
      </c>
      <c r="K10" s="27">
        <v>0.25</v>
      </c>
      <c r="L10" s="27">
        <v>0</v>
      </c>
      <c r="M10" s="27">
        <v>0.5</v>
      </c>
      <c r="N10" s="27">
        <v>0</v>
      </c>
      <c r="O10" s="27">
        <v>0</v>
      </c>
      <c r="P10" s="27">
        <v>0.5</v>
      </c>
      <c r="Q10" s="6"/>
    </row>
    <row r="11" spans="1:26" x14ac:dyDescent="0.2">
      <c r="A11" s="21">
        <v>45141</v>
      </c>
      <c r="B11" s="5" t="s">
        <v>37</v>
      </c>
      <c r="C11" s="6" t="s">
        <v>18</v>
      </c>
      <c r="D11" s="6" t="s">
        <v>5</v>
      </c>
      <c r="E11" s="6">
        <v>1</v>
      </c>
      <c r="F11" s="24">
        <v>0.36388888888888887</v>
      </c>
      <c r="G11" s="6">
        <v>10</v>
      </c>
      <c r="H11" s="27">
        <v>0.4</v>
      </c>
      <c r="I11" s="27">
        <v>0.5</v>
      </c>
      <c r="J11" s="27">
        <v>0.1</v>
      </c>
      <c r="K11" s="27">
        <v>0</v>
      </c>
      <c r="L11" s="27">
        <v>0</v>
      </c>
      <c r="M11" s="27">
        <v>0</v>
      </c>
      <c r="N11" s="27">
        <v>1</v>
      </c>
      <c r="O11" s="27">
        <v>0</v>
      </c>
      <c r="P11" s="27">
        <v>0</v>
      </c>
      <c r="Q11" s="6"/>
    </row>
    <row r="12" spans="1:26" x14ac:dyDescent="0.2">
      <c r="A12" s="21">
        <v>45141</v>
      </c>
      <c r="B12" s="5" t="s">
        <v>37</v>
      </c>
      <c r="C12" s="6" t="s">
        <v>18</v>
      </c>
      <c r="D12" s="6" t="s">
        <v>5</v>
      </c>
      <c r="E12" s="6">
        <v>1</v>
      </c>
      <c r="F12" s="24">
        <v>0.40277777777777773</v>
      </c>
      <c r="G12" s="6">
        <v>10</v>
      </c>
      <c r="H12" s="27">
        <v>0</v>
      </c>
      <c r="I12" s="27">
        <v>0.4</v>
      </c>
      <c r="J12" s="27">
        <v>0.5</v>
      </c>
      <c r="K12" s="27">
        <v>0.1</v>
      </c>
      <c r="L12" s="27">
        <v>0</v>
      </c>
      <c r="M12" s="27">
        <v>0</v>
      </c>
      <c r="N12" s="27">
        <v>0</v>
      </c>
      <c r="O12" s="27">
        <v>0</v>
      </c>
      <c r="P12" s="27">
        <v>1</v>
      </c>
      <c r="Q12" s="6"/>
    </row>
    <row r="13" spans="1:26" x14ac:dyDescent="0.2">
      <c r="A13" s="18">
        <v>45142</v>
      </c>
      <c r="B13" s="3" t="s">
        <v>17</v>
      </c>
      <c r="C13" s="1" t="s">
        <v>18</v>
      </c>
      <c r="D13" s="1" t="s">
        <v>5</v>
      </c>
      <c r="E13" s="1">
        <v>1</v>
      </c>
      <c r="F13" s="23">
        <v>0.40763888888888888</v>
      </c>
      <c r="G13" s="1">
        <v>10</v>
      </c>
      <c r="H13" s="19">
        <v>0.1</v>
      </c>
      <c r="I13" s="19">
        <v>0.4</v>
      </c>
      <c r="J13" s="19">
        <v>0.4</v>
      </c>
      <c r="K13" s="19">
        <v>0.1</v>
      </c>
      <c r="L13" s="19">
        <v>0</v>
      </c>
      <c r="M13" s="19">
        <v>0.2</v>
      </c>
      <c r="N13" s="19">
        <v>0</v>
      </c>
      <c r="O13" s="19">
        <v>0</v>
      </c>
      <c r="P13" s="19">
        <v>0.8</v>
      </c>
      <c r="Q13" s="1" t="s">
        <v>32</v>
      </c>
    </row>
    <row r="14" spans="1:26" x14ac:dyDescent="0.2">
      <c r="A14" s="21">
        <v>45143</v>
      </c>
      <c r="B14" s="5" t="s">
        <v>37</v>
      </c>
      <c r="C14" s="6" t="s">
        <v>18</v>
      </c>
      <c r="D14" s="6" t="s">
        <v>5</v>
      </c>
      <c r="E14" s="6">
        <v>1</v>
      </c>
      <c r="F14" s="24">
        <v>0.35625000000000001</v>
      </c>
      <c r="G14" s="6">
        <v>10</v>
      </c>
      <c r="H14" s="27">
        <v>0.6</v>
      </c>
      <c r="I14" s="27">
        <v>0.2</v>
      </c>
      <c r="J14" s="27">
        <v>0.1</v>
      </c>
      <c r="K14" s="27">
        <v>0.1</v>
      </c>
      <c r="L14" s="27">
        <v>0</v>
      </c>
      <c r="M14" s="27">
        <v>0.4</v>
      </c>
      <c r="N14" s="27">
        <v>0.4</v>
      </c>
      <c r="O14" s="27">
        <v>0</v>
      </c>
      <c r="P14" s="27">
        <v>0.2</v>
      </c>
      <c r="Q14" s="6"/>
    </row>
    <row r="15" spans="1:26" x14ac:dyDescent="0.2">
      <c r="A15" s="21">
        <v>45143</v>
      </c>
      <c r="B15" s="5" t="s">
        <v>37</v>
      </c>
      <c r="C15" s="6" t="s">
        <v>18</v>
      </c>
      <c r="D15" s="6" t="s">
        <v>41</v>
      </c>
      <c r="E15" s="6">
        <v>1</v>
      </c>
      <c r="F15" s="24">
        <v>0.4604166666666667</v>
      </c>
      <c r="G15" s="6">
        <v>8</v>
      </c>
      <c r="H15" s="27">
        <v>0.13</v>
      </c>
      <c r="I15" s="27">
        <v>0.5</v>
      </c>
      <c r="J15" s="27">
        <v>0.38</v>
      </c>
      <c r="K15" s="27">
        <v>0</v>
      </c>
      <c r="L15" s="27">
        <v>0</v>
      </c>
      <c r="M15" s="27">
        <v>0.25</v>
      </c>
      <c r="N15" s="27">
        <v>0.13</v>
      </c>
      <c r="O15" s="27">
        <v>0</v>
      </c>
      <c r="P15" s="27">
        <v>0.63</v>
      </c>
      <c r="Q15" s="6"/>
    </row>
    <row r="16" spans="1:26" x14ac:dyDescent="0.2">
      <c r="A16" s="21">
        <v>45148</v>
      </c>
      <c r="B16" s="5" t="s">
        <v>37</v>
      </c>
      <c r="C16" s="6" t="s">
        <v>18</v>
      </c>
      <c r="D16" s="6" t="s">
        <v>5</v>
      </c>
      <c r="E16" s="6">
        <v>1</v>
      </c>
      <c r="F16" s="24">
        <v>0.41597222222222219</v>
      </c>
      <c r="G16" s="6">
        <v>5</v>
      </c>
      <c r="H16" s="27">
        <v>0</v>
      </c>
      <c r="I16" s="27">
        <v>0.6</v>
      </c>
      <c r="J16" s="27">
        <v>0.4</v>
      </c>
      <c r="K16" s="27">
        <v>0</v>
      </c>
      <c r="L16" s="27">
        <v>0</v>
      </c>
      <c r="M16" s="27">
        <v>0</v>
      </c>
      <c r="N16" s="27">
        <v>0.2</v>
      </c>
      <c r="O16" s="27">
        <v>0.2</v>
      </c>
      <c r="P16" s="27">
        <v>0.6</v>
      </c>
      <c r="Q16" s="6"/>
    </row>
    <row r="17" spans="1:26" x14ac:dyDescent="0.2">
      <c r="A17" s="18">
        <v>45124</v>
      </c>
      <c r="B17" s="3" t="s">
        <v>15</v>
      </c>
      <c r="C17" s="1" t="s">
        <v>4</v>
      </c>
      <c r="D17" s="1" t="s">
        <v>5</v>
      </c>
      <c r="E17" s="1">
        <v>1</v>
      </c>
      <c r="F17" s="23">
        <v>0.47638888888888892</v>
      </c>
      <c r="G17" s="4">
        <v>5</v>
      </c>
      <c r="H17" s="19">
        <v>0.4</v>
      </c>
      <c r="I17" s="19">
        <v>0.2</v>
      </c>
      <c r="J17" s="19">
        <v>0.4</v>
      </c>
      <c r="K17" s="19">
        <v>0</v>
      </c>
      <c r="L17" s="19">
        <v>0</v>
      </c>
      <c r="M17" s="19">
        <v>0</v>
      </c>
      <c r="N17" s="19">
        <v>0</v>
      </c>
      <c r="O17" s="19">
        <v>0.4</v>
      </c>
      <c r="P17" s="19">
        <v>0.6</v>
      </c>
    </row>
    <row r="18" spans="1:26" x14ac:dyDescent="0.2">
      <c r="A18" s="21">
        <v>45125</v>
      </c>
      <c r="B18" s="5" t="s">
        <v>37</v>
      </c>
      <c r="C18" s="6" t="s">
        <v>4</v>
      </c>
      <c r="D18" s="6" t="s">
        <v>5</v>
      </c>
      <c r="E18" s="6">
        <v>1</v>
      </c>
      <c r="F18" s="24">
        <v>0.40902777777777777</v>
      </c>
      <c r="G18" s="6">
        <v>9</v>
      </c>
      <c r="H18" s="27">
        <v>0</v>
      </c>
      <c r="I18" s="27">
        <v>0.56000000000000005</v>
      </c>
      <c r="J18" s="27">
        <v>0.33</v>
      </c>
      <c r="K18" s="27">
        <v>0.11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6"/>
      <c r="R18"/>
      <c r="S18"/>
      <c r="T18"/>
      <c r="U18"/>
      <c r="V18"/>
      <c r="W18"/>
      <c r="X18"/>
      <c r="Y18"/>
      <c r="Z18"/>
    </row>
    <row r="19" spans="1:26" x14ac:dyDescent="0.2">
      <c r="A19" s="21">
        <v>45125</v>
      </c>
      <c r="B19" s="5" t="s">
        <v>37</v>
      </c>
      <c r="C19" s="6" t="s">
        <v>4</v>
      </c>
      <c r="D19" s="6" t="s">
        <v>5</v>
      </c>
      <c r="E19" s="6">
        <v>1</v>
      </c>
      <c r="F19" s="24">
        <v>0.49444444444444446</v>
      </c>
      <c r="G19" s="6">
        <v>6</v>
      </c>
      <c r="H19" s="27">
        <v>0</v>
      </c>
      <c r="I19" s="27">
        <v>0</v>
      </c>
      <c r="J19" s="27">
        <v>0</v>
      </c>
      <c r="K19" s="27">
        <v>1</v>
      </c>
      <c r="L19" s="27">
        <v>0</v>
      </c>
      <c r="M19" s="27">
        <v>0</v>
      </c>
      <c r="N19" s="27">
        <v>0.33</v>
      </c>
      <c r="O19" s="27">
        <v>0</v>
      </c>
      <c r="P19" s="27">
        <v>0.67</v>
      </c>
      <c r="Q19" s="6"/>
    </row>
    <row r="20" spans="1:26" x14ac:dyDescent="0.2">
      <c r="A20" s="21">
        <v>45125</v>
      </c>
      <c r="B20" s="5" t="s">
        <v>37</v>
      </c>
      <c r="C20" s="6" t="s">
        <v>4</v>
      </c>
      <c r="D20" s="6" t="s">
        <v>5</v>
      </c>
      <c r="E20" s="6">
        <v>1</v>
      </c>
      <c r="F20" s="24">
        <v>0.51250000000000007</v>
      </c>
      <c r="G20" s="6">
        <v>5</v>
      </c>
      <c r="H20" s="27">
        <v>0.4</v>
      </c>
      <c r="I20" s="27">
        <v>0.2</v>
      </c>
      <c r="J20" s="27">
        <v>0.4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1</v>
      </c>
      <c r="Q20" s="6"/>
    </row>
    <row r="21" spans="1:26" x14ac:dyDescent="0.2">
      <c r="A21" s="21">
        <v>45126</v>
      </c>
      <c r="B21" s="5" t="s">
        <v>37</v>
      </c>
      <c r="C21" s="6" t="s">
        <v>4</v>
      </c>
      <c r="D21" s="6" t="s">
        <v>5</v>
      </c>
      <c r="E21" s="6">
        <v>1</v>
      </c>
      <c r="F21" s="24">
        <v>0.45416666666666666</v>
      </c>
      <c r="G21" s="6">
        <v>8</v>
      </c>
      <c r="H21" s="27">
        <v>0.13</v>
      </c>
      <c r="I21" s="27">
        <v>0.75</v>
      </c>
      <c r="J21" s="27">
        <v>0.13</v>
      </c>
      <c r="K21" s="27">
        <v>0</v>
      </c>
      <c r="L21" s="27">
        <v>0</v>
      </c>
      <c r="M21" s="27">
        <v>0.38</v>
      </c>
      <c r="N21" s="27">
        <v>0.38</v>
      </c>
      <c r="O21" s="27">
        <v>0</v>
      </c>
      <c r="P21" s="27">
        <v>0.25</v>
      </c>
      <c r="Q21" s="6"/>
    </row>
    <row r="22" spans="1:26" x14ac:dyDescent="0.2">
      <c r="A22" s="21">
        <v>45132</v>
      </c>
      <c r="B22" s="5" t="s">
        <v>37</v>
      </c>
      <c r="C22" s="6" t="s">
        <v>4</v>
      </c>
      <c r="D22" s="6" t="s">
        <v>5</v>
      </c>
      <c r="E22" s="6">
        <v>1</v>
      </c>
      <c r="F22" s="24">
        <v>0.375</v>
      </c>
      <c r="G22" s="6">
        <v>6</v>
      </c>
      <c r="H22" s="27">
        <v>0</v>
      </c>
      <c r="I22" s="27">
        <v>0.5</v>
      </c>
      <c r="J22" s="27">
        <v>0.33</v>
      </c>
      <c r="K22" s="27">
        <v>0.17</v>
      </c>
      <c r="L22" s="27">
        <v>0</v>
      </c>
      <c r="M22" s="27">
        <v>0</v>
      </c>
      <c r="N22" s="27">
        <v>0.33</v>
      </c>
      <c r="O22" s="27">
        <v>0</v>
      </c>
      <c r="P22" s="27">
        <v>0.67</v>
      </c>
      <c r="Q22" s="6"/>
    </row>
    <row r="23" spans="1:26" x14ac:dyDescent="0.2">
      <c r="A23" s="18">
        <v>45135</v>
      </c>
      <c r="B23" s="3" t="s">
        <v>17</v>
      </c>
      <c r="C23" s="1" t="s">
        <v>4</v>
      </c>
      <c r="D23" s="1" t="s">
        <v>5</v>
      </c>
      <c r="E23" s="1">
        <v>1</v>
      </c>
      <c r="F23" s="23">
        <v>0.40416666666666662</v>
      </c>
      <c r="G23" s="1">
        <v>7</v>
      </c>
      <c r="H23" s="19">
        <v>0.28999999999999998</v>
      </c>
      <c r="I23" s="19">
        <v>0.43</v>
      </c>
      <c r="J23" s="19">
        <v>0.28999999999999998</v>
      </c>
      <c r="K23" s="19">
        <v>0</v>
      </c>
      <c r="L23" s="19">
        <v>0</v>
      </c>
      <c r="M23" s="19">
        <v>0</v>
      </c>
      <c r="N23" s="19">
        <v>0.28999999999999998</v>
      </c>
      <c r="O23" s="19">
        <v>0.14000000000000001</v>
      </c>
      <c r="P23" s="19">
        <v>0.56999999999999995</v>
      </c>
      <c r="Q23" s="1" t="s">
        <v>29</v>
      </c>
    </row>
    <row r="24" spans="1:26" x14ac:dyDescent="0.2">
      <c r="A24" s="18">
        <v>45135</v>
      </c>
      <c r="B24" s="3" t="s">
        <v>17</v>
      </c>
      <c r="C24" s="1" t="s">
        <v>4</v>
      </c>
      <c r="D24" s="1" t="s">
        <v>5</v>
      </c>
      <c r="E24" s="1">
        <v>1</v>
      </c>
      <c r="F24" s="23">
        <v>0.48680555555555555</v>
      </c>
      <c r="G24" s="1">
        <v>5</v>
      </c>
      <c r="H24" s="19">
        <v>0</v>
      </c>
      <c r="I24" s="19">
        <v>0.4</v>
      </c>
      <c r="J24" s="19">
        <v>0.2</v>
      </c>
      <c r="K24" s="19">
        <v>0.4</v>
      </c>
      <c r="L24" s="19">
        <v>0</v>
      </c>
      <c r="M24" s="19">
        <v>0</v>
      </c>
      <c r="N24" s="19">
        <v>0.2</v>
      </c>
      <c r="O24" s="19">
        <v>0</v>
      </c>
      <c r="P24" s="19">
        <v>0.8</v>
      </c>
    </row>
    <row r="25" spans="1:26" x14ac:dyDescent="0.2">
      <c r="A25" s="21">
        <v>45135</v>
      </c>
      <c r="B25" s="5" t="s">
        <v>37</v>
      </c>
      <c r="C25" s="6" t="s">
        <v>4</v>
      </c>
      <c r="D25" s="6" t="s">
        <v>5</v>
      </c>
      <c r="E25" s="6">
        <v>1</v>
      </c>
      <c r="F25" s="24">
        <v>0.44097222222222227</v>
      </c>
      <c r="G25" s="6">
        <v>10</v>
      </c>
      <c r="H25" s="27">
        <v>0.3</v>
      </c>
      <c r="I25" s="27">
        <v>0.4</v>
      </c>
      <c r="J25" s="27">
        <v>0</v>
      </c>
      <c r="K25" s="27">
        <v>0.3</v>
      </c>
      <c r="L25" s="27">
        <v>0</v>
      </c>
      <c r="M25" s="27">
        <v>0.5</v>
      </c>
      <c r="N25" s="27">
        <v>0.2</v>
      </c>
      <c r="O25" s="27">
        <v>0.2</v>
      </c>
      <c r="P25" s="27">
        <v>0.1</v>
      </c>
      <c r="Q25" s="6"/>
    </row>
    <row r="26" spans="1:26" x14ac:dyDescent="0.2">
      <c r="A26" s="18">
        <v>45139</v>
      </c>
      <c r="B26" s="3" t="s">
        <v>17</v>
      </c>
      <c r="C26" s="1" t="s">
        <v>4</v>
      </c>
      <c r="D26" s="1" t="s">
        <v>5</v>
      </c>
      <c r="E26" s="1">
        <v>1</v>
      </c>
      <c r="F26" s="23">
        <v>0.37152777777777773</v>
      </c>
      <c r="G26" s="1">
        <v>7</v>
      </c>
      <c r="H26" s="19">
        <v>0.14000000000000001</v>
      </c>
      <c r="I26" s="19">
        <v>0.56999999999999995</v>
      </c>
      <c r="J26" s="19">
        <v>0.14000000000000001</v>
      </c>
      <c r="K26" s="19">
        <v>0.14000000000000001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</row>
    <row r="27" spans="1:26" x14ac:dyDescent="0.2">
      <c r="A27" s="18">
        <v>45139</v>
      </c>
      <c r="B27" s="3" t="s">
        <v>17</v>
      </c>
      <c r="C27" s="1" t="s">
        <v>4</v>
      </c>
      <c r="D27" s="1" t="s">
        <v>5</v>
      </c>
      <c r="E27" s="1">
        <v>1</v>
      </c>
      <c r="F27" s="23">
        <v>0.44236111111111115</v>
      </c>
      <c r="G27" s="1">
        <v>10</v>
      </c>
      <c r="H27" s="19">
        <v>0.2</v>
      </c>
      <c r="I27" s="19">
        <v>0.5</v>
      </c>
      <c r="J27" s="19">
        <v>0.3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1</v>
      </c>
    </row>
    <row r="28" spans="1:26" x14ac:dyDescent="0.2">
      <c r="A28" s="18">
        <v>45503</v>
      </c>
      <c r="B28" s="1" t="s">
        <v>44</v>
      </c>
      <c r="C28" s="1" t="s">
        <v>4</v>
      </c>
      <c r="D28" s="1" t="s">
        <v>57</v>
      </c>
      <c r="E28" s="1">
        <v>1</v>
      </c>
      <c r="F28" s="23">
        <v>0.32500000000000001</v>
      </c>
      <c r="G28" s="1">
        <v>10</v>
      </c>
      <c r="H28" s="19">
        <v>0.3</v>
      </c>
      <c r="I28" s="19">
        <v>0</v>
      </c>
      <c r="J28" s="19">
        <v>0.2</v>
      </c>
      <c r="K28" s="19">
        <v>0.5</v>
      </c>
      <c r="L28" s="19">
        <v>0</v>
      </c>
      <c r="M28" s="19">
        <v>0</v>
      </c>
      <c r="N28" s="19">
        <v>0.3</v>
      </c>
      <c r="O28" s="19">
        <v>0</v>
      </c>
      <c r="P28" s="19">
        <v>0.7</v>
      </c>
      <c r="R28"/>
      <c r="S28"/>
      <c r="T28"/>
      <c r="U28"/>
      <c r="V28"/>
      <c r="W28"/>
      <c r="X28"/>
      <c r="Y28"/>
      <c r="Z28"/>
    </row>
    <row r="29" spans="1:26" x14ac:dyDescent="0.2">
      <c r="A29" s="18">
        <v>45510</v>
      </c>
      <c r="B29" s="1" t="s">
        <v>44</v>
      </c>
      <c r="C29" s="1" t="s">
        <v>4</v>
      </c>
      <c r="D29" s="1" t="s">
        <v>57</v>
      </c>
      <c r="E29" s="1">
        <v>1</v>
      </c>
      <c r="F29" s="23">
        <v>0.46458333333333335</v>
      </c>
      <c r="G29" s="1">
        <v>10</v>
      </c>
      <c r="H29" s="19">
        <v>0</v>
      </c>
      <c r="I29" s="19">
        <v>0.1</v>
      </c>
      <c r="J29" s="19">
        <v>0.2</v>
      </c>
      <c r="K29" s="19">
        <v>0.7</v>
      </c>
      <c r="L29" s="19">
        <v>0</v>
      </c>
      <c r="M29" s="19">
        <v>0</v>
      </c>
      <c r="N29" s="19">
        <v>0.2</v>
      </c>
      <c r="O29" s="19">
        <v>0.8</v>
      </c>
      <c r="P29" s="19">
        <v>0</v>
      </c>
      <c r="R29"/>
      <c r="S29"/>
      <c r="T29"/>
      <c r="U29"/>
      <c r="V29"/>
      <c r="W29"/>
      <c r="X29"/>
      <c r="Y29"/>
      <c r="Z29"/>
    </row>
    <row r="30" spans="1:26" x14ac:dyDescent="0.2">
      <c r="A30" s="18">
        <v>45497</v>
      </c>
      <c r="B30" s="1" t="s">
        <v>68</v>
      </c>
      <c r="C30" s="1" t="s">
        <v>4</v>
      </c>
      <c r="D30" s="1" t="s">
        <v>57</v>
      </c>
      <c r="E30" s="1">
        <v>1</v>
      </c>
      <c r="F30" s="23">
        <v>0.45694444444444443</v>
      </c>
      <c r="G30" s="1">
        <v>8</v>
      </c>
      <c r="H30" s="19">
        <v>0</v>
      </c>
      <c r="I30" s="19">
        <f>1/8</f>
        <v>0.125</v>
      </c>
      <c r="J30" s="19">
        <f>4/8</f>
        <v>0.5</v>
      </c>
      <c r="K30" s="19">
        <f>3/8</f>
        <v>0.375</v>
      </c>
      <c r="L30" s="19">
        <v>0</v>
      </c>
      <c r="M30" s="19">
        <v>0</v>
      </c>
      <c r="N30" s="19">
        <f>5/8</f>
        <v>0.625</v>
      </c>
      <c r="O30" s="19">
        <f>1/8</f>
        <v>0.125</v>
      </c>
      <c r="P30" s="19">
        <f>2/8</f>
        <v>0.25</v>
      </c>
      <c r="Q30" s="1" t="s">
        <v>77</v>
      </c>
      <c r="T30"/>
      <c r="U30"/>
      <c r="V30"/>
      <c r="W30"/>
      <c r="X30"/>
      <c r="Y30"/>
      <c r="Z30"/>
    </row>
    <row r="31" spans="1:26" x14ac:dyDescent="0.2">
      <c r="A31" s="18">
        <v>45502</v>
      </c>
      <c r="B31" s="1" t="s">
        <v>68</v>
      </c>
      <c r="C31" s="1" t="s">
        <v>4</v>
      </c>
      <c r="D31" s="1" t="s">
        <v>57</v>
      </c>
      <c r="E31" s="1">
        <v>1</v>
      </c>
      <c r="F31" s="23">
        <v>0.41319444444444442</v>
      </c>
      <c r="G31" s="1">
        <v>7</v>
      </c>
      <c r="H31" s="19">
        <v>0</v>
      </c>
      <c r="I31" s="19">
        <f>1/7</f>
        <v>0.14285714285714285</v>
      </c>
      <c r="J31" s="19">
        <f>4/7</f>
        <v>0.5714285714285714</v>
      </c>
      <c r="K31" s="19">
        <v>0</v>
      </c>
      <c r="L31" s="19">
        <f>2/7</f>
        <v>0.2857142857142857</v>
      </c>
      <c r="M31" s="19">
        <v>0</v>
      </c>
      <c r="N31" s="19">
        <f>3/7</f>
        <v>0.42857142857142855</v>
      </c>
      <c r="O31" s="19">
        <f>2/7</f>
        <v>0.2857142857142857</v>
      </c>
      <c r="P31" s="19">
        <f>2/7</f>
        <v>0.2857142857142857</v>
      </c>
      <c r="Q31" s="1" t="s">
        <v>81</v>
      </c>
      <c r="T31"/>
      <c r="U31"/>
      <c r="V31"/>
      <c r="W31"/>
      <c r="X31"/>
      <c r="Y31"/>
      <c r="Z31"/>
    </row>
    <row r="32" spans="1:26" x14ac:dyDescent="0.2">
      <c r="A32" s="18">
        <v>45508</v>
      </c>
      <c r="B32" s="1" t="s">
        <v>68</v>
      </c>
      <c r="C32" s="1" t="s">
        <v>4</v>
      </c>
      <c r="D32" s="1" t="s">
        <v>57</v>
      </c>
      <c r="E32" s="1">
        <v>1</v>
      </c>
      <c r="F32" s="23">
        <v>0.37986111111111109</v>
      </c>
      <c r="G32" s="1">
        <v>5</v>
      </c>
      <c r="H32" s="19">
        <v>0</v>
      </c>
      <c r="I32" s="19">
        <f>1/5</f>
        <v>0.2</v>
      </c>
      <c r="J32" s="19">
        <f>3/5</f>
        <v>0.6</v>
      </c>
      <c r="K32" s="19">
        <f>1/5</f>
        <v>0.2</v>
      </c>
      <c r="L32" s="19">
        <v>0</v>
      </c>
      <c r="M32" s="19">
        <v>0</v>
      </c>
      <c r="N32" s="19">
        <v>0</v>
      </c>
      <c r="O32" s="19">
        <v>0</v>
      </c>
      <c r="P32" s="19">
        <v>1</v>
      </c>
      <c r="T32"/>
      <c r="U32"/>
      <c r="V32"/>
      <c r="W32"/>
      <c r="X32"/>
      <c r="Y32"/>
      <c r="Z32"/>
    </row>
    <row r="33" spans="1:26" x14ac:dyDescent="0.2">
      <c r="A33" s="18">
        <v>45496</v>
      </c>
      <c r="B33" s="1" t="s">
        <v>90</v>
      </c>
      <c r="C33" s="1" t="s">
        <v>4</v>
      </c>
      <c r="D33" s="1" t="s">
        <v>57</v>
      </c>
      <c r="E33" s="1">
        <v>1</v>
      </c>
      <c r="F33" s="23">
        <v>0.40416666666666667</v>
      </c>
      <c r="G33" s="1">
        <v>9</v>
      </c>
      <c r="H33" s="19">
        <v>0</v>
      </c>
      <c r="I33" s="19">
        <v>0.11</v>
      </c>
      <c r="J33" s="19">
        <v>0.67</v>
      </c>
      <c r="K33" s="19">
        <v>0.22</v>
      </c>
      <c r="L33" s="19">
        <v>0</v>
      </c>
      <c r="M33" s="19">
        <v>0</v>
      </c>
      <c r="N33" s="19">
        <v>0.67</v>
      </c>
      <c r="O33" s="19">
        <v>0</v>
      </c>
      <c r="P33" s="19">
        <v>0.33</v>
      </c>
      <c r="Q33"/>
      <c r="R33"/>
      <c r="S33"/>
      <c r="T33"/>
      <c r="U33"/>
      <c r="V33"/>
      <c r="W33"/>
      <c r="X33"/>
      <c r="Y33"/>
      <c r="Z33"/>
    </row>
    <row r="34" spans="1:26" x14ac:dyDescent="0.2">
      <c r="A34" s="18">
        <v>45501</v>
      </c>
      <c r="B34" s="1" t="s">
        <v>90</v>
      </c>
      <c r="C34" s="1" t="s">
        <v>4</v>
      </c>
      <c r="D34" s="1" t="s">
        <v>57</v>
      </c>
      <c r="E34" s="1">
        <v>1</v>
      </c>
      <c r="F34" s="23">
        <v>0.47152777777777777</v>
      </c>
      <c r="G34" s="1">
        <v>10</v>
      </c>
      <c r="H34" s="19">
        <v>0</v>
      </c>
      <c r="I34" s="19">
        <v>0</v>
      </c>
      <c r="J34" s="19">
        <v>0.9</v>
      </c>
      <c r="K34" s="19">
        <v>0.1</v>
      </c>
      <c r="L34" s="19">
        <v>0</v>
      </c>
      <c r="M34" s="19">
        <v>0</v>
      </c>
      <c r="N34" s="19">
        <v>0.5</v>
      </c>
      <c r="O34" s="19">
        <v>0</v>
      </c>
      <c r="P34" s="19">
        <v>0.5</v>
      </c>
      <c r="Q34"/>
      <c r="R34"/>
      <c r="S34"/>
      <c r="T34"/>
      <c r="U34"/>
      <c r="V34"/>
      <c r="W34"/>
      <c r="X34"/>
      <c r="Y34"/>
      <c r="Z34"/>
    </row>
    <row r="35" spans="1:26" x14ac:dyDescent="0.2">
      <c r="A35" s="21">
        <v>45117</v>
      </c>
      <c r="B35" s="5" t="s">
        <v>37</v>
      </c>
      <c r="C35" s="6" t="s">
        <v>18</v>
      </c>
      <c r="D35" s="6" t="s">
        <v>5</v>
      </c>
      <c r="E35" s="6">
        <v>2</v>
      </c>
      <c r="F35" s="24">
        <v>0.48888888888888887</v>
      </c>
      <c r="G35" s="6">
        <v>5</v>
      </c>
      <c r="H35" s="27">
        <v>0</v>
      </c>
      <c r="I35" s="27">
        <v>0</v>
      </c>
      <c r="J35" s="27">
        <v>0.8</v>
      </c>
      <c r="K35" s="27">
        <v>0.2</v>
      </c>
      <c r="L35" s="27">
        <v>0</v>
      </c>
      <c r="M35" s="27">
        <v>0.2</v>
      </c>
      <c r="N35" s="27">
        <v>0.2</v>
      </c>
      <c r="O35" s="27">
        <v>0</v>
      </c>
      <c r="P35" s="27">
        <v>0.6</v>
      </c>
      <c r="Q35" s="6"/>
    </row>
    <row r="36" spans="1:26" x14ac:dyDescent="0.2">
      <c r="A36" s="21">
        <v>45121</v>
      </c>
      <c r="B36" s="5" t="s">
        <v>37</v>
      </c>
      <c r="C36" s="6" t="s">
        <v>18</v>
      </c>
      <c r="D36" s="6" t="s">
        <v>5</v>
      </c>
      <c r="E36" s="6">
        <v>2</v>
      </c>
      <c r="F36" s="24">
        <v>0.37777777777777777</v>
      </c>
      <c r="G36" s="6">
        <v>5</v>
      </c>
      <c r="H36" s="27">
        <v>0.4</v>
      </c>
      <c r="I36" s="27">
        <v>0.2</v>
      </c>
      <c r="J36" s="27">
        <v>0.4</v>
      </c>
      <c r="K36" s="27">
        <v>0</v>
      </c>
      <c r="L36" s="27">
        <v>0</v>
      </c>
      <c r="M36" s="27">
        <v>0</v>
      </c>
      <c r="N36" s="27">
        <v>0.2</v>
      </c>
      <c r="O36" s="27">
        <v>0.2</v>
      </c>
      <c r="P36" s="27">
        <v>0.6</v>
      </c>
      <c r="Q36" s="6"/>
    </row>
    <row r="37" spans="1:26" customFormat="1" x14ac:dyDescent="0.2">
      <c r="A37" s="21">
        <v>45127</v>
      </c>
      <c r="B37" s="5" t="s">
        <v>37</v>
      </c>
      <c r="C37" s="6" t="s">
        <v>18</v>
      </c>
      <c r="D37" s="6" t="s">
        <v>5</v>
      </c>
      <c r="E37" s="6">
        <v>2</v>
      </c>
      <c r="F37" s="24">
        <v>0.34652777777777777</v>
      </c>
      <c r="G37" s="6">
        <v>10</v>
      </c>
      <c r="H37" s="27">
        <v>0.1</v>
      </c>
      <c r="I37" s="27">
        <v>0.5</v>
      </c>
      <c r="J37" s="27">
        <v>0.4</v>
      </c>
      <c r="K37" s="27">
        <v>0</v>
      </c>
      <c r="L37" s="27">
        <v>0</v>
      </c>
      <c r="M37" s="27">
        <v>0</v>
      </c>
      <c r="N37" s="27">
        <v>0.9</v>
      </c>
      <c r="O37" s="27">
        <v>0</v>
      </c>
      <c r="P37" s="27">
        <v>0.1</v>
      </c>
      <c r="Q37" s="6"/>
    </row>
    <row r="38" spans="1:26" customFormat="1" x14ac:dyDescent="0.2">
      <c r="A38" s="18">
        <v>45129</v>
      </c>
      <c r="B38" s="3" t="s">
        <v>17</v>
      </c>
      <c r="C38" s="1" t="s">
        <v>18</v>
      </c>
      <c r="D38" s="1" t="s">
        <v>5</v>
      </c>
      <c r="E38" s="1">
        <v>2</v>
      </c>
      <c r="F38" s="23">
        <v>0.43472222222222223</v>
      </c>
      <c r="G38" s="1">
        <v>10</v>
      </c>
      <c r="H38" s="19">
        <v>0</v>
      </c>
      <c r="I38" s="19">
        <v>0</v>
      </c>
      <c r="J38" s="19">
        <v>0.2</v>
      </c>
      <c r="K38" s="19">
        <v>0.8</v>
      </c>
      <c r="L38" s="19">
        <v>0</v>
      </c>
      <c r="M38" s="19">
        <v>0</v>
      </c>
      <c r="N38" s="19">
        <v>0.6</v>
      </c>
      <c r="O38" s="19">
        <v>0.1</v>
      </c>
      <c r="P38" s="19">
        <v>0.3</v>
      </c>
      <c r="Q38" s="1"/>
    </row>
    <row r="39" spans="1:26" customFormat="1" x14ac:dyDescent="0.2">
      <c r="A39" s="18">
        <v>45131</v>
      </c>
      <c r="B39" s="3" t="s">
        <v>17</v>
      </c>
      <c r="C39" s="1" t="s">
        <v>18</v>
      </c>
      <c r="D39" s="1" t="s">
        <v>5</v>
      </c>
      <c r="E39" s="1">
        <v>2</v>
      </c>
      <c r="F39" s="23">
        <v>0.34791666666666665</v>
      </c>
      <c r="G39" s="1">
        <v>6</v>
      </c>
      <c r="H39" s="19">
        <v>0</v>
      </c>
      <c r="I39" s="19">
        <v>0.5</v>
      </c>
      <c r="J39" s="19">
        <v>0.33</v>
      </c>
      <c r="K39" s="19">
        <v>0.17</v>
      </c>
      <c r="L39" s="19">
        <v>0</v>
      </c>
      <c r="M39" s="19">
        <v>0.5</v>
      </c>
      <c r="N39" s="19">
        <v>0</v>
      </c>
      <c r="O39" s="19">
        <v>0</v>
      </c>
      <c r="P39" s="19">
        <v>0.5</v>
      </c>
      <c r="Q39" s="1" t="s">
        <v>35</v>
      </c>
    </row>
    <row r="40" spans="1:26" customFormat="1" x14ac:dyDescent="0.2">
      <c r="A40" s="21">
        <v>45131</v>
      </c>
      <c r="B40" s="5" t="s">
        <v>37</v>
      </c>
      <c r="C40" s="6" t="s">
        <v>18</v>
      </c>
      <c r="D40" s="6" t="s">
        <v>5</v>
      </c>
      <c r="E40" s="6">
        <v>2</v>
      </c>
      <c r="F40" s="24">
        <v>0.35972222222222222</v>
      </c>
      <c r="G40" s="6">
        <v>5</v>
      </c>
      <c r="H40" s="27">
        <v>0</v>
      </c>
      <c r="I40" s="27">
        <v>0.4</v>
      </c>
      <c r="J40" s="27">
        <v>0.6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1</v>
      </c>
      <c r="Q40" s="6"/>
    </row>
    <row r="41" spans="1:26" customFormat="1" x14ac:dyDescent="0.2">
      <c r="A41" s="21">
        <v>45131</v>
      </c>
      <c r="B41" s="5" t="s">
        <v>37</v>
      </c>
      <c r="C41" s="6" t="s">
        <v>18</v>
      </c>
      <c r="D41" s="6" t="s">
        <v>5</v>
      </c>
      <c r="E41" s="6">
        <v>2</v>
      </c>
      <c r="F41" s="24">
        <v>0.45833333333333331</v>
      </c>
      <c r="G41" s="6">
        <v>5</v>
      </c>
      <c r="H41" s="27">
        <v>0</v>
      </c>
      <c r="I41" s="27">
        <v>0</v>
      </c>
      <c r="J41" s="27">
        <v>0.8</v>
      </c>
      <c r="K41" s="27">
        <v>0.2</v>
      </c>
      <c r="L41" s="27">
        <v>0</v>
      </c>
      <c r="M41" s="27">
        <v>0.2</v>
      </c>
      <c r="N41" s="27">
        <v>0</v>
      </c>
      <c r="O41" s="27">
        <v>0</v>
      </c>
      <c r="P41" s="27">
        <v>0.8</v>
      </c>
      <c r="Q41" s="6"/>
    </row>
    <row r="42" spans="1:26" customFormat="1" x14ac:dyDescent="0.2">
      <c r="A42" s="21">
        <v>45133</v>
      </c>
      <c r="B42" s="5" t="s">
        <v>37</v>
      </c>
      <c r="C42" s="6" t="s">
        <v>18</v>
      </c>
      <c r="D42" s="6" t="s">
        <v>38</v>
      </c>
      <c r="E42" s="6">
        <v>2</v>
      </c>
      <c r="F42" s="24">
        <v>0.34583333333333338</v>
      </c>
      <c r="G42" s="6">
        <v>5</v>
      </c>
      <c r="H42" s="27">
        <v>0</v>
      </c>
      <c r="I42" s="27">
        <v>0.2</v>
      </c>
      <c r="J42" s="27">
        <v>0.8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1</v>
      </c>
      <c r="Q42" s="6"/>
      <c r="R42" s="8"/>
      <c r="S42" s="8"/>
      <c r="T42" s="8"/>
    </row>
    <row r="43" spans="1:26" customFormat="1" x14ac:dyDescent="0.2">
      <c r="A43" s="21">
        <v>45133</v>
      </c>
      <c r="B43" s="5" t="s">
        <v>37</v>
      </c>
      <c r="C43" s="6" t="s">
        <v>18</v>
      </c>
      <c r="D43" s="6" t="s">
        <v>5</v>
      </c>
      <c r="E43" s="6">
        <v>2</v>
      </c>
      <c r="F43" s="24">
        <v>0.43263888888888885</v>
      </c>
      <c r="G43" s="6">
        <v>7</v>
      </c>
      <c r="H43" s="27">
        <v>0</v>
      </c>
      <c r="I43" s="27">
        <v>0</v>
      </c>
      <c r="J43" s="27">
        <v>0.56999999999999995</v>
      </c>
      <c r="K43" s="27">
        <v>0.43</v>
      </c>
      <c r="L43" s="27">
        <v>0</v>
      </c>
      <c r="M43" s="27">
        <v>0</v>
      </c>
      <c r="N43" s="27">
        <v>0.86</v>
      </c>
      <c r="O43" s="27">
        <v>0</v>
      </c>
      <c r="P43" s="27">
        <v>0.14000000000000001</v>
      </c>
      <c r="Q43" s="6"/>
      <c r="R43" s="8"/>
      <c r="S43" s="8"/>
      <c r="T43" s="8"/>
    </row>
    <row r="44" spans="1:26" customFormat="1" x14ac:dyDescent="0.2">
      <c r="A44" s="21">
        <v>45133</v>
      </c>
      <c r="B44" s="5" t="s">
        <v>37</v>
      </c>
      <c r="C44" s="6" t="s">
        <v>18</v>
      </c>
      <c r="D44" s="6" t="s">
        <v>5</v>
      </c>
      <c r="E44" s="6">
        <v>2</v>
      </c>
      <c r="F44" s="24">
        <v>0.4694444444444445</v>
      </c>
      <c r="G44" s="6">
        <v>5</v>
      </c>
      <c r="H44" s="27">
        <v>0</v>
      </c>
      <c r="I44" s="27">
        <v>0.2</v>
      </c>
      <c r="J44" s="27">
        <v>0.8</v>
      </c>
      <c r="K44" s="27">
        <v>0</v>
      </c>
      <c r="L44" s="27">
        <v>0</v>
      </c>
      <c r="M44" s="27">
        <v>0</v>
      </c>
      <c r="N44" s="27">
        <v>0.6</v>
      </c>
      <c r="O44" s="27">
        <v>0</v>
      </c>
      <c r="P44" s="27">
        <v>0.4</v>
      </c>
      <c r="Q44" s="6"/>
      <c r="R44" s="8"/>
      <c r="S44" s="8"/>
      <c r="T44" s="8"/>
    </row>
    <row r="45" spans="1:26" customFormat="1" x14ac:dyDescent="0.2">
      <c r="A45" s="18">
        <v>45134</v>
      </c>
      <c r="B45" s="3" t="s">
        <v>17</v>
      </c>
      <c r="C45" s="1" t="s">
        <v>18</v>
      </c>
      <c r="D45" s="1" t="s">
        <v>5</v>
      </c>
      <c r="E45" s="1">
        <v>2</v>
      </c>
      <c r="F45" s="23">
        <v>0.35902777777777778</v>
      </c>
      <c r="G45" s="1">
        <v>6</v>
      </c>
      <c r="H45" s="19">
        <v>0</v>
      </c>
      <c r="I45" s="19">
        <v>0</v>
      </c>
      <c r="J45" s="19">
        <v>0.33</v>
      </c>
      <c r="K45" s="19">
        <v>0.67</v>
      </c>
      <c r="L45" s="19">
        <v>0</v>
      </c>
      <c r="M45" s="19">
        <v>0</v>
      </c>
      <c r="N45" s="19">
        <v>0</v>
      </c>
      <c r="O45" s="19">
        <v>0</v>
      </c>
      <c r="P45" s="19">
        <v>1</v>
      </c>
      <c r="Q45" s="1" t="s">
        <v>25</v>
      </c>
      <c r="R45" s="8"/>
      <c r="S45" s="8"/>
      <c r="T45" s="8"/>
    </row>
    <row r="46" spans="1:26" customFormat="1" x14ac:dyDescent="0.2">
      <c r="A46" s="21">
        <v>45134</v>
      </c>
      <c r="B46" s="5" t="s">
        <v>37</v>
      </c>
      <c r="C46" s="6" t="s">
        <v>18</v>
      </c>
      <c r="D46" s="6" t="s">
        <v>5</v>
      </c>
      <c r="E46" s="6">
        <v>2</v>
      </c>
      <c r="F46" s="24">
        <v>6.1111111111111116E-2</v>
      </c>
      <c r="G46" s="6">
        <v>5</v>
      </c>
      <c r="H46" s="27">
        <v>0</v>
      </c>
      <c r="I46" s="27">
        <v>0.4</v>
      </c>
      <c r="J46" s="27">
        <v>0.6</v>
      </c>
      <c r="K46" s="27">
        <v>0</v>
      </c>
      <c r="L46" s="27">
        <v>0</v>
      </c>
      <c r="M46" s="27">
        <v>0</v>
      </c>
      <c r="N46" s="27">
        <v>0.4</v>
      </c>
      <c r="O46" s="27">
        <v>0</v>
      </c>
      <c r="P46" s="27">
        <v>0.6</v>
      </c>
      <c r="Q46" s="6"/>
      <c r="R46" s="8"/>
      <c r="S46" s="8"/>
      <c r="T46" s="8"/>
    </row>
    <row r="47" spans="1:26" customFormat="1" x14ac:dyDescent="0.2">
      <c r="A47" s="21">
        <v>45134</v>
      </c>
      <c r="B47" s="5" t="s">
        <v>37</v>
      </c>
      <c r="C47" s="6" t="s">
        <v>18</v>
      </c>
      <c r="D47" s="6" t="s">
        <v>40</v>
      </c>
      <c r="E47" s="6">
        <v>2</v>
      </c>
      <c r="F47" s="24">
        <v>8.0555555555555561E-2</v>
      </c>
      <c r="G47" s="6">
        <v>10</v>
      </c>
      <c r="H47" s="27">
        <v>0.1</v>
      </c>
      <c r="I47" s="27">
        <v>0.3</v>
      </c>
      <c r="J47" s="27">
        <v>0</v>
      </c>
      <c r="K47" s="27">
        <v>0.6</v>
      </c>
      <c r="L47" s="27">
        <v>0</v>
      </c>
      <c r="M47" s="27">
        <v>0.8</v>
      </c>
      <c r="N47" s="27">
        <v>0.1</v>
      </c>
      <c r="O47" s="27">
        <v>0.1</v>
      </c>
      <c r="P47" s="27">
        <v>0</v>
      </c>
      <c r="Q47" s="6"/>
      <c r="R47" s="8"/>
      <c r="S47" s="8"/>
      <c r="T47" s="8"/>
      <c r="V47" s="9"/>
    </row>
    <row r="48" spans="1:26" customFormat="1" x14ac:dyDescent="0.2">
      <c r="A48" s="21">
        <v>45134</v>
      </c>
      <c r="B48" s="5" t="s">
        <v>37</v>
      </c>
      <c r="C48" s="6" t="s">
        <v>18</v>
      </c>
      <c r="D48" s="6" t="s">
        <v>5</v>
      </c>
      <c r="E48" s="6">
        <v>2</v>
      </c>
      <c r="F48" s="24">
        <v>9.9999999999999992E-2</v>
      </c>
      <c r="G48" s="6">
        <v>8</v>
      </c>
      <c r="H48" s="27">
        <v>0</v>
      </c>
      <c r="I48" s="27">
        <v>0</v>
      </c>
      <c r="J48" s="27">
        <v>0.63</v>
      </c>
      <c r="K48" s="27">
        <v>0.38</v>
      </c>
      <c r="L48" s="27">
        <v>0</v>
      </c>
      <c r="M48" s="27">
        <v>0.25</v>
      </c>
      <c r="N48" s="27">
        <v>0.25</v>
      </c>
      <c r="O48" s="27">
        <v>0.13</v>
      </c>
      <c r="P48" s="27">
        <v>0.38</v>
      </c>
      <c r="Q48" s="6"/>
      <c r="R48" s="8"/>
      <c r="S48" s="8"/>
      <c r="T48" s="8"/>
    </row>
    <row r="49" spans="1:26" customFormat="1" x14ac:dyDescent="0.2">
      <c r="A49" s="21">
        <v>45136</v>
      </c>
      <c r="B49" s="5" t="s">
        <v>37</v>
      </c>
      <c r="C49" s="6" t="s">
        <v>18</v>
      </c>
      <c r="D49" s="6" t="s">
        <v>5</v>
      </c>
      <c r="E49" s="6">
        <v>2</v>
      </c>
      <c r="F49" s="24">
        <v>0.3666666666666667</v>
      </c>
      <c r="G49" s="6">
        <v>5</v>
      </c>
      <c r="H49" s="27">
        <v>0</v>
      </c>
      <c r="I49" s="27">
        <v>0</v>
      </c>
      <c r="J49" s="27">
        <v>0.4</v>
      </c>
      <c r="K49" s="27">
        <v>0.4</v>
      </c>
      <c r="L49" s="27">
        <v>0.2</v>
      </c>
      <c r="M49" s="27">
        <v>0</v>
      </c>
      <c r="N49" s="27">
        <v>1</v>
      </c>
      <c r="O49" s="27">
        <v>0</v>
      </c>
      <c r="P49" s="27">
        <v>0</v>
      </c>
      <c r="Q49" s="6"/>
      <c r="R49" s="8"/>
      <c r="S49" s="8"/>
      <c r="T49" s="8"/>
    </row>
    <row r="50" spans="1:26" customFormat="1" x14ac:dyDescent="0.2">
      <c r="A50" s="21">
        <v>45136</v>
      </c>
      <c r="B50" s="5" t="s">
        <v>37</v>
      </c>
      <c r="C50" s="6" t="s">
        <v>18</v>
      </c>
      <c r="D50" s="6" t="s">
        <v>5</v>
      </c>
      <c r="E50" s="6">
        <v>2</v>
      </c>
      <c r="F50" s="24">
        <v>0.38263888888888892</v>
      </c>
      <c r="G50" s="6">
        <v>10</v>
      </c>
      <c r="H50" s="27">
        <v>0</v>
      </c>
      <c r="I50" s="27">
        <v>0.1</v>
      </c>
      <c r="J50" s="27">
        <v>0.4</v>
      </c>
      <c r="K50" s="27">
        <v>0.3</v>
      </c>
      <c r="L50" s="27">
        <v>0.2</v>
      </c>
      <c r="M50" s="27">
        <v>0</v>
      </c>
      <c r="N50" s="27">
        <v>0.9</v>
      </c>
      <c r="O50" s="27">
        <v>0</v>
      </c>
      <c r="P50" s="27">
        <v>0.1</v>
      </c>
      <c r="Q50" s="6"/>
      <c r="R50" s="8"/>
      <c r="S50" s="8"/>
      <c r="T50" s="8"/>
    </row>
    <row r="51" spans="1:26" customFormat="1" x14ac:dyDescent="0.2">
      <c r="A51" s="21">
        <v>45136</v>
      </c>
      <c r="B51" s="5" t="s">
        <v>37</v>
      </c>
      <c r="C51" s="6" t="s">
        <v>18</v>
      </c>
      <c r="D51" s="6" t="s">
        <v>38</v>
      </c>
      <c r="E51" s="6">
        <v>2</v>
      </c>
      <c r="F51" s="24">
        <v>0.4381944444444445</v>
      </c>
      <c r="G51" s="6">
        <v>8</v>
      </c>
      <c r="H51" s="27">
        <v>0</v>
      </c>
      <c r="I51" s="27">
        <v>0.13</v>
      </c>
      <c r="J51" s="27">
        <v>0.38</v>
      </c>
      <c r="K51" s="27">
        <v>0.5</v>
      </c>
      <c r="L51" s="27">
        <v>0</v>
      </c>
      <c r="M51" s="27">
        <v>0.13</v>
      </c>
      <c r="N51" s="27">
        <v>0.13</v>
      </c>
      <c r="O51" s="27">
        <v>0</v>
      </c>
      <c r="P51" s="27">
        <v>0.75</v>
      </c>
      <c r="Q51" s="6"/>
      <c r="R51" s="8"/>
      <c r="S51" s="8"/>
      <c r="T51" s="8"/>
    </row>
    <row r="52" spans="1:26" customFormat="1" x14ac:dyDescent="0.2">
      <c r="A52" s="18">
        <v>45140</v>
      </c>
      <c r="B52" s="3" t="s">
        <v>17</v>
      </c>
      <c r="C52" s="1" t="s">
        <v>18</v>
      </c>
      <c r="D52" s="1" t="s">
        <v>5</v>
      </c>
      <c r="E52" s="1">
        <v>2</v>
      </c>
      <c r="F52" s="23">
        <v>0.45416666666666666</v>
      </c>
      <c r="G52" s="1">
        <v>6</v>
      </c>
      <c r="H52" s="19">
        <v>0</v>
      </c>
      <c r="I52" s="19">
        <v>0</v>
      </c>
      <c r="J52" s="19">
        <v>0.83</v>
      </c>
      <c r="K52" s="19">
        <v>0.17</v>
      </c>
      <c r="L52" s="19">
        <v>0</v>
      </c>
      <c r="M52" s="19">
        <v>0</v>
      </c>
      <c r="N52" s="19">
        <v>0</v>
      </c>
      <c r="O52" s="19">
        <v>0</v>
      </c>
      <c r="P52" s="19">
        <v>1</v>
      </c>
      <c r="Q52" s="1"/>
      <c r="R52" s="8"/>
      <c r="S52" s="8"/>
      <c r="T52" s="8"/>
    </row>
    <row r="53" spans="1:26" customFormat="1" x14ac:dyDescent="0.2">
      <c r="A53" s="21">
        <v>45141</v>
      </c>
      <c r="B53" s="5" t="s">
        <v>37</v>
      </c>
      <c r="C53" s="6" t="s">
        <v>18</v>
      </c>
      <c r="D53" s="6" t="s">
        <v>5</v>
      </c>
      <c r="E53" s="6">
        <v>2</v>
      </c>
      <c r="F53" s="24">
        <v>0.3743055555555555</v>
      </c>
      <c r="G53" s="6">
        <v>10</v>
      </c>
      <c r="H53" s="27">
        <v>0.4</v>
      </c>
      <c r="I53" s="27">
        <v>0.1</v>
      </c>
      <c r="J53" s="27">
        <v>0.2</v>
      </c>
      <c r="K53" s="27">
        <v>0.3</v>
      </c>
      <c r="L53" s="27">
        <v>0</v>
      </c>
      <c r="M53" s="27">
        <v>0</v>
      </c>
      <c r="N53" s="27">
        <v>1</v>
      </c>
      <c r="O53" s="27">
        <v>0</v>
      </c>
      <c r="P53" s="27">
        <v>0</v>
      </c>
      <c r="Q53" s="6"/>
      <c r="R53" s="8"/>
      <c r="S53" s="8"/>
      <c r="T53" s="8"/>
    </row>
    <row r="54" spans="1:26" customFormat="1" x14ac:dyDescent="0.2">
      <c r="A54" s="21">
        <v>45143</v>
      </c>
      <c r="B54" s="5" t="s">
        <v>37</v>
      </c>
      <c r="C54" s="6" t="s">
        <v>18</v>
      </c>
      <c r="D54" s="6" t="s">
        <v>5</v>
      </c>
      <c r="E54" s="6">
        <v>2</v>
      </c>
      <c r="F54" s="24">
        <v>0.42569444444444443</v>
      </c>
      <c r="G54" s="6">
        <v>7</v>
      </c>
      <c r="H54" s="27">
        <v>0.14000000000000001</v>
      </c>
      <c r="I54" s="27">
        <v>0.43</v>
      </c>
      <c r="J54" s="27">
        <v>0.14000000000000001</v>
      </c>
      <c r="K54" s="27">
        <v>0.28999999999999998</v>
      </c>
      <c r="L54" s="27">
        <v>0</v>
      </c>
      <c r="M54" s="27">
        <v>0</v>
      </c>
      <c r="N54" s="27">
        <v>0.43</v>
      </c>
      <c r="O54" s="27">
        <v>0.28999999999999998</v>
      </c>
      <c r="P54" s="27">
        <v>0.28999999999999998</v>
      </c>
      <c r="Q54" s="6"/>
      <c r="R54" s="8"/>
      <c r="S54" s="8"/>
      <c r="T54" s="8"/>
    </row>
    <row r="55" spans="1:26" customFormat="1" x14ac:dyDescent="0.2">
      <c r="A55" s="21">
        <v>45148</v>
      </c>
      <c r="B55" s="5" t="s">
        <v>37</v>
      </c>
      <c r="C55" s="6" t="s">
        <v>18</v>
      </c>
      <c r="D55" s="6" t="s">
        <v>5</v>
      </c>
      <c r="E55" s="6">
        <v>2</v>
      </c>
      <c r="F55" s="24">
        <v>0.38611111111111113</v>
      </c>
      <c r="G55" s="6">
        <v>10</v>
      </c>
      <c r="H55" s="27">
        <v>0</v>
      </c>
      <c r="I55" s="27">
        <v>0.6</v>
      </c>
      <c r="J55" s="27">
        <v>0.3</v>
      </c>
      <c r="K55" s="27">
        <v>0.1</v>
      </c>
      <c r="L55" s="27">
        <v>0</v>
      </c>
      <c r="M55" s="27">
        <v>0.2</v>
      </c>
      <c r="N55" s="27">
        <v>0</v>
      </c>
      <c r="O55" s="27">
        <v>0</v>
      </c>
      <c r="P55" s="27">
        <v>0.8</v>
      </c>
      <c r="Q55" s="6"/>
      <c r="R55" s="8"/>
      <c r="S55" s="8"/>
      <c r="T55" s="8"/>
    </row>
    <row r="56" spans="1:26" customFormat="1" x14ac:dyDescent="0.2">
      <c r="A56" s="21">
        <v>45148</v>
      </c>
      <c r="B56" s="5" t="s">
        <v>37</v>
      </c>
      <c r="C56" s="6" t="s">
        <v>18</v>
      </c>
      <c r="D56" s="6" t="s">
        <v>5</v>
      </c>
      <c r="E56" s="6">
        <v>2</v>
      </c>
      <c r="F56" s="24">
        <v>0.39444444444444443</v>
      </c>
      <c r="G56" s="6">
        <v>7</v>
      </c>
      <c r="H56" s="27">
        <v>0.86</v>
      </c>
      <c r="I56" s="27">
        <v>0.14000000000000001</v>
      </c>
      <c r="J56" s="27">
        <v>0</v>
      </c>
      <c r="K56" s="27">
        <v>0</v>
      </c>
      <c r="L56" s="27">
        <v>0</v>
      </c>
      <c r="M56" s="27">
        <v>0.14000000000000001</v>
      </c>
      <c r="N56" s="27">
        <v>0</v>
      </c>
      <c r="O56" s="27">
        <v>0</v>
      </c>
      <c r="P56" s="27">
        <v>0.86</v>
      </c>
      <c r="Q56" s="6"/>
      <c r="R56" s="10"/>
      <c r="S56" s="7"/>
      <c r="T56" s="7"/>
      <c r="U56" s="7"/>
      <c r="V56" s="11"/>
      <c r="W56" s="7"/>
      <c r="X56" s="7"/>
      <c r="Y56" s="7"/>
      <c r="Z56" s="7"/>
    </row>
    <row r="57" spans="1:26" customFormat="1" x14ac:dyDescent="0.2">
      <c r="A57" s="18">
        <v>45150</v>
      </c>
      <c r="B57" s="3" t="s">
        <v>17</v>
      </c>
      <c r="C57" s="1" t="s">
        <v>18</v>
      </c>
      <c r="D57" s="1" t="s">
        <v>5</v>
      </c>
      <c r="E57" s="1">
        <v>2</v>
      </c>
      <c r="F57" s="23">
        <v>0.41666666666666669</v>
      </c>
      <c r="G57" s="1">
        <v>6</v>
      </c>
      <c r="H57" s="19">
        <v>0</v>
      </c>
      <c r="I57" s="19">
        <v>0.17</v>
      </c>
      <c r="J57" s="19">
        <v>0.33</v>
      </c>
      <c r="K57" s="19">
        <v>0.5</v>
      </c>
      <c r="L57" s="19">
        <v>0</v>
      </c>
      <c r="M57" s="19">
        <v>0.33</v>
      </c>
      <c r="N57" s="19">
        <v>0</v>
      </c>
      <c r="O57" s="19">
        <v>0.33</v>
      </c>
      <c r="P57" s="19">
        <v>0.33</v>
      </c>
      <c r="Q57" s="1" t="s">
        <v>24</v>
      </c>
      <c r="R57" s="10"/>
      <c r="S57" s="7"/>
      <c r="T57" s="7"/>
      <c r="U57" s="7"/>
      <c r="V57" s="11"/>
      <c r="W57" s="7"/>
      <c r="X57" s="7"/>
      <c r="Y57" s="7"/>
      <c r="Z57" s="7"/>
    </row>
    <row r="58" spans="1:26" customFormat="1" x14ac:dyDescent="0.2">
      <c r="A58" s="18">
        <v>45488</v>
      </c>
      <c r="B58" s="1" t="s">
        <v>44</v>
      </c>
      <c r="C58" s="1" t="s">
        <v>18</v>
      </c>
      <c r="D58" s="1" t="s">
        <v>46</v>
      </c>
      <c r="E58" s="1">
        <v>2</v>
      </c>
      <c r="F58" s="23">
        <v>0.48125000000000001</v>
      </c>
      <c r="G58" s="1">
        <v>8</v>
      </c>
      <c r="H58" s="19">
        <v>0</v>
      </c>
      <c r="I58" s="19">
        <v>0</v>
      </c>
      <c r="J58" s="19">
        <v>0.75</v>
      </c>
      <c r="K58" s="19">
        <v>0.25</v>
      </c>
      <c r="L58" s="19">
        <v>0</v>
      </c>
      <c r="M58" s="19">
        <v>0</v>
      </c>
      <c r="N58" s="19">
        <v>0.25</v>
      </c>
      <c r="O58" s="19">
        <v>0.25</v>
      </c>
      <c r="P58" s="19">
        <v>0.5</v>
      </c>
      <c r="Q58" s="1"/>
    </row>
    <row r="59" spans="1:26" customFormat="1" x14ac:dyDescent="0.2">
      <c r="A59" s="18">
        <v>45496</v>
      </c>
      <c r="B59" s="1" t="s">
        <v>44</v>
      </c>
      <c r="C59" s="1" t="s">
        <v>18</v>
      </c>
      <c r="D59" s="1" t="s">
        <v>5</v>
      </c>
      <c r="E59" s="1">
        <v>2</v>
      </c>
      <c r="F59" s="23">
        <v>0.40208333333333335</v>
      </c>
      <c r="G59" s="1">
        <v>10</v>
      </c>
      <c r="H59" s="19">
        <v>0.3</v>
      </c>
      <c r="I59" s="19">
        <v>0.2</v>
      </c>
      <c r="J59" s="19">
        <v>0.4</v>
      </c>
      <c r="K59" s="19">
        <v>0.1</v>
      </c>
      <c r="L59" s="19">
        <v>0</v>
      </c>
      <c r="M59" s="19">
        <v>0</v>
      </c>
      <c r="N59" s="19">
        <v>0</v>
      </c>
      <c r="O59" s="19">
        <v>0</v>
      </c>
      <c r="P59" s="19">
        <v>1</v>
      </c>
      <c r="Q59" s="1"/>
      <c r="T59" s="1"/>
      <c r="U59" s="1"/>
      <c r="V59" s="1"/>
      <c r="W59" s="1"/>
      <c r="X59" s="1"/>
      <c r="Y59" s="1"/>
      <c r="Z59" s="1"/>
    </row>
    <row r="60" spans="1:26" customFormat="1" x14ac:dyDescent="0.2">
      <c r="A60" s="18">
        <v>45500</v>
      </c>
      <c r="B60" s="1" t="s">
        <v>44</v>
      </c>
      <c r="C60" s="1" t="s">
        <v>18</v>
      </c>
      <c r="D60" s="1" t="s">
        <v>54</v>
      </c>
      <c r="E60" s="1">
        <v>2</v>
      </c>
      <c r="F60" s="23">
        <v>0.34444444444444444</v>
      </c>
      <c r="G60" s="1">
        <v>10</v>
      </c>
      <c r="H60" s="19">
        <v>0</v>
      </c>
      <c r="I60" s="19">
        <v>0</v>
      </c>
      <c r="J60" s="19">
        <v>0.7</v>
      </c>
      <c r="K60" s="19">
        <v>0.3</v>
      </c>
      <c r="L60" s="19">
        <v>0</v>
      </c>
      <c r="M60" s="19">
        <v>0</v>
      </c>
      <c r="N60" s="19">
        <v>0.1</v>
      </c>
      <c r="O60" s="19">
        <v>0.4</v>
      </c>
      <c r="P60" s="19">
        <v>0.5</v>
      </c>
      <c r="Q60" s="1"/>
    </row>
    <row r="61" spans="1:26" customFormat="1" x14ac:dyDescent="0.2">
      <c r="A61" s="18">
        <v>45505</v>
      </c>
      <c r="B61" s="1" t="s">
        <v>44</v>
      </c>
      <c r="C61" s="1" t="s">
        <v>18</v>
      </c>
      <c r="D61" s="1" t="s">
        <v>46</v>
      </c>
      <c r="E61" s="1">
        <v>2</v>
      </c>
      <c r="F61" s="23">
        <v>0.42499999999999999</v>
      </c>
      <c r="G61" s="1">
        <v>10</v>
      </c>
      <c r="H61" s="19">
        <v>0</v>
      </c>
      <c r="I61" s="19">
        <v>0</v>
      </c>
      <c r="J61" s="19">
        <v>0.6</v>
      </c>
      <c r="K61" s="19">
        <v>0.4</v>
      </c>
      <c r="L61" s="19">
        <v>0</v>
      </c>
      <c r="M61" s="19">
        <v>0</v>
      </c>
      <c r="N61" s="19">
        <v>0.5</v>
      </c>
      <c r="O61" s="19">
        <v>0</v>
      </c>
      <c r="P61" s="19">
        <v>0.5</v>
      </c>
      <c r="Q61" s="1" t="s">
        <v>60</v>
      </c>
    </row>
    <row r="62" spans="1:26" customFormat="1" x14ac:dyDescent="0.2">
      <c r="A62" s="18">
        <v>45505</v>
      </c>
      <c r="B62" s="1" t="s">
        <v>44</v>
      </c>
      <c r="C62" s="1" t="s">
        <v>18</v>
      </c>
      <c r="D62" s="1" t="s">
        <v>36</v>
      </c>
      <c r="E62" s="1">
        <v>2</v>
      </c>
      <c r="F62" s="23">
        <v>0.44444444444444442</v>
      </c>
      <c r="G62" s="1">
        <v>7</v>
      </c>
      <c r="H62" s="19">
        <v>0.14000000000000001</v>
      </c>
      <c r="I62" s="19">
        <v>0</v>
      </c>
      <c r="J62" s="19">
        <v>0.86</v>
      </c>
      <c r="K62" s="19">
        <v>0</v>
      </c>
      <c r="L62" s="19">
        <v>0</v>
      </c>
      <c r="M62" s="19">
        <v>0</v>
      </c>
      <c r="N62" s="19">
        <v>0.28999999999999998</v>
      </c>
      <c r="O62" s="19">
        <v>0</v>
      </c>
      <c r="P62" s="19">
        <v>0.71</v>
      </c>
      <c r="Q62" s="1" t="s">
        <v>61</v>
      </c>
    </row>
    <row r="63" spans="1:26" customFormat="1" x14ac:dyDescent="0.2">
      <c r="A63" s="18">
        <v>45511</v>
      </c>
      <c r="B63" s="1" t="s">
        <v>44</v>
      </c>
      <c r="C63" s="1" t="s">
        <v>18</v>
      </c>
      <c r="D63" s="1" t="s">
        <v>54</v>
      </c>
      <c r="E63" s="1">
        <v>2</v>
      </c>
      <c r="F63" s="23">
        <v>0.41388888888888886</v>
      </c>
      <c r="G63" s="1">
        <v>6</v>
      </c>
      <c r="H63" s="19">
        <v>0</v>
      </c>
      <c r="I63" s="19">
        <v>0.17</v>
      </c>
      <c r="J63" s="19">
        <v>0.17</v>
      </c>
      <c r="K63" s="19">
        <v>0.67</v>
      </c>
      <c r="L63" s="19">
        <v>0</v>
      </c>
      <c r="M63" s="19">
        <v>0</v>
      </c>
      <c r="N63" s="19">
        <v>0</v>
      </c>
      <c r="O63" s="19">
        <v>0</v>
      </c>
      <c r="P63" s="19">
        <v>1</v>
      </c>
      <c r="Q63" s="1"/>
    </row>
    <row r="64" spans="1:26" customFormat="1" x14ac:dyDescent="0.2">
      <c r="A64" s="18">
        <v>45489</v>
      </c>
      <c r="B64" s="1" t="s">
        <v>15</v>
      </c>
      <c r="C64" s="1" t="s">
        <v>18</v>
      </c>
      <c r="D64" s="1" t="s">
        <v>46</v>
      </c>
      <c r="E64" s="1">
        <v>2</v>
      </c>
      <c r="F64" s="23">
        <v>0.36527777777777781</v>
      </c>
      <c r="G64" s="1">
        <v>10</v>
      </c>
      <c r="H64" s="19">
        <v>0</v>
      </c>
      <c r="I64" s="19">
        <v>0.5</v>
      </c>
      <c r="J64" s="19">
        <v>0.4</v>
      </c>
      <c r="K64" s="19">
        <v>0.1</v>
      </c>
      <c r="L64" s="19">
        <v>0</v>
      </c>
      <c r="M64" s="19">
        <v>0</v>
      </c>
      <c r="N64" s="19">
        <v>0.3</v>
      </c>
      <c r="O64" s="19">
        <v>0.3</v>
      </c>
      <c r="P64" s="19">
        <v>0.4</v>
      </c>
      <c r="Q64" s="1"/>
      <c r="R64" s="1"/>
      <c r="S64" s="1"/>
    </row>
    <row r="65" spans="1:19" customFormat="1" x14ac:dyDescent="0.2">
      <c r="A65" s="18">
        <v>45476</v>
      </c>
      <c r="B65" s="1" t="s">
        <v>68</v>
      </c>
      <c r="C65" s="1" t="s">
        <v>18</v>
      </c>
      <c r="D65" s="1" t="s">
        <v>54</v>
      </c>
      <c r="E65" s="1">
        <v>2</v>
      </c>
      <c r="F65" s="23">
        <v>0.4597222222222222</v>
      </c>
      <c r="G65" s="1">
        <v>5</v>
      </c>
      <c r="H65" s="19">
        <f>2/5</f>
        <v>0.4</v>
      </c>
      <c r="I65" s="19">
        <v>0.2</v>
      </c>
      <c r="J65" s="19">
        <f>1/5</f>
        <v>0.2</v>
      </c>
      <c r="K65" s="19">
        <f>1/5</f>
        <v>0.2</v>
      </c>
      <c r="L65" s="19">
        <v>0</v>
      </c>
      <c r="M65" s="19">
        <v>0</v>
      </c>
      <c r="N65" s="19">
        <v>0</v>
      </c>
      <c r="O65" s="19">
        <v>0</v>
      </c>
      <c r="P65" s="19">
        <v>1</v>
      </c>
      <c r="Q65" s="1"/>
      <c r="R65" s="1"/>
      <c r="S65" s="1"/>
    </row>
    <row r="66" spans="1:19" customFormat="1" x14ac:dyDescent="0.2">
      <c r="A66" s="18">
        <v>45489</v>
      </c>
      <c r="B66" s="1" t="s">
        <v>68</v>
      </c>
      <c r="C66" s="1" t="s">
        <v>18</v>
      </c>
      <c r="D66" s="1" t="s">
        <v>54</v>
      </c>
      <c r="E66" s="1">
        <v>2</v>
      </c>
      <c r="F66" s="23">
        <v>0.37638888888888888</v>
      </c>
      <c r="G66" s="1">
        <v>6</v>
      </c>
      <c r="H66" s="19">
        <v>0</v>
      </c>
      <c r="I66" s="19">
        <f>1/6</f>
        <v>0.16666666666666666</v>
      </c>
      <c r="J66" s="19">
        <f>5/6</f>
        <v>0.83333333333333337</v>
      </c>
      <c r="K66" s="19">
        <v>0</v>
      </c>
      <c r="L66" s="19">
        <v>0</v>
      </c>
      <c r="M66" s="19">
        <f>1/6</f>
        <v>0.16666666666666666</v>
      </c>
      <c r="N66" s="19">
        <v>0</v>
      </c>
      <c r="O66" s="19">
        <v>0</v>
      </c>
      <c r="P66" s="19">
        <f>5/6</f>
        <v>0.83333333333333337</v>
      </c>
      <c r="Q66" s="1" t="s">
        <v>70</v>
      </c>
      <c r="R66" s="1"/>
      <c r="S66" s="1"/>
    </row>
    <row r="67" spans="1:19" customFormat="1" x14ac:dyDescent="0.2">
      <c r="A67" s="18">
        <v>45492</v>
      </c>
      <c r="B67" s="1" t="s">
        <v>68</v>
      </c>
      <c r="C67" s="1" t="s">
        <v>18</v>
      </c>
      <c r="D67" s="1" t="s">
        <v>46</v>
      </c>
      <c r="E67" s="1">
        <v>2</v>
      </c>
      <c r="F67" s="23">
        <v>0.375</v>
      </c>
      <c r="G67" s="1">
        <v>9</v>
      </c>
      <c r="H67" s="19">
        <f>1/9</f>
        <v>0.1111111111111111</v>
      </c>
      <c r="I67" s="19">
        <f>5/9</f>
        <v>0.55555555555555558</v>
      </c>
      <c r="J67" s="19">
        <f>1/9</f>
        <v>0.1111111111111111</v>
      </c>
      <c r="K67" s="19">
        <f>2/9</f>
        <v>0.22222222222222221</v>
      </c>
      <c r="L67" s="19">
        <v>0</v>
      </c>
      <c r="M67" s="19">
        <v>0</v>
      </c>
      <c r="N67" s="19">
        <v>0</v>
      </c>
      <c r="O67" s="19">
        <v>0</v>
      </c>
      <c r="P67" s="19">
        <v>1</v>
      </c>
      <c r="Q67" s="1"/>
      <c r="R67" s="1"/>
      <c r="S67" s="1"/>
    </row>
    <row r="68" spans="1:19" customFormat="1" x14ac:dyDescent="0.2">
      <c r="A68" s="18">
        <v>45492</v>
      </c>
      <c r="B68" s="1" t="s">
        <v>68</v>
      </c>
      <c r="C68" s="1" t="s">
        <v>18</v>
      </c>
      <c r="D68" s="1" t="s">
        <v>54</v>
      </c>
      <c r="E68" s="1">
        <v>2</v>
      </c>
      <c r="F68" s="23">
        <v>0.39791666666666664</v>
      </c>
      <c r="G68" s="1">
        <v>9</v>
      </c>
      <c r="H68" s="19">
        <f>1/9</f>
        <v>0.1111111111111111</v>
      </c>
      <c r="I68" s="19">
        <f>1/9</f>
        <v>0.1111111111111111</v>
      </c>
      <c r="J68" s="19">
        <f>6/9</f>
        <v>0.66666666666666663</v>
      </c>
      <c r="K68" s="19">
        <f>1/9</f>
        <v>0.1111111111111111</v>
      </c>
      <c r="L68" s="19">
        <v>0</v>
      </c>
      <c r="M68" s="19">
        <f>2/9</f>
        <v>0.22222222222222221</v>
      </c>
      <c r="N68" s="19">
        <v>0</v>
      </c>
      <c r="O68" s="19">
        <v>0</v>
      </c>
      <c r="P68" s="19">
        <f>7/9</f>
        <v>0.77777777777777779</v>
      </c>
      <c r="Q68" s="1"/>
      <c r="R68" s="1"/>
      <c r="S68" s="1"/>
    </row>
    <row r="69" spans="1:19" customFormat="1" x14ac:dyDescent="0.2">
      <c r="A69" s="18">
        <v>45492</v>
      </c>
      <c r="B69" s="1" t="s">
        <v>68</v>
      </c>
      <c r="C69" s="1" t="s">
        <v>18</v>
      </c>
      <c r="D69" s="1" t="s">
        <v>5</v>
      </c>
      <c r="E69" s="1">
        <v>2</v>
      </c>
      <c r="F69" s="23">
        <v>0.41805555555555557</v>
      </c>
      <c r="G69" s="1">
        <v>10</v>
      </c>
      <c r="H69" s="19">
        <f>1/10</f>
        <v>0.1</v>
      </c>
      <c r="I69" s="19">
        <f>2/10</f>
        <v>0.2</v>
      </c>
      <c r="J69" s="19">
        <f>5/10</f>
        <v>0.5</v>
      </c>
      <c r="K69" s="19">
        <f>2/10</f>
        <v>0.2</v>
      </c>
      <c r="L69" s="19">
        <v>0</v>
      </c>
      <c r="M69" s="19">
        <v>0</v>
      </c>
      <c r="N69" s="19">
        <v>0</v>
      </c>
      <c r="O69" s="19">
        <v>0</v>
      </c>
      <c r="P69" s="19">
        <v>1</v>
      </c>
      <c r="Q69" s="1"/>
      <c r="R69" s="1"/>
      <c r="S69" s="1"/>
    </row>
    <row r="70" spans="1:19" customFormat="1" x14ac:dyDescent="0.2">
      <c r="A70" s="18">
        <v>45496</v>
      </c>
      <c r="B70" s="1" t="s">
        <v>68</v>
      </c>
      <c r="C70" s="1" t="s">
        <v>18</v>
      </c>
      <c r="D70" s="1" t="s">
        <v>54</v>
      </c>
      <c r="E70" s="1">
        <v>2</v>
      </c>
      <c r="F70" s="23">
        <v>0.41875000000000001</v>
      </c>
      <c r="G70" s="1">
        <v>10</v>
      </c>
      <c r="H70" s="19">
        <f>1/10</f>
        <v>0.1</v>
      </c>
      <c r="I70" s="19">
        <f>2/10</f>
        <v>0.2</v>
      </c>
      <c r="J70" s="19">
        <f>5/10</f>
        <v>0.5</v>
      </c>
      <c r="K70" s="19">
        <f>2/10</f>
        <v>0.2</v>
      </c>
      <c r="L70" s="19">
        <v>0</v>
      </c>
      <c r="M70" s="19">
        <v>0</v>
      </c>
      <c r="N70" s="19">
        <f>1/10</f>
        <v>0.1</v>
      </c>
      <c r="O70" s="19">
        <v>0</v>
      </c>
      <c r="P70" s="19">
        <f>9/10</f>
        <v>0.9</v>
      </c>
      <c r="Q70" s="1" t="s">
        <v>74</v>
      </c>
      <c r="R70" s="1"/>
      <c r="S70" s="1"/>
    </row>
    <row r="71" spans="1:19" customFormat="1" x14ac:dyDescent="0.2">
      <c r="A71" s="18">
        <v>45503</v>
      </c>
      <c r="B71" s="1" t="s">
        <v>68</v>
      </c>
      <c r="C71" s="1" t="s">
        <v>18</v>
      </c>
      <c r="D71" s="1" t="s">
        <v>54</v>
      </c>
      <c r="E71" s="1">
        <v>2</v>
      </c>
      <c r="F71" s="23">
        <v>0.35416666666666669</v>
      </c>
      <c r="G71" s="1">
        <v>6</v>
      </c>
      <c r="H71" s="19">
        <v>0</v>
      </c>
      <c r="I71" s="19">
        <f>2/6</f>
        <v>0.33333333333333331</v>
      </c>
      <c r="J71" s="19">
        <f>1/6</f>
        <v>0.16666666666666666</v>
      </c>
      <c r="K71" s="19">
        <f>3/6</f>
        <v>0.5</v>
      </c>
      <c r="L71" s="19">
        <v>0</v>
      </c>
      <c r="M71" s="19">
        <v>0</v>
      </c>
      <c r="N71" s="19">
        <v>0</v>
      </c>
      <c r="O71" s="19">
        <v>0</v>
      </c>
      <c r="P71" s="19">
        <v>1</v>
      </c>
      <c r="Q71" s="1"/>
      <c r="R71" s="1"/>
      <c r="S71" s="1"/>
    </row>
    <row r="72" spans="1:19" customFormat="1" x14ac:dyDescent="0.2">
      <c r="A72" s="18">
        <v>45510</v>
      </c>
      <c r="B72" s="1" t="s">
        <v>68</v>
      </c>
      <c r="C72" s="1" t="s">
        <v>18</v>
      </c>
      <c r="D72" s="1" t="s">
        <v>54</v>
      </c>
      <c r="E72" s="1">
        <v>2</v>
      </c>
      <c r="F72" s="23">
        <v>0.42291666666666666</v>
      </c>
      <c r="G72" s="1">
        <v>10</v>
      </c>
      <c r="H72" s="19">
        <v>0</v>
      </c>
      <c r="I72" s="19">
        <f>1/10</f>
        <v>0.1</v>
      </c>
      <c r="J72" s="19">
        <f>5/10</f>
        <v>0.5</v>
      </c>
      <c r="K72" s="19">
        <f>4/10</f>
        <v>0.4</v>
      </c>
      <c r="L72" s="19">
        <v>0</v>
      </c>
      <c r="M72" s="19">
        <v>0</v>
      </c>
      <c r="N72" s="19">
        <f>0.2</f>
        <v>0.2</v>
      </c>
      <c r="O72" s="19">
        <v>0</v>
      </c>
      <c r="P72" s="19">
        <v>0.8</v>
      </c>
      <c r="Q72" s="1" t="s">
        <v>88</v>
      </c>
      <c r="R72" s="1"/>
      <c r="S72" s="1"/>
    </row>
    <row r="73" spans="1:19" customFormat="1" x14ac:dyDescent="0.2">
      <c r="A73" s="18">
        <v>45483</v>
      </c>
      <c r="B73" s="1" t="s">
        <v>90</v>
      </c>
      <c r="C73" s="1" t="s">
        <v>18</v>
      </c>
      <c r="D73" s="1" t="s">
        <v>46</v>
      </c>
      <c r="E73" s="1">
        <v>2</v>
      </c>
      <c r="F73" s="23">
        <v>0.42708333333333331</v>
      </c>
      <c r="G73" s="1">
        <v>5</v>
      </c>
      <c r="H73" s="19">
        <v>0.4</v>
      </c>
      <c r="I73" s="19">
        <v>0</v>
      </c>
      <c r="J73" s="19">
        <v>0.4</v>
      </c>
      <c r="K73" s="19">
        <v>0.2</v>
      </c>
      <c r="L73" s="19">
        <v>0</v>
      </c>
      <c r="M73" s="19">
        <v>0.2</v>
      </c>
      <c r="N73" s="19">
        <v>0.2</v>
      </c>
      <c r="O73" s="19">
        <v>0.2</v>
      </c>
      <c r="P73" s="19">
        <v>0.4</v>
      </c>
    </row>
    <row r="74" spans="1:19" customFormat="1" x14ac:dyDescent="0.2">
      <c r="A74" s="18">
        <v>45483</v>
      </c>
      <c r="B74" s="1" t="s">
        <v>90</v>
      </c>
      <c r="C74" s="1" t="s">
        <v>18</v>
      </c>
      <c r="D74" s="1" t="s">
        <v>54</v>
      </c>
      <c r="E74" s="1">
        <v>2</v>
      </c>
      <c r="F74" s="23">
        <v>0.45347222222222222</v>
      </c>
      <c r="G74" s="1">
        <v>10</v>
      </c>
      <c r="H74" s="19">
        <v>0</v>
      </c>
      <c r="I74" s="19">
        <v>0</v>
      </c>
      <c r="J74" s="19">
        <v>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</v>
      </c>
    </row>
    <row r="75" spans="1:19" customFormat="1" x14ac:dyDescent="0.2">
      <c r="A75" s="18">
        <v>45484</v>
      </c>
      <c r="B75" s="1" t="s">
        <v>90</v>
      </c>
      <c r="C75" s="1" t="s">
        <v>18</v>
      </c>
      <c r="D75" s="1" t="s">
        <v>46</v>
      </c>
      <c r="E75" s="1">
        <v>2</v>
      </c>
      <c r="F75" s="23">
        <v>0.49375000000000002</v>
      </c>
      <c r="G75" s="1">
        <v>10</v>
      </c>
      <c r="H75" s="19">
        <v>0.1</v>
      </c>
      <c r="I75" s="19">
        <v>0</v>
      </c>
      <c r="J75" s="19">
        <v>0.9</v>
      </c>
      <c r="K75" s="19">
        <v>0</v>
      </c>
      <c r="L75" s="19">
        <v>0</v>
      </c>
      <c r="M75" s="19">
        <v>0.1</v>
      </c>
      <c r="N75" s="19">
        <v>0.3</v>
      </c>
      <c r="O75" s="19">
        <v>0.1</v>
      </c>
      <c r="P75" s="19">
        <v>0.5</v>
      </c>
    </row>
    <row r="76" spans="1:19" customFormat="1" x14ac:dyDescent="0.2">
      <c r="A76" s="18">
        <v>45502</v>
      </c>
      <c r="B76" s="1" t="s">
        <v>90</v>
      </c>
      <c r="C76" s="1" t="s">
        <v>18</v>
      </c>
      <c r="D76" s="1" t="s">
        <v>54</v>
      </c>
      <c r="E76" s="1">
        <v>2</v>
      </c>
      <c r="F76" s="23">
        <v>0.50138888888888888</v>
      </c>
      <c r="G76" s="1">
        <v>10</v>
      </c>
      <c r="H76" s="19">
        <v>0</v>
      </c>
      <c r="I76" s="19">
        <v>0.2</v>
      </c>
      <c r="J76" s="19">
        <v>0.5</v>
      </c>
      <c r="K76" s="19">
        <v>0.3</v>
      </c>
      <c r="L76" s="19">
        <v>0</v>
      </c>
      <c r="M76" s="19">
        <v>0</v>
      </c>
      <c r="N76" s="19">
        <v>0</v>
      </c>
      <c r="O76" s="19">
        <v>0</v>
      </c>
      <c r="P76" s="19">
        <v>1</v>
      </c>
    </row>
    <row r="77" spans="1:19" customFormat="1" x14ac:dyDescent="0.2">
      <c r="A77" s="18">
        <v>45508</v>
      </c>
      <c r="B77" s="1" t="s">
        <v>90</v>
      </c>
      <c r="C77" s="1" t="s">
        <v>18</v>
      </c>
      <c r="D77" s="1" t="s">
        <v>46</v>
      </c>
      <c r="E77" s="1">
        <v>2</v>
      </c>
      <c r="F77" s="23">
        <v>0.38541666666666669</v>
      </c>
      <c r="G77" s="1">
        <v>10</v>
      </c>
      <c r="H77" s="19">
        <v>0.1</v>
      </c>
      <c r="I77" s="19">
        <v>0.1</v>
      </c>
      <c r="J77" s="19">
        <v>0.4</v>
      </c>
      <c r="K77" s="19">
        <v>0.4</v>
      </c>
      <c r="L77" s="19">
        <v>0</v>
      </c>
      <c r="M77" s="19">
        <v>0</v>
      </c>
      <c r="N77" s="19">
        <v>0.2</v>
      </c>
      <c r="O77" s="19">
        <v>0.3</v>
      </c>
      <c r="P77" s="19">
        <v>0.5</v>
      </c>
    </row>
    <row r="78" spans="1:19" customFormat="1" x14ac:dyDescent="0.2">
      <c r="A78" s="18">
        <v>45508</v>
      </c>
      <c r="B78" s="1" t="s">
        <v>90</v>
      </c>
      <c r="C78" s="1" t="s">
        <v>18</v>
      </c>
      <c r="D78" s="1" t="s">
        <v>54</v>
      </c>
      <c r="E78" s="1">
        <v>2</v>
      </c>
      <c r="F78" s="23">
        <v>0.46111111111111114</v>
      </c>
      <c r="G78" s="1">
        <v>8</v>
      </c>
      <c r="H78" s="19">
        <v>0</v>
      </c>
      <c r="I78" s="19">
        <v>0.13</v>
      </c>
      <c r="J78" s="19">
        <v>0.75</v>
      </c>
      <c r="K78" s="19">
        <v>0.13</v>
      </c>
      <c r="L78" s="19">
        <v>0</v>
      </c>
      <c r="M78" s="19">
        <v>0</v>
      </c>
      <c r="N78" s="19">
        <v>0.25</v>
      </c>
      <c r="O78" s="19">
        <v>0</v>
      </c>
      <c r="P78" s="19">
        <v>0.75</v>
      </c>
    </row>
    <row r="79" spans="1:19" customFormat="1" x14ac:dyDescent="0.2">
      <c r="A79" s="18">
        <v>45513</v>
      </c>
      <c r="B79" s="1" t="s">
        <v>90</v>
      </c>
      <c r="C79" s="1" t="s">
        <v>18</v>
      </c>
      <c r="D79" s="1" t="s">
        <v>54</v>
      </c>
      <c r="E79" s="1">
        <v>2</v>
      </c>
      <c r="F79" s="23">
        <v>0.42499999999999999</v>
      </c>
      <c r="G79" s="1">
        <v>7</v>
      </c>
      <c r="H79" s="19">
        <v>0</v>
      </c>
      <c r="I79" s="19">
        <v>0.14000000000000001</v>
      </c>
      <c r="J79" s="19">
        <v>0.56999999999999995</v>
      </c>
      <c r="K79" s="19">
        <v>0.28999999999999998</v>
      </c>
      <c r="L79" s="19">
        <v>0</v>
      </c>
      <c r="M79" s="19">
        <v>0</v>
      </c>
      <c r="N79" s="19">
        <v>0.43</v>
      </c>
      <c r="O79" s="19">
        <v>0.56999999999999995</v>
      </c>
      <c r="P79" s="19">
        <v>0</v>
      </c>
    </row>
    <row r="80" spans="1:19" customFormat="1" x14ac:dyDescent="0.2">
      <c r="A80" s="18">
        <v>45513</v>
      </c>
      <c r="B80" s="1" t="s">
        <v>90</v>
      </c>
      <c r="C80" s="1" t="s">
        <v>18</v>
      </c>
      <c r="D80" s="1" t="s">
        <v>46</v>
      </c>
      <c r="E80" s="1">
        <v>2</v>
      </c>
      <c r="F80" s="23">
        <v>0.42916666666666664</v>
      </c>
      <c r="G80" s="1">
        <v>10</v>
      </c>
      <c r="H80" s="19">
        <v>0</v>
      </c>
      <c r="I80" s="19">
        <v>0.1</v>
      </c>
      <c r="J80" s="19">
        <v>0.6</v>
      </c>
      <c r="K80" s="19">
        <v>0.3</v>
      </c>
      <c r="L80" s="19">
        <v>0</v>
      </c>
      <c r="M80" s="19">
        <v>0</v>
      </c>
      <c r="N80" s="19">
        <v>0</v>
      </c>
      <c r="O80" s="19">
        <v>0.3</v>
      </c>
      <c r="P80" s="19">
        <v>0.7</v>
      </c>
    </row>
    <row r="81" spans="1:26" customFormat="1" x14ac:dyDescent="0.2">
      <c r="A81" s="18">
        <v>45112</v>
      </c>
      <c r="B81" s="3" t="s">
        <v>16</v>
      </c>
      <c r="C81" s="1" t="s">
        <v>4</v>
      </c>
      <c r="D81" s="1" t="s">
        <v>5</v>
      </c>
      <c r="E81" s="1">
        <v>2</v>
      </c>
      <c r="F81" s="23">
        <v>0.41736111111111113</v>
      </c>
      <c r="G81" s="1">
        <v>10</v>
      </c>
      <c r="H81" s="19">
        <f>2/10</f>
        <v>0.2</v>
      </c>
      <c r="I81" s="19">
        <f>4/10</f>
        <v>0.4</v>
      </c>
      <c r="J81" s="19">
        <f>4/10</f>
        <v>0.4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f>1/1</f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customFormat="1" x14ac:dyDescent="0.2">
      <c r="A82" s="18">
        <v>45124</v>
      </c>
      <c r="B82" s="3" t="s">
        <v>15</v>
      </c>
      <c r="C82" s="1" t="s">
        <v>4</v>
      </c>
      <c r="D82" s="1" t="s">
        <v>5</v>
      </c>
      <c r="E82" s="1">
        <v>2</v>
      </c>
      <c r="F82" s="23">
        <v>0.48333333333333334</v>
      </c>
      <c r="G82" s="4">
        <v>5</v>
      </c>
      <c r="H82" s="19">
        <v>0</v>
      </c>
      <c r="I82" s="19">
        <v>0.4</v>
      </c>
      <c r="J82" s="19">
        <v>0.4</v>
      </c>
      <c r="K82" s="19">
        <v>0.2</v>
      </c>
      <c r="L82" s="19">
        <v>0</v>
      </c>
      <c r="M82" s="19">
        <v>0</v>
      </c>
      <c r="N82" s="19">
        <v>0</v>
      </c>
      <c r="O82" s="19">
        <v>0.6</v>
      </c>
      <c r="P82" s="19">
        <v>0.4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customFormat="1" x14ac:dyDescent="0.2">
      <c r="A83" s="21">
        <v>45125</v>
      </c>
      <c r="B83" s="5" t="s">
        <v>37</v>
      </c>
      <c r="C83" s="6" t="s">
        <v>4</v>
      </c>
      <c r="D83" s="6" t="s">
        <v>5</v>
      </c>
      <c r="E83" s="6">
        <v>2</v>
      </c>
      <c r="F83" s="24">
        <v>0.40416666666666662</v>
      </c>
      <c r="G83" s="6">
        <v>5</v>
      </c>
      <c r="H83" s="27">
        <v>0</v>
      </c>
      <c r="I83" s="27">
        <v>0.6</v>
      </c>
      <c r="J83" s="27">
        <v>0.4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1</v>
      </c>
      <c r="Q83" s="6"/>
      <c r="R83" s="1"/>
      <c r="S83" s="1"/>
      <c r="T83" s="1"/>
      <c r="U83" s="1"/>
      <c r="V83" s="1"/>
      <c r="W83" s="1"/>
      <c r="X83" s="1"/>
      <c r="Y83" s="1"/>
      <c r="Z83" s="1"/>
    </row>
    <row r="84" spans="1:26" customFormat="1" x14ac:dyDescent="0.2">
      <c r="A84" s="21">
        <v>45125</v>
      </c>
      <c r="B84" s="5" t="s">
        <v>37</v>
      </c>
      <c r="C84" s="6" t="s">
        <v>4</v>
      </c>
      <c r="D84" s="6" t="s">
        <v>5</v>
      </c>
      <c r="E84" s="6">
        <v>2</v>
      </c>
      <c r="F84" s="24">
        <v>0.49861111111111112</v>
      </c>
      <c r="G84" s="6">
        <v>9</v>
      </c>
      <c r="H84" s="27">
        <v>0.67</v>
      </c>
      <c r="I84" s="27">
        <v>0.11</v>
      </c>
      <c r="J84" s="27">
        <v>0.11</v>
      </c>
      <c r="K84" s="27">
        <v>0.11</v>
      </c>
      <c r="L84" s="27">
        <v>0</v>
      </c>
      <c r="M84" s="27">
        <v>0.78</v>
      </c>
      <c r="N84" s="27">
        <v>0</v>
      </c>
      <c r="O84" s="27">
        <v>0</v>
      </c>
      <c r="P84" s="27">
        <v>0.22</v>
      </c>
      <c r="Q84" s="6"/>
      <c r="R84" s="1"/>
      <c r="S84" s="1"/>
      <c r="T84" s="1"/>
      <c r="U84" s="1"/>
      <c r="V84" s="1"/>
      <c r="W84" s="1"/>
      <c r="X84" s="1"/>
      <c r="Y84" s="1"/>
      <c r="Z84" s="1"/>
    </row>
    <row r="85" spans="1:26" customFormat="1" x14ac:dyDescent="0.2">
      <c r="A85" s="21">
        <v>45125</v>
      </c>
      <c r="B85" s="5" t="s">
        <v>37</v>
      </c>
      <c r="C85" s="6" t="s">
        <v>4</v>
      </c>
      <c r="D85" s="6" t="s">
        <v>5</v>
      </c>
      <c r="E85" s="6">
        <v>2</v>
      </c>
      <c r="F85" s="24">
        <v>0.50624999999999998</v>
      </c>
      <c r="G85" s="6">
        <v>10</v>
      </c>
      <c r="H85" s="27">
        <v>0.6</v>
      </c>
      <c r="I85" s="27">
        <v>0.3</v>
      </c>
      <c r="J85" s="27">
        <v>0.1</v>
      </c>
      <c r="K85" s="27">
        <v>0</v>
      </c>
      <c r="L85" s="27">
        <v>0</v>
      </c>
      <c r="M85" s="27">
        <v>0.5</v>
      </c>
      <c r="N85" s="27">
        <v>0.3</v>
      </c>
      <c r="O85" s="27">
        <v>0</v>
      </c>
      <c r="P85" s="27">
        <v>0.2</v>
      </c>
      <c r="Q85" s="6"/>
      <c r="R85" s="1"/>
      <c r="S85" s="1"/>
      <c r="T85" s="1"/>
      <c r="U85" s="1"/>
      <c r="V85" s="1"/>
      <c r="W85" s="1"/>
      <c r="X85" s="1"/>
      <c r="Y85" s="1"/>
      <c r="Z85" s="1"/>
    </row>
    <row r="86" spans="1:26" customFormat="1" x14ac:dyDescent="0.2">
      <c r="A86" s="21">
        <v>45126</v>
      </c>
      <c r="B86" s="5" t="s">
        <v>37</v>
      </c>
      <c r="C86" s="6" t="s">
        <v>4</v>
      </c>
      <c r="D86" s="6" t="s">
        <v>5</v>
      </c>
      <c r="E86" s="6">
        <v>2</v>
      </c>
      <c r="F86" s="24">
        <v>0.44097222222222227</v>
      </c>
      <c r="G86" s="6">
        <v>10</v>
      </c>
      <c r="H86" s="27">
        <v>0.1</v>
      </c>
      <c r="I86" s="27">
        <v>0.4</v>
      </c>
      <c r="J86" s="27">
        <v>0.2</v>
      </c>
      <c r="K86" s="27">
        <v>0.2</v>
      </c>
      <c r="L86" s="27">
        <v>0.1</v>
      </c>
      <c r="M86" s="27">
        <v>0</v>
      </c>
      <c r="N86" s="27">
        <v>0.3</v>
      </c>
      <c r="O86" s="27">
        <v>0.3</v>
      </c>
      <c r="P86" s="27">
        <v>0.4</v>
      </c>
      <c r="Q86" s="6"/>
      <c r="R86" s="7"/>
    </row>
    <row r="87" spans="1:26" customFormat="1" x14ac:dyDescent="0.2">
      <c r="A87" s="21">
        <v>45126</v>
      </c>
      <c r="B87" s="5" t="s">
        <v>37</v>
      </c>
      <c r="C87" s="6" t="s">
        <v>4</v>
      </c>
      <c r="D87" s="6" t="s">
        <v>5</v>
      </c>
      <c r="E87" s="6">
        <v>2</v>
      </c>
      <c r="F87" s="24">
        <v>0.44722222222222219</v>
      </c>
      <c r="G87" s="6">
        <v>10</v>
      </c>
      <c r="H87" s="27">
        <v>0.6</v>
      </c>
      <c r="I87" s="27">
        <v>0.1</v>
      </c>
      <c r="J87" s="27">
        <v>0.2</v>
      </c>
      <c r="K87" s="27">
        <v>0.1</v>
      </c>
      <c r="L87" s="27">
        <v>0</v>
      </c>
      <c r="M87" s="27">
        <v>0</v>
      </c>
      <c r="N87" s="27">
        <v>0.7</v>
      </c>
      <c r="O87" s="27">
        <v>0.1</v>
      </c>
      <c r="P87" s="27">
        <v>0.2</v>
      </c>
      <c r="Q87" s="6"/>
    </row>
    <row r="88" spans="1:26" customFormat="1" x14ac:dyDescent="0.2">
      <c r="A88" s="21">
        <v>45126</v>
      </c>
      <c r="B88" s="5" t="s">
        <v>37</v>
      </c>
      <c r="C88" s="6" t="s">
        <v>4</v>
      </c>
      <c r="D88" s="6" t="s">
        <v>5</v>
      </c>
      <c r="E88" s="6">
        <v>2</v>
      </c>
      <c r="F88" s="24">
        <v>0.47430555555555554</v>
      </c>
      <c r="G88" s="6">
        <v>10</v>
      </c>
      <c r="H88" s="27">
        <v>0.3</v>
      </c>
      <c r="I88" s="27">
        <v>0.6</v>
      </c>
      <c r="J88" s="27">
        <v>0.1</v>
      </c>
      <c r="K88" s="27">
        <v>0</v>
      </c>
      <c r="L88" s="27">
        <v>0</v>
      </c>
      <c r="M88" s="27">
        <v>0.7</v>
      </c>
      <c r="N88" s="27">
        <v>0</v>
      </c>
      <c r="O88" s="27">
        <v>0</v>
      </c>
      <c r="P88" s="27">
        <v>0.3</v>
      </c>
      <c r="Q88" s="6"/>
    </row>
    <row r="89" spans="1:26" customFormat="1" x14ac:dyDescent="0.2">
      <c r="A89" s="21">
        <v>45126</v>
      </c>
      <c r="B89" s="5" t="s">
        <v>37</v>
      </c>
      <c r="C89" s="6" t="s">
        <v>4</v>
      </c>
      <c r="D89" s="6" t="s">
        <v>5</v>
      </c>
      <c r="E89" s="6">
        <v>2</v>
      </c>
      <c r="F89" s="24">
        <v>0.49791666666666662</v>
      </c>
      <c r="G89" s="6">
        <v>6</v>
      </c>
      <c r="H89" s="27">
        <v>0.17</v>
      </c>
      <c r="I89" s="27">
        <v>0.17</v>
      </c>
      <c r="J89" s="27">
        <v>0.33</v>
      </c>
      <c r="K89" s="27">
        <v>0.33</v>
      </c>
      <c r="L89" s="27">
        <v>0</v>
      </c>
      <c r="M89" s="27">
        <v>0</v>
      </c>
      <c r="N89" s="27">
        <v>1</v>
      </c>
      <c r="O89" s="27">
        <v>0</v>
      </c>
      <c r="P89" s="27">
        <v>0</v>
      </c>
      <c r="Q89" s="6"/>
    </row>
    <row r="90" spans="1:26" customFormat="1" x14ac:dyDescent="0.2">
      <c r="A90" s="18">
        <v>45127</v>
      </c>
      <c r="B90" s="3" t="s">
        <v>17</v>
      </c>
      <c r="C90" s="1" t="s">
        <v>4</v>
      </c>
      <c r="D90" s="1" t="s">
        <v>5</v>
      </c>
      <c r="E90" s="1">
        <v>2</v>
      </c>
      <c r="F90" s="23">
        <v>0.47222222222222227</v>
      </c>
      <c r="G90" s="1">
        <v>9</v>
      </c>
      <c r="H90" s="19">
        <v>0</v>
      </c>
      <c r="I90" s="19">
        <v>0.22</v>
      </c>
      <c r="J90" s="19">
        <v>0.11</v>
      </c>
      <c r="K90" s="19">
        <v>0.67</v>
      </c>
      <c r="L90" s="19">
        <v>0</v>
      </c>
      <c r="M90" s="19">
        <v>0</v>
      </c>
      <c r="N90" s="19">
        <v>0.44</v>
      </c>
      <c r="O90" s="19">
        <v>0</v>
      </c>
      <c r="P90" s="19">
        <v>0.56000000000000005</v>
      </c>
      <c r="Q90" s="1"/>
    </row>
    <row r="91" spans="1:26" customFormat="1" x14ac:dyDescent="0.2">
      <c r="A91" s="21">
        <v>45132</v>
      </c>
      <c r="B91" s="5" t="s">
        <v>37</v>
      </c>
      <c r="C91" s="6" t="s">
        <v>4</v>
      </c>
      <c r="D91" s="6" t="s">
        <v>5</v>
      </c>
      <c r="E91" s="6">
        <v>2</v>
      </c>
      <c r="F91" s="24">
        <v>0.39305555555555555</v>
      </c>
      <c r="G91" s="6">
        <v>10</v>
      </c>
      <c r="H91" s="27">
        <v>0</v>
      </c>
      <c r="I91" s="27">
        <v>0.3</v>
      </c>
      <c r="J91" s="27">
        <v>0.5</v>
      </c>
      <c r="K91" s="27">
        <v>0.2</v>
      </c>
      <c r="L91" s="27">
        <v>0</v>
      </c>
      <c r="M91" s="27">
        <v>0</v>
      </c>
      <c r="N91" s="27">
        <v>0</v>
      </c>
      <c r="O91" s="27">
        <v>0</v>
      </c>
      <c r="P91" s="27">
        <v>1</v>
      </c>
      <c r="Q91" s="6"/>
    </row>
    <row r="92" spans="1:26" customFormat="1" x14ac:dyDescent="0.2">
      <c r="A92" s="21">
        <v>45132</v>
      </c>
      <c r="B92" s="5" t="s">
        <v>37</v>
      </c>
      <c r="C92" s="6" t="s">
        <v>4</v>
      </c>
      <c r="D92" s="6" t="s">
        <v>5</v>
      </c>
      <c r="E92" s="6">
        <v>2</v>
      </c>
      <c r="F92" s="24">
        <v>0.42222222222222222</v>
      </c>
      <c r="G92" s="6">
        <v>7</v>
      </c>
      <c r="H92" s="27">
        <v>0</v>
      </c>
      <c r="I92" s="27">
        <v>0.28999999999999998</v>
      </c>
      <c r="J92" s="27">
        <v>0.56999999999999995</v>
      </c>
      <c r="K92" s="27">
        <v>0.14000000000000001</v>
      </c>
      <c r="L92" s="27">
        <v>0</v>
      </c>
      <c r="M92" s="27">
        <v>0.14000000000000001</v>
      </c>
      <c r="N92" s="27">
        <v>0.14000000000000001</v>
      </c>
      <c r="O92" s="27">
        <v>0</v>
      </c>
      <c r="P92" s="27">
        <v>0.71</v>
      </c>
      <c r="Q92" s="6"/>
      <c r="R92" s="8"/>
      <c r="S92" s="8"/>
      <c r="T92" s="8"/>
    </row>
    <row r="93" spans="1:26" customFormat="1" x14ac:dyDescent="0.2">
      <c r="A93" s="21">
        <v>45135</v>
      </c>
      <c r="B93" s="5" t="s">
        <v>37</v>
      </c>
      <c r="C93" s="6" t="s">
        <v>4</v>
      </c>
      <c r="D93" s="6" t="s">
        <v>5</v>
      </c>
      <c r="E93" s="6">
        <v>2</v>
      </c>
      <c r="F93" s="24">
        <v>0.48749999999999999</v>
      </c>
      <c r="G93" s="6">
        <v>10</v>
      </c>
      <c r="H93" s="27">
        <v>0</v>
      </c>
      <c r="I93" s="27">
        <v>0</v>
      </c>
      <c r="J93" s="27">
        <v>0.6</v>
      </c>
      <c r="K93" s="27">
        <v>0.3</v>
      </c>
      <c r="L93" s="27">
        <v>0.1</v>
      </c>
      <c r="M93" s="27">
        <v>0</v>
      </c>
      <c r="N93" s="27">
        <v>0.7</v>
      </c>
      <c r="O93" s="27">
        <v>0.1</v>
      </c>
      <c r="P93" s="27">
        <v>0.2</v>
      </c>
      <c r="Q93" s="6"/>
      <c r="R93" s="8"/>
      <c r="S93" s="8"/>
      <c r="T93" s="8"/>
    </row>
    <row r="94" spans="1:26" customFormat="1" x14ac:dyDescent="0.2">
      <c r="A94" s="18">
        <v>45141</v>
      </c>
      <c r="B94" s="3" t="s">
        <v>17</v>
      </c>
      <c r="C94" s="1" t="s">
        <v>4</v>
      </c>
      <c r="D94" s="1" t="s">
        <v>5</v>
      </c>
      <c r="E94" s="1">
        <v>2</v>
      </c>
      <c r="F94" s="23">
        <v>0.47291666666666665</v>
      </c>
      <c r="G94" s="1">
        <v>10</v>
      </c>
      <c r="H94" s="19">
        <v>0.2</v>
      </c>
      <c r="I94" s="19">
        <v>0.2</v>
      </c>
      <c r="J94" s="19">
        <v>0.1</v>
      </c>
      <c r="K94" s="19">
        <v>0.5</v>
      </c>
      <c r="L94" s="19">
        <v>0</v>
      </c>
      <c r="M94" s="19">
        <v>0.9</v>
      </c>
      <c r="N94" s="19">
        <v>0</v>
      </c>
      <c r="O94" s="19">
        <v>0</v>
      </c>
      <c r="P94" s="19">
        <v>0.1</v>
      </c>
      <c r="Q94" s="1" t="s">
        <v>30</v>
      </c>
      <c r="R94" s="8"/>
      <c r="S94" s="8"/>
      <c r="T94" s="8"/>
    </row>
    <row r="95" spans="1:26" customFormat="1" x14ac:dyDescent="0.2">
      <c r="A95" s="18">
        <v>45492</v>
      </c>
      <c r="B95" s="1" t="s">
        <v>44</v>
      </c>
      <c r="C95" s="1" t="s">
        <v>4</v>
      </c>
      <c r="D95" s="1" t="s">
        <v>5</v>
      </c>
      <c r="E95" s="1">
        <v>2</v>
      </c>
      <c r="F95" s="23">
        <v>0.4597222222222222</v>
      </c>
      <c r="G95" s="1">
        <v>5</v>
      </c>
      <c r="H95" s="19">
        <v>0</v>
      </c>
      <c r="I95" s="19">
        <v>0</v>
      </c>
      <c r="J95" s="19">
        <v>0.6</v>
      </c>
      <c r="K95" s="19">
        <v>0.4</v>
      </c>
      <c r="L95" s="19">
        <v>0</v>
      </c>
      <c r="M95" s="19">
        <v>0</v>
      </c>
      <c r="N95" s="19">
        <v>0.8</v>
      </c>
      <c r="O95" s="19">
        <v>0</v>
      </c>
      <c r="P95" s="19">
        <v>0.2</v>
      </c>
      <c r="Q95" s="1"/>
    </row>
    <row r="96" spans="1:26" customFormat="1" x14ac:dyDescent="0.2">
      <c r="A96" s="18">
        <v>45493</v>
      </c>
      <c r="B96" s="1" t="s">
        <v>15</v>
      </c>
      <c r="C96" s="1" t="s">
        <v>4</v>
      </c>
      <c r="D96" s="1" t="s">
        <v>5</v>
      </c>
      <c r="E96" s="1">
        <v>2</v>
      </c>
      <c r="F96" s="23">
        <v>0.47847222222222219</v>
      </c>
      <c r="G96" s="1">
        <v>5</v>
      </c>
      <c r="H96" s="19">
        <v>0.6</v>
      </c>
      <c r="I96" s="19">
        <v>0.2</v>
      </c>
      <c r="J96" s="19">
        <v>0.2</v>
      </c>
      <c r="K96" s="19">
        <v>0</v>
      </c>
      <c r="L96" s="19">
        <v>0</v>
      </c>
      <c r="M96" s="19">
        <v>0</v>
      </c>
      <c r="N96" s="19">
        <v>0.8</v>
      </c>
      <c r="O96" s="19">
        <v>0</v>
      </c>
      <c r="P96" s="19">
        <v>0.2</v>
      </c>
      <c r="Q96" s="1" t="s">
        <v>67</v>
      </c>
      <c r="R96" s="1"/>
      <c r="S96" s="1"/>
    </row>
    <row r="97" spans="1:26" customFormat="1" x14ac:dyDescent="0.2">
      <c r="A97" s="18">
        <v>45497</v>
      </c>
      <c r="B97" s="1" t="s">
        <v>68</v>
      </c>
      <c r="C97" s="1" t="s">
        <v>4</v>
      </c>
      <c r="D97" s="1" t="s">
        <v>5</v>
      </c>
      <c r="E97" s="1">
        <v>2</v>
      </c>
      <c r="F97" s="23">
        <v>0.44166666666666665</v>
      </c>
      <c r="G97" s="1">
        <v>8</v>
      </c>
      <c r="H97" s="19">
        <v>0</v>
      </c>
      <c r="I97" s="19">
        <f>1/8</f>
        <v>0.125</v>
      </c>
      <c r="J97" s="19">
        <f>4/8</f>
        <v>0.5</v>
      </c>
      <c r="K97" s="19">
        <f>3/8</f>
        <v>0.375</v>
      </c>
      <c r="L97" s="19">
        <v>0</v>
      </c>
      <c r="M97" s="19">
        <v>0</v>
      </c>
      <c r="N97" s="19">
        <f>2/8</f>
        <v>0.25</v>
      </c>
      <c r="O97" s="19">
        <f>2/8</f>
        <v>0.25</v>
      </c>
      <c r="P97" s="19">
        <f>4/8</f>
        <v>0.5</v>
      </c>
      <c r="Q97" s="1"/>
      <c r="R97" s="1"/>
      <c r="S97" s="1"/>
    </row>
    <row r="98" spans="1:26" customFormat="1" x14ac:dyDescent="0.2">
      <c r="A98" s="18">
        <v>45513</v>
      </c>
      <c r="B98" s="1" t="s">
        <v>68</v>
      </c>
      <c r="C98" s="1" t="s">
        <v>4</v>
      </c>
      <c r="D98" s="1" t="s">
        <v>48</v>
      </c>
      <c r="E98" s="1">
        <v>2</v>
      </c>
      <c r="F98" s="23">
        <v>0.37708333333333333</v>
      </c>
      <c r="G98" s="1">
        <v>5</v>
      </c>
      <c r="H98" s="19">
        <v>0</v>
      </c>
      <c r="I98" s="19">
        <v>0</v>
      </c>
      <c r="J98" s="19">
        <v>1</v>
      </c>
      <c r="K98" s="19">
        <v>0</v>
      </c>
      <c r="L98" s="19">
        <v>0</v>
      </c>
      <c r="M98" s="19">
        <v>1</v>
      </c>
      <c r="N98" s="19">
        <v>0</v>
      </c>
      <c r="O98" s="19">
        <v>0</v>
      </c>
      <c r="P98" s="19">
        <v>0</v>
      </c>
      <c r="Q98" s="1" t="s">
        <v>89</v>
      </c>
      <c r="R98" s="1"/>
      <c r="S98" s="1"/>
    </row>
    <row r="99" spans="1:26" customFormat="1" x14ac:dyDescent="0.2">
      <c r="A99" s="18">
        <v>45496</v>
      </c>
      <c r="B99" s="1" t="s">
        <v>90</v>
      </c>
      <c r="C99" s="1" t="s">
        <v>4</v>
      </c>
      <c r="D99" s="1" t="s">
        <v>5</v>
      </c>
      <c r="E99" s="1">
        <v>2</v>
      </c>
      <c r="F99" s="23">
        <v>0.44513888888888886</v>
      </c>
      <c r="G99" s="1">
        <v>6</v>
      </c>
      <c r="H99" s="19">
        <v>0</v>
      </c>
      <c r="I99" s="19">
        <v>0.17</v>
      </c>
      <c r="J99" s="19">
        <v>0.83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1</v>
      </c>
    </row>
    <row r="100" spans="1:26" customFormat="1" x14ac:dyDescent="0.2">
      <c r="A100" s="18">
        <v>45506</v>
      </c>
      <c r="B100" s="1" t="s">
        <v>90</v>
      </c>
      <c r="C100" s="1" t="s">
        <v>4</v>
      </c>
      <c r="D100" s="1" t="s">
        <v>5</v>
      </c>
      <c r="E100" s="1">
        <v>2</v>
      </c>
      <c r="F100" s="23">
        <v>0.3840277777777778</v>
      </c>
      <c r="G100" s="1">
        <v>10</v>
      </c>
      <c r="H100" s="19">
        <v>0.3</v>
      </c>
      <c r="I100" s="19">
        <v>0</v>
      </c>
      <c r="J100" s="19">
        <v>0.7</v>
      </c>
      <c r="K100" s="19">
        <v>0</v>
      </c>
      <c r="L100" s="19">
        <v>0</v>
      </c>
      <c r="M100" s="19">
        <v>0</v>
      </c>
      <c r="N100" s="19">
        <v>0.1</v>
      </c>
      <c r="O100" s="19">
        <v>0.4</v>
      </c>
      <c r="P100" s="19">
        <v>0.5</v>
      </c>
    </row>
    <row r="101" spans="1:26" customFormat="1" x14ac:dyDescent="0.2">
      <c r="A101" s="18">
        <v>45510</v>
      </c>
      <c r="B101" s="1" t="s">
        <v>90</v>
      </c>
      <c r="C101" s="1" t="s">
        <v>4</v>
      </c>
      <c r="D101" s="1" t="s">
        <v>5</v>
      </c>
      <c r="E101" s="1">
        <v>2</v>
      </c>
      <c r="F101" s="23">
        <v>0.34583333333333333</v>
      </c>
      <c r="G101" s="1">
        <v>10</v>
      </c>
      <c r="H101" s="19">
        <v>0.1</v>
      </c>
      <c r="I101" s="19">
        <v>0.3</v>
      </c>
      <c r="J101" s="19">
        <v>0.2</v>
      </c>
      <c r="K101" s="19">
        <v>0.4</v>
      </c>
      <c r="L101" s="19">
        <v>0</v>
      </c>
      <c r="M101" s="19">
        <v>0</v>
      </c>
      <c r="N101" s="19">
        <v>0</v>
      </c>
      <c r="O101" s="19">
        <v>0</v>
      </c>
      <c r="P101" s="19">
        <v>1</v>
      </c>
    </row>
    <row r="102" spans="1:26" customFormat="1" x14ac:dyDescent="0.2">
      <c r="A102" s="18">
        <v>45113</v>
      </c>
      <c r="B102" s="3" t="s">
        <v>17</v>
      </c>
      <c r="C102" s="1" t="s">
        <v>18</v>
      </c>
      <c r="D102" s="1" t="s">
        <v>5</v>
      </c>
      <c r="E102" s="1">
        <v>3</v>
      </c>
      <c r="F102" s="23">
        <v>0.4458333333333333</v>
      </c>
      <c r="G102" s="1">
        <v>10</v>
      </c>
      <c r="H102" s="19">
        <v>0</v>
      </c>
      <c r="I102" s="19">
        <v>0.2</v>
      </c>
      <c r="J102" s="19">
        <v>0.1</v>
      </c>
      <c r="K102" s="19">
        <v>0.5</v>
      </c>
      <c r="L102" s="19">
        <v>0.2</v>
      </c>
      <c r="M102" s="19">
        <v>0</v>
      </c>
      <c r="N102" s="19">
        <v>1</v>
      </c>
      <c r="O102" s="19">
        <v>0</v>
      </c>
      <c r="P102" s="19">
        <v>0</v>
      </c>
      <c r="Q102" s="1" t="s">
        <v>19</v>
      </c>
      <c r="R102" s="10"/>
      <c r="S102" s="7"/>
      <c r="T102" s="7"/>
      <c r="U102" s="7"/>
      <c r="V102" s="11"/>
      <c r="W102" s="7"/>
      <c r="X102" s="7"/>
      <c r="Y102" s="7"/>
      <c r="Z102" s="7"/>
    </row>
    <row r="103" spans="1:26" customFormat="1" x14ac:dyDescent="0.2">
      <c r="A103" s="21">
        <v>45114</v>
      </c>
      <c r="B103" s="5" t="s">
        <v>37</v>
      </c>
      <c r="C103" s="6" t="s">
        <v>18</v>
      </c>
      <c r="D103" s="6" t="s">
        <v>36</v>
      </c>
      <c r="E103" s="6">
        <v>3</v>
      </c>
      <c r="F103" s="24">
        <v>0.3756944444444445</v>
      </c>
      <c r="G103" s="6">
        <v>8</v>
      </c>
      <c r="H103" s="27">
        <v>0.13</v>
      </c>
      <c r="I103" s="27">
        <v>0.38</v>
      </c>
      <c r="J103" s="27">
        <v>0.25</v>
      </c>
      <c r="K103" s="27">
        <v>0.25</v>
      </c>
      <c r="L103" s="27">
        <v>0</v>
      </c>
      <c r="M103" s="27">
        <v>0</v>
      </c>
      <c r="N103" s="27">
        <v>0</v>
      </c>
      <c r="O103" s="27">
        <v>0</v>
      </c>
      <c r="P103" s="27">
        <v>1</v>
      </c>
      <c r="Q103" s="6"/>
      <c r="R103" s="10"/>
      <c r="S103" s="7"/>
      <c r="T103" s="7"/>
      <c r="U103" s="7"/>
      <c r="V103" s="11"/>
      <c r="W103" s="7"/>
      <c r="X103" s="7"/>
      <c r="Y103" s="7"/>
      <c r="Z103" s="7"/>
    </row>
    <row r="104" spans="1:26" customFormat="1" x14ac:dyDescent="0.2">
      <c r="A104" s="21">
        <v>45117</v>
      </c>
      <c r="B104" s="5" t="s">
        <v>37</v>
      </c>
      <c r="C104" s="6" t="s">
        <v>18</v>
      </c>
      <c r="D104" s="6" t="s">
        <v>5</v>
      </c>
      <c r="E104" s="6">
        <v>3</v>
      </c>
      <c r="F104" s="24">
        <v>0.4513888888888889</v>
      </c>
      <c r="G104" s="6">
        <v>9</v>
      </c>
      <c r="H104" s="27">
        <v>0</v>
      </c>
      <c r="I104" s="27">
        <v>0.22</v>
      </c>
      <c r="J104" s="27">
        <v>0.44</v>
      </c>
      <c r="K104" s="27">
        <v>0.33</v>
      </c>
      <c r="L104" s="27">
        <v>0</v>
      </c>
      <c r="M104" s="27">
        <v>0</v>
      </c>
      <c r="N104" s="27">
        <v>1</v>
      </c>
      <c r="O104" s="27">
        <v>0</v>
      </c>
      <c r="P104" s="27">
        <v>0</v>
      </c>
      <c r="Q104" s="6"/>
      <c r="R104" s="10"/>
      <c r="S104" s="7"/>
      <c r="T104" s="7"/>
      <c r="U104" s="7"/>
      <c r="V104" s="11"/>
      <c r="W104" s="7"/>
      <c r="X104" s="7"/>
      <c r="Y104" s="7"/>
      <c r="Z104" s="7"/>
    </row>
    <row r="105" spans="1:26" customFormat="1" x14ac:dyDescent="0.2">
      <c r="A105" s="21">
        <v>45117</v>
      </c>
      <c r="B105" s="5" t="s">
        <v>37</v>
      </c>
      <c r="C105" s="6" t="s">
        <v>18</v>
      </c>
      <c r="D105" s="6" t="s">
        <v>5</v>
      </c>
      <c r="E105" s="6">
        <v>3</v>
      </c>
      <c r="F105" s="24">
        <v>0.46249999999999997</v>
      </c>
      <c r="G105" s="6">
        <v>6</v>
      </c>
      <c r="H105" s="27">
        <v>0</v>
      </c>
      <c r="I105" s="27">
        <v>0.33</v>
      </c>
      <c r="J105" s="27">
        <v>0.5</v>
      </c>
      <c r="K105" s="27">
        <v>0.17</v>
      </c>
      <c r="L105" s="27">
        <v>0</v>
      </c>
      <c r="M105" s="27">
        <v>0.17</v>
      </c>
      <c r="N105" s="27">
        <v>0.17</v>
      </c>
      <c r="O105" s="27">
        <v>0</v>
      </c>
      <c r="P105" s="27">
        <v>0.67</v>
      </c>
      <c r="Q105" s="6"/>
      <c r="R105" s="10"/>
      <c r="S105" s="7"/>
      <c r="T105" s="7"/>
      <c r="U105" s="7"/>
      <c r="V105" s="11"/>
      <c r="W105" s="7"/>
      <c r="X105" s="7"/>
      <c r="Y105" s="7"/>
      <c r="Z105" s="7"/>
    </row>
    <row r="106" spans="1:26" customFormat="1" x14ac:dyDescent="0.2">
      <c r="A106" s="18">
        <v>45120</v>
      </c>
      <c r="B106" s="3" t="s">
        <v>17</v>
      </c>
      <c r="C106" s="1" t="s">
        <v>18</v>
      </c>
      <c r="D106" s="1" t="s">
        <v>36</v>
      </c>
      <c r="E106" s="1">
        <v>3</v>
      </c>
      <c r="F106" s="23">
        <v>0.46458333333333335</v>
      </c>
      <c r="G106" s="1">
        <v>10</v>
      </c>
      <c r="H106" s="19">
        <v>0.1</v>
      </c>
      <c r="I106" s="19">
        <v>0.4</v>
      </c>
      <c r="J106" s="19">
        <v>0.2</v>
      </c>
      <c r="K106" s="19">
        <v>0.3</v>
      </c>
      <c r="L106" s="19">
        <v>0</v>
      </c>
      <c r="M106" s="19">
        <v>0</v>
      </c>
      <c r="N106" s="19">
        <v>0.1</v>
      </c>
      <c r="O106" s="19">
        <v>0.1</v>
      </c>
      <c r="P106" s="19">
        <v>0.8</v>
      </c>
      <c r="Q106" s="1"/>
      <c r="R106" s="10"/>
      <c r="S106" s="7"/>
      <c r="T106" s="7"/>
      <c r="U106" s="7"/>
      <c r="V106" s="11"/>
      <c r="W106" s="7"/>
      <c r="X106" s="7"/>
      <c r="Y106" s="7"/>
      <c r="Z106" s="7"/>
    </row>
    <row r="107" spans="1:26" customFormat="1" x14ac:dyDescent="0.2">
      <c r="A107" s="21">
        <v>45121</v>
      </c>
      <c r="B107" s="5" t="s">
        <v>37</v>
      </c>
      <c r="C107" s="6" t="s">
        <v>18</v>
      </c>
      <c r="D107" s="6" t="s">
        <v>5</v>
      </c>
      <c r="E107" s="6">
        <v>3</v>
      </c>
      <c r="F107" s="24">
        <v>0.39027777777777778</v>
      </c>
      <c r="G107" s="6">
        <v>10</v>
      </c>
      <c r="H107" s="27">
        <v>0</v>
      </c>
      <c r="I107" s="27">
        <v>0.1</v>
      </c>
      <c r="J107" s="27">
        <v>0.5</v>
      </c>
      <c r="K107" s="27">
        <v>0.3</v>
      </c>
      <c r="L107" s="27">
        <v>0.1</v>
      </c>
      <c r="M107" s="27">
        <v>0.2</v>
      </c>
      <c r="N107" s="27">
        <v>0.5</v>
      </c>
      <c r="O107" s="27">
        <v>0</v>
      </c>
      <c r="P107" s="27">
        <v>0.3</v>
      </c>
      <c r="Q107" s="6"/>
      <c r="R107" s="10"/>
      <c r="S107" s="7"/>
      <c r="T107" s="7"/>
      <c r="U107" s="7"/>
      <c r="V107" s="11"/>
      <c r="W107" s="7"/>
      <c r="X107" s="7"/>
      <c r="Y107" s="7"/>
      <c r="Z107" s="7"/>
    </row>
    <row r="108" spans="1:26" customFormat="1" x14ac:dyDescent="0.2">
      <c r="A108" s="21">
        <v>45121</v>
      </c>
      <c r="B108" s="5" t="s">
        <v>37</v>
      </c>
      <c r="C108" s="6" t="s">
        <v>18</v>
      </c>
      <c r="D108" s="6" t="s">
        <v>36</v>
      </c>
      <c r="E108" s="6">
        <v>3</v>
      </c>
      <c r="F108" s="24">
        <v>0.40069444444444446</v>
      </c>
      <c r="G108" s="6">
        <v>10</v>
      </c>
      <c r="H108" s="27">
        <v>0.1</v>
      </c>
      <c r="I108" s="27">
        <v>0.6</v>
      </c>
      <c r="J108" s="27">
        <v>0.3</v>
      </c>
      <c r="K108" s="27">
        <v>0</v>
      </c>
      <c r="L108" s="27">
        <v>0</v>
      </c>
      <c r="M108" s="27">
        <v>0</v>
      </c>
      <c r="N108" s="27">
        <v>0.6</v>
      </c>
      <c r="O108" s="27">
        <v>0.3</v>
      </c>
      <c r="P108" s="27">
        <v>0.1</v>
      </c>
      <c r="Q108" s="6"/>
      <c r="R108" s="10"/>
      <c r="S108" s="7"/>
      <c r="T108" s="7"/>
      <c r="U108" s="7"/>
      <c r="V108" s="11"/>
      <c r="W108" s="7"/>
      <c r="X108" s="7"/>
      <c r="Y108" s="7"/>
      <c r="Z108" s="7"/>
    </row>
    <row r="109" spans="1:26" customFormat="1" x14ac:dyDescent="0.2">
      <c r="A109" s="18">
        <v>45124</v>
      </c>
      <c r="B109" s="3" t="s">
        <v>17</v>
      </c>
      <c r="C109" s="1" t="s">
        <v>18</v>
      </c>
      <c r="D109" s="1" t="s">
        <v>5</v>
      </c>
      <c r="E109" s="1">
        <v>3</v>
      </c>
      <c r="F109" s="23">
        <v>0.37638888888888888</v>
      </c>
      <c r="G109" s="1">
        <v>5</v>
      </c>
      <c r="H109" s="19">
        <v>0</v>
      </c>
      <c r="I109" s="19">
        <v>0.4</v>
      </c>
      <c r="J109" s="19">
        <v>0.6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"/>
      <c r="R109" s="10"/>
      <c r="S109" s="7"/>
      <c r="T109" s="7"/>
      <c r="U109" s="7"/>
      <c r="V109" s="12"/>
      <c r="X109" s="7"/>
    </row>
    <row r="110" spans="1:26" customFormat="1" x14ac:dyDescent="0.2">
      <c r="A110" s="18">
        <v>45124</v>
      </c>
      <c r="B110" s="3" t="s">
        <v>17</v>
      </c>
      <c r="C110" s="1" t="s">
        <v>18</v>
      </c>
      <c r="D110" s="1" t="s">
        <v>36</v>
      </c>
      <c r="E110" s="1">
        <v>3</v>
      </c>
      <c r="F110" s="23">
        <v>0.41388888888888892</v>
      </c>
      <c r="G110" s="1">
        <v>8</v>
      </c>
      <c r="H110" s="19">
        <v>0</v>
      </c>
      <c r="I110" s="19">
        <v>0.75</v>
      </c>
      <c r="J110" s="19">
        <v>0.25</v>
      </c>
      <c r="K110" s="19">
        <v>0</v>
      </c>
      <c r="L110" s="19">
        <v>0</v>
      </c>
      <c r="M110" s="19">
        <v>0</v>
      </c>
      <c r="N110" s="19">
        <v>0.5</v>
      </c>
      <c r="O110" s="19">
        <v>0</v>
      </c>
      <c r="P110" s="19">
        <v>0.5</v>
      </c>
      <c r="Q110" s="1" t="s">
        <v>21</v>
      </c>
      <c r="R110" s="10"/>
      <c r="S110" s="7"/>
      <c r="T110" s="7"/>
      <c r="U110" s="7"/>
      <c r="V110" s="11"/>
      <c r="W110" s="7"/>
      <c r="X110" s="7"/>
      <c r="Y110" s="7"/>
      <c r="Z110" s="7"/>
    </row>
    <row r="111" spans="1:26" customFormat="1" x14ac:dyDescent="0.2">
      <c r="A111" s="21">
        <v>45127</v>
      </c>
      <c r="B111" s="5" t="s">
        <v>37</v>
      </c>
      <c r="C111" s="6" t="s">
        <v>18</v>
      </c>
      <c r="D111" s="6" t="s">
        <v>5</v>
      </c>
      <c r="E111" s="6">
        <v>3</v>
      </c>
      <c r="F111" s="24">
        <v>0.3576388888888889</v>
      </c>
      <c r="G111" s="6">
        <v>6</v>
      </c>
      <c r="H111" s="27">
        <v>0.5</v>
      </c>
      <c r="I111" s="27">
        <v>0</v>
      </c>
      <c r="J111" s="27">
        <v>0.5</v>
      </c>
      <c r="K111" s="27">
        <v>0</v>
      </c>
      <c r="L111" s="27">
        <v>0</v>
      </c>
      <c r="M111" s="27">
        <v>0.17</v>
      </c>
      <c r="N111" s="27">
        <v>0.5</v>
      </c>
      <c r="O111" s="27">
        <v>0</v>
      </c>
      <c r="P111" s="27">
        <v>0.33</v>
      </c>
      <c r="Q111" s="6"/>
      <c r="R111" s="10"/>
      <c r="S111" s="7"/>
      <c r="T111" s="7"/>
      <c r="U111" s="7"/>
      <c r="V111" s="11"/>
      <c r="W111" s="7"/>
      <c r="X111" s="7"/>
      <c r="Y111" s="7"/>
      <c r="Z111" s="7"/>
    </row>
    <row r="112" spans="1:26" customFormat="1" x14ac:dyDescent="0.2">
      <c r="A112" s="21">
        <v>45127</v>
      </c>
      <c r="B112" s="5" t="s">
        <v>37</v>
      </c>
      <c r="C112" s="6" t="s">
        <v>18</v>
      </c>
      <c r="D112" s="6" t="s">
        <v>5</v>
      </c>
      <c r="E112" s="6">
        <v>3</v>
      </c>
      <c r="F112" s="24">
        <v>0.37222222222222223</v>
      </c>
      <c r="G112" s="6">
        <v>5</v>
      </c>
      <c r="H112" s="27">
        <v>0</v>
      </c>
      <c r="I112" s="27">
        <v>0</v>
      </c>
      <c r="J112" s="27">
        <v>1</v>
      </c>
      <c r="K112" s="27">
        <v>0</v>
      </c>
      <c r="L112" s="27">
        <v>0</v>
      </c>
      <c r="M112" s="27">
        <v>0</v>
      </c>
      <c r="N112" s="27">
        <v>0.6</v>
      </c>
      <c r="O112" s="27">
        <v>0</v>
      </c>
      <c r="P112" s="27">
        <v>0.4</v>
      </c>
      <c r="Q112" s="6"/>
      <c r="R112" s="10"/>
      <c r="S112" s="7"/>
      <c r="T112" s="7"/>
      <c r="U112" s="7"/>
      <c r="V112" s="14"/>
      <c r="W112" s="7"/>
      <c r="X112" s="7"/>
      <c r="Y112" s="7"/>
      <c r="Z112" s="7"/>
    </row>
    <row r="113" spans="1:26" customFormat="1" x14ac:dyDescent="0.2">
      <c r="A113" s="21">
        <v>45127</v>
      </c>
      <c r="B113" s="5" t="s">
        <v>37</v>
      </c>
      <c r="C113" s="6" t="s">
        <v>18</v>
      </c>
      <c r="D113" s="6" t="s">
        <v>5</v>
      </c>
      <c r="E113" s="6">
        <v>3</v>
      </c>
      <c r="F113" s="24">
        <v>0.41041666666666665</v>
      </c>
      <c r="G113" s="6">
        <v>5</v>
      </c>
      <c r="H113" s="27">
        <v>0</v>
      </c>
      <c r="I113" s="27">
        <v>0.4</v>
      </c>
      <c r="J113" s="27">
        <v>0.6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1</v>
      </c>
      <c r="Q113" s="6"/>
      <c r="R113" s="10"/>
      <c r="S113" s="7"/>
      <c r="T113" s="7"/>
      <c r="U113" s="7"/>
      <c r="V113" s="11"/>
      <c r="W113" s="7"/>
      <c r="X113" s="7"/>
      <c r="Y113" s="7"/>
      <c r="Z113" s="7"/>
    </row>
    <row r="114" spans="1:26" customFormat="1" x14ac:dyDescent="0.2">
      <c r="A114" s="18">
        <v>45129</v>
      </c>
      <c r="B114" s="3" t="s">
        <v>17</v>
      </c>
      <c r="C114" s="1" t="s">
        <v>18</v>
      </c>
      <c r="D114" s="1" t="s">
        <v>5</v>
      </c>
      <c r="E114" s="1">
        <v>3</v>
      </c>
      <c r="F114" s="23">
        <v>0.45208333333333334</v>
      </c>
      <c r="G114" s="1">
        <v>7</v>
      </c>
      <c r="H114" s="19">
        <v>0</v>
      </c>
      <c r="I114" s="19">
        <v>0</v>
      </c>
      <c r="J114" s="19">
        <v>0.43</v>
      </c>
      <c r="K114" s="19">
        <v>0.56999999999999995</v>
      </c>
      <c r="L114" s="19">
        <v>0</v>
      </c>
      <c r="M114" s="19">
        <v>0</v>
      </c>
      <c r="N114" s="19">
        <v>0.56999999999999995</v>
      </c>
      <c r="O114" s="19">
        <v>0.14000000000000001</v>
      </c>
      <c r="P114" s="19">
        <v>0.28999999999999998</v>
      </c>
      <c r="Q114" s="1" t="s">
        <v>21</v>
      </c>
      <c r="R114" s="10"/>
      <c r="S114" s="7"/>
      <c r="T114" s="7"/>
      <c r="U114" s="7"/>
      <c r="V114" s="11"/>
      <c r="W114" s="7"/>
      <c r="X114" s="7"/>
      <c r="Y114" s="7"/>
      <c r="Z114" s="7"/>
    </row>
    <row r="115" spans="1:26" x14ac:dyDescent="0.2">
      <c r="A115" s="18">
        <v>45131</v>
      </c>
      <c r="B115" s="3" t="s">
        <v>17</v>
      </c>
      <c r="C115" s="1" t="s">
        <v>18</v>
      </c>
      <c r="D115" s="1" t="s">
        <v>5</v>
      </c>
      <c r="E115" s="1">
        <v>3</v>
      </c>
      <c r="F115" s="23">
        <v>0.4548611111111111</v>
      </c>
      <c r="G115" s="1">
        <v>7</v>
      </c>
      <c r="H115" s="19">
        <v>0</v>
      </c>
      <c r="I115" s="19">
        <v>0</v>
      </c>
      <c r="J115" s="19">
        <v>0.28999999999999998</v>
      </c>
      <c r="K115" s="19">
        <v>0.71</v>
      </c>
      <c r="L115" s="19">
        <v>0</v>
      </c>
      <c r="M115" s="19">
        <v>0</v>
      </c>
      <c r="N115" s="19">
        <v>0.56999999999999995</v>
      </c>
      <c r="O115" s="19">
        <v>0</v>
      </c>
      <c r="P115" s="19">
        <v>0.43</v>
      </c>
      <c r="Q115" s="1" t="s">
        <v>22</v>
      </c>
      <c r="R115"/>
      <c r="S115"/>
      <c r="T115"/>
      <c r="U115"/>
      <c r="V115"/>
      <c r="W115"/>
      <c r="X115"/>
      <c r="Y115"/>
      <c r="Z115"/>
    </row>
    <row r="116" spans="1:26" x14ac:dyDescent="0.2">
      <c r="A116" s="18">
        <v>45131</v>
      </c>
      <c r="B116" s="3" t="s">
        <v>17</v>
      </c>
      <c r="C116" s="1" t="s">
        <v>18</v>
      </c>
      <c r="D116" s="1" t="s">
        <v>5</v>
      </c>
      <c r="E116" s="1">
        <v>3</v>
      </c>
      <c r="F116" s="23">
        <v>0.41597222222222219</v>
      </c>
      <c r="G116" s="1">
        <v>9</v>
      </c>
      <c r="H116" s="19">
        <v>0</v>
      </c>
      <c r="I116" s="19">
        <v>0.33</v>
      </c>
      <c r="J116" s="19">
        <v>0.33</v>
      </c>
      <c r="K116" s="19">
        <v>0.33</v>
      </c>
      <c r="L116" s="19">
        <v>0</v>
      </c>
      <c r="M116" s="19">
        <v>0</v>
      </c>
      <c r="N116" s="19">
        <v>0.22</v>
      </c>
      <c r="O116" s="19">
        <v>0</v>
      </c>
      <c r="P116" s="19">
        <v>0.78</v>
      </c>
      <c r="Q116" s="1" t="s">
        <v>23</v>
      </c>
      <c r="R116" s="15"/>
      <c r="S116" s="8"/>
      <c r="T116" s="8"/>
      <c r="U116" s="8"/>
      <c r="V116" s="16"/>
      <c r="W116" s="7"/>
      <c r="X116" s="7"/>
      <c r="Y116" s="7"/>
      <c r="Z116" s="7"/>
    </row>
    <row r="117" spans="1:26" x14ac:dyDescent="0.2">
      <c r="A117" s="21">
        <v>45131</v>
      </c>
      <c r="B117" s="5" t="s">
        <v>37</v>
      </c>
      <c r="C117" s="6" t="s">
        <v>18</v>
      </c>
      <c r="D117" s="6" t="s">
        <v>5</v>
      </c>
      <c r="E117" s="6">
        <v>3</v>
      </c>
      <c r="F117" s="24">
        <v>0.43402777777777773</v>
      </c>
      <c r="G117" s="6">
        <v>7</v>
      </c>
      <c r="H117" s="27">
        <v>0.14000000000000001</v>
      </c>
      <c r="I117" s="27">
        <v>0.28999999999999998</v>
      </c>
      <c r="J117" s="27">
        <v>0.28999999999999998</v>
      </c>
      <c r="K117" s="27">
        <v>0.28999999999999998</v>
      </c>
      <c r="L117" s="27">
        <v>0</v>
      </c>
      <c r="M117" s="27">
        <v>0</v>
      </c>
      <c r="N117" s="27">
        <v>0.56999999999999995</v>
      </c>
      <c r="O117" s="27">
        <v>0.28999999999999998</v>
      </c>
      <c r="P117" s="27">
        <v>0.14000000000000001</v>
      </c>
      <c r="Q117" s="6"/>
      <c r="R117" s="15"/>
      <c r="S117" s="8"/>
      <c r="T117" s="8"/>
      <c r="U117" s="8"/>
      <c r="V117" s="16"/>
      <c r="W117" s="7"/>
      <c r="X117" s="7"/>
      <c r="Y117" s="7"/>
      <c r="Z117" s="7"/>
    </row>
    <row r="118" spans="1:26" x14ac:dyDescent="0.2">
      <c r="A118" s="21">
        <v>45133</v>
      </c>
      <c r="B118" s="5" t="s">
        <v>37</v>
      </c>
      <c r="C118" s="6" t="s">
        <v>18</v>
      </c>
      <c r="D118" s="6" t="s">
        <v>5</v>
      </c>
      <c r="E118" s="6">
        <v>3</v>
      </c>
      <c r="F118" s="24">
        <v>0.35694444444444445</v>
      </c>
      <c r="G118" s="6">
        <v>6</v>
      </c>
      <c r="H118" s="27">
        <v>0.83</v>
      </c>
      <c r="I118" s="27">
        <v>0.17</v>
      </c>
      <c r="J118" s="27">
        <v>0</v>
      </c>
      <c r="K118" s="27">
        <v>0</v>
      </c>
      <c r="L118" s="27">
        <v>0</v>
      </c>
      <c r="M118" s="27">
        <v>0</v>
      </c>
      <c r="N118" s="27">
        <v>0.17</v>
      </c>
      <c r="O118" s="27">
        <v>0.83</v>
      </c>
      <c r="P118" s="27">
        <v>0</v>
      </c>
      <c r="Q118" s="6"/>
      <c r="R118" s="15"/>
      <c r="S118" s="8"/>
      <c r="T118" s="8"/>
      <c r="U118" s="8"/>
      <c r="V118" s="16"/>
      <c r="W118" s="7"/>
      <c r="X118" s="7"/>
      <c r="Y118" s="7"/>
      <c r="Z118" s="7"/>
    </row>
    <row r="119" spans="1:26" customFormat="1" x14ac:dyDescent="0.2">
      <c r="A119" s="21">
        <v>45133</v>
      </c>
      <c r="B119" s="5" t="s">
        <v>37</v>
      </c>
      <c r="C119" s="6" t="s">
        <v>18</v>
      </c>
      <c r="D119" s="6" t="s">
        <v>5</v>
      </c>
      <c r="E119" s="6">
        <v>3</v>
      </c>
      <c r="F119" s="24">
        <v>0.36388888888888887</v>
      </c>
      <c r="G119" s="6">
        <v>8</v>
      </c>
      <c r="H119" s="27">
        <v>0</v>
      </c>
      <c r="I119" s="27">
        <v>0.38</v>
      </c>
      <c r="J119" s="27">
        <v>0.38</v>
      </c>
      <c r="K119" s="27">
        <v>0.13</v>
      </c>
      <c r="L119" s="27">
        <v>0.13</v>
      </c>
      <c r="M119" s="27">
        <v>0.25</v>
      </c>
      <c r="N119" s="27">
        <v>0.38</v>
      </c>
      <c r="O119" s="27">
        <v>0.25</v>
      </c>
      <c r="P119" s="27">
        <v>0.13</v>
      </c>
      <c r="Q119" s="6"/>
      <c r="R119" s="15"/>
      <c r="S119" s="8"/>
      <c r="T119" s="8"/>
      <c r="U119" s="8"/>
      <c r="V119" s="16"/>
      <c r="W119" s="7"/>
    </row>
    <row r="120" spans="1:26" customFormat="1" x14ac:dyDescent="0.2">
      <c r="A120" s="21">
        <v>45133</v>
      </c>
      <c r="B120" s="5" t="s">
        <v>37</v>
      </c>
      <c r="C120" s="6" t="s">
        <v>18</v>
      </c>
      <c r="D120" s="6" t="s">
        <v>39</v>
      </c>
      <c r="E120" s="6">
        <v>3</v>
      </c>
      <c r="F120" s="24">
        <v>0.37083333333333335</v>
      </c>
      <c r="G120" s="6">
        <v>6</v>
      </c>
      <c r="H120" s="27">
        <v>0</v>
      </c>
      <c r="I120" s="27">
        <v>0.17</v>
      </c>
      <c r="J120" s="27">
        <v>0.5</v>
      </c>
      <c r="K120" s="27">
        <v>0.33</v>
      </c>
      <c r="L120" s="27">
        <v>0</v>
      </c>
      <c r="M120" s="27">
        <v>0.17</v>
      </c>
      <c r="N120" s="27">
        <v>0.83</v>
      </c>
      <c r="O120" s="27">
        <v>0</v>
      </c>
      <c r="P120" s="27">
        <v>0</v>
      </c>
      <c r="Q120" s="6"/>
      <c r="R120" s="10"/>
      <c r="S120" s="7"/>
      <c r="T120" s="7"/>
      <c r="U120" s="7"/>
      <c r="V120" s="16"/>
      <c r="W120" s="7"/>
      <c r="X120" s="7"/>
      <c r="Y120" s="7"/>
      <c r="Z120" s="7"/>
    </row>
    <row r="121" spans="1:26" customFormat="1" x14ac:dyDescent="0.2">
      <c r="A121" s="21">
        <v>45133</v>
      </c>
      <c r="B121" s="5" t="s">
        <v>37</v>
      </c>
      <c r="C121" s="6" t="s">
        <v>18</v>
      </c>
      <c r="D121" s="6" t="s">
        <v>36</v>
      </c>
      <c r="E121" s="6">
        <v>3</v>
      </c>
      <c r="F121" s="24">
        <v>0.42638888888888887</v>
      </c>
      <c r="G121" s="6">
        <v>5</v>
      </c>
      <c r="H121" s="27">
        <v>0</v>
      </c>
      <c r="I121" s="27">
        <v>0</v>
      </c>
      <c r="J121" s="27">
        <v>0.8</v>
      </c>
      <c r="K121" s="27">
        <v>0.2</v>
      </c>
      <c r="L121" s="27">
        <v>0</v>
      </c>
      <c r="M121" s="27">
        <v>0</v>
      </c>
      <c r="N121" s="27">
        <v>0.2</v>
      </c>
      <c r="O121" s="27">
        <v>0</v>
      </c>
      <c r="P121" s="27">
        <v>0.8</v>
      </c>
      <c r="Q121" s="6"/>
      <c r="R121" s="10"/>
      <c r="S121" s="7"/>
      <c r="T121" s="7"/>
      <c r="U121" s="7"/>
      <c r="V121" s="16"/>
      <c r="W121" s="7"/>
      <c r="X121" s="7"/>
      <c r="Y121" s="7"/>
      <c r="Z121" s="7"/>
    </row>
    <row r="122" spans="1:26" customFormat="1" x14ac:dyDescent="0.2">
      <c r="A122" s="21">
        <v>45141</v>
      </c>
      <c r="B122" s="5" t="s">
        <v>37</v>
      </c>
      <c r="C122" s="6" t="s">
        <v>18</v>
      </c>
      <c r="D122" s="6" t="s">
        <v>39</v>
      </c>
      <c r="E122" s="6">
        <v>3</v>
      </c>
      <c r="F122" s="24">
        <v>0.43958333333333338</v>
      </c>
      <c r="G122" s="6">
        <v>8</v>
      </c>
      <c r="H122" s="27">
        <v>0.13</v>
      </c>
      <c r="I122" s="27">
        <v>0.88</v>
      </c>
      <c r="J122" s="27">
        <v>0</v>
      </c>
      <c r="K122" s="27">
        <v>0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6"/>
      <c r="R122" s="10"/>
      <c r="S122" s="7"/>
      <c r="T122" s="7"/>
      <c r="U122" s="7"/>
      <c r="V122" s="17"/>
      <c r="W122" s="7"/>
      <c r="X122" s="7"/>
      <c r="Y122" s="7"/>
      <c r="Z122" s="7"/>
    </row>
    <row r="123" spans="1:26" customFormat="1" x14ac:dyDescent="0.2">
      <c r="A123" s="18">
        <v>45143</v>
      </c>
      <c r="B123" s="3" t="s">
        <v>17</v>
      </c>
      <c r="C123" s="1" t="s">
        <v>18</v>
      </c>
      <c r="D123" s="1" t="s">
        <v>5</v>
      </c>
      <c r="E123" s="1">
        <v>3</v>
      </c>
      <c r="F123" s="23">
        <v>0.39999999999999997</v>
      </c>
      <c r="G123" s="1">
        <v>6</v>
      </c>
      <c r="H123" s="19">
        <v>0.5</v>
      </c>
      <c r="I123" s="19">
        <v>0.33</v>
      </c>
      <c r="J123" s="19">
        <v>0</v>
      </c>
      <c r="K123" s="19">
        <v>0.17</v>
      </c>
      <c r="L123" s="19">
        <v>0</v>
      </c>
      <c r="M123" s="19">
        <v>0.5</v>
      </c>
      <c r="N123" s="19">
        <v>0.33</v>
      </c>
      <c r="O123" s="19">
        <v>0</v>
      </c>
      <c r="P123" s="19">
        <v>0.17</v>
      </c>
      <c r="Q123" s="1" t="s">
        <v>33</v>
      </c>
      <c r="R123" s="10"/>
      <c r="S123" s="7"/>
      <c r="T123" s="7"/>
      <c r="U123" s="7"/>
      <c r="V123" s="17"/>
      <c r="W123" s="7"/>
      <c r="X123" s="7"/>
      <c r="Y123" s="7"/>
      <c r="Z123" s="7"/>
    </row>
    <row r="124" spans="1:26" customFormat="1" x14ac:dyDescent="0.2">
      <c r="A124" s="21">
        <v>45145</v>
      </c>
      <c r="B124" s="5" t="s">
        <v>37</v>
      </c>
      <c r="C124" s="6" t="s">
        <v>18</v>
      </c>
      <c r="D124" s="6" t="s">
        <v>5</v>
      </c>
      <c r="E124" s="6">
        <v>3</v>
      </c>
      <c r="F124" s="24">
        <v>0.44375000000000003</v>
      </c>
      <c r="G124" s="6">
        <v>5</v>
      </c>
      <c r="H124" s="27">
        <v>0.8</v>
      </c>
      <c r="I124" s="27">
        <v>0</v>
      </c>
      <c r="J124" s="27">
        <v>0.2</v>
      </c>
      <c r="K124" s="27">
        <v>0</v>
      </c>
      <c r="L124" s="27">
        <v>0</v>
      </c>
      <c r="M124" s="27">
        <v>0.2</v>
      </c>
      <c r="N124" s="27">
        <v>0.2</v>
      </c>
      <c r="O124" s="27">
        <v>0</v>
      </c>
      <c r="P124" s="27">
        <v>0.6</v>
      </c>
      <c r="Q124" s="6"/>
      <c r="R124" s="10"/>
      <c r="S124" s="7"/>
      <c r="T124" s="7"/>
      <c r="U124" s="7"/>
      <c r="V124" s="17"/>
      <c r="W124" s="7"/>
      <c r="X124" s="7"/>
      <c r="Y124" s="7"/>
      <c r="Z124" s="7"/>
    </row>
    <row r="125" spans="1:26" customFormat="1" x14ac:dyDescent="0.2">
      <c r="A125" s="18">
        <v>45147</v>
      </c>
      <c r="B125" s="3" t="s">
        <v>17</v>
      </c>
      <c r="C125" s="1" t="s">
        <v>18</v>
      </c>
      <c r="D125" s="1" t="s">
        <v>5</v>
      </c>
      <c r="E125" s="1">
        <v>3</v>
      </c>
      <c r="F125" s="23">
        <v>0.34097222222222223</v>
      </c>
      <c r="G125" s="1">
        <v>6</v>
      </c>
      <c r="H125" s="19">
        <v>0</v>
      </c>
      <c r="I125" s="19">
        <v>0</v>
      </c>
      <c r="J125" s="19">
        <v>0.5</v>
      </c>
      <c r="K125" s="19">
        <v>0.17</v>
      </c>
      <c r="L125" s="19">
        <v>0.33</v>
      </c>
      <c r="M125" s="19">
        <v>0</v>
      </c>
      <c r="N125" s="19">
        <v>0.5</v>
      </c>
      <c r="O125" s="19">
        <v>0.17</v>
      </c>
      <c r="P125" s="19">
        <v>0.33</v>
      </c>
      <c r="Q125" s="1" t="s">
        <v>34</v>
      </c>
      <c r="R125" s="10"/>
      <c r="S125" s="7"/>
      <c r="T125" s="7"/>
      <c r="U125" s="7"/>
      <c r="V125" s="17"/>
      <c r="W125" s="7"/>
      <c r="X125" s="7"/>
      <c r="Y125" s="7"/>
      <c r="Z125" s="7"/>
    </row>
    <row r="126" spans="1:26" customFormat="1" x14ac:dyDescent="0.2">
      <c r="A126" s="21">
        <v>45148</v>
      </c>
      <c r="B126" s="5" t="s">
        <v>37</v>
      </c>
      <c r="C126" s="6" t="s">
        <v>18</v>
      </c>
      <c r="D126" s="6" t="s">
        <v>5</v>
      </c>
      <c r="E126" s="6">
        <v>3</v>
      </c>
      <c r="F126" s="24">
        <v>0.38263888888888892</v>
      </c>
      <c r="G126" s="6">
        <v>5</v>
      </c>
      <c r="H126" s="27">
        <v>0</v>
      </c>
      <c r="I126" s="27">
        <v>0.2</v>
      </c>
      <c r="J126" s="27">
        <v>0.8</v>
      </c>
      <c r="K126" s="27">
        <v>0</v>
      </c>
      <c r="L126" s="27">
        <v>0</v>
      </c>
      <c r="M126" s="27">
        <v>0.2</v>
      </c>
      <c r="N126" s="27">
        <v>0</v>
      </c>
      <c r="O126" s="27">
        <v>0</v>
      </c>
      <c r="P126" s="27">
        <v>0.8</v>
      </c>
      <c r="Q126" s="6"/>
      <c r="R126" s="10"/>
      <c r="S126" s="7"/>
      <c r="T126" s="7"/>
      <c r="U126" s="7"/>
      <c r="V126" s="17"/>
      <c r="W126" s="7"/>
      <c r="X126" s="7"/>
      <c r="Y126" s="7"/>
      <c r="Z126" s="7"/>
    </row>
    <row r="127" spans="1:26" customFormat="1" x14ac:dyDescent="0.2">
      <c r="A127" s="18">
        <v>45479</v>
      </c>
      <c r="B127" s="1" t="s">
        <v>44</v>
      </c>
      <c r="C127" s="1" t="s">
        <v>18</v>
      </c>
      <c r="D127" s="1" t="s">
        <v>45</v>
      </c>
      <c r="E127" s="1">
        <v>3</v>
      </c>
      <c r="F127" s="23">
        <v>0.45277777777777778</v>
      </c>
      <c r="G127" s="1">
        <v>7</v>
      </c>
      <c r="H127" s="19">
        <v>0.14000000000000001</v>
      </c>
      <c r="I127" s="19">
        <v>0</v>
      </c>
      <c r="J127" s="19">
        <v>0.43</v>
      </c>
      <c r="K127" s="19">
        <v>0.43</v>
      </c>
      <c r="L127" s="19">
        <v>0</v>
      </c>
      <c r="M127" s="19">
        <v>0</v>
      </c>
      <c r="N127" s="19">
        <v>0.28999999999999998</v>
      </c>
      <c r="O127" s="19">
        <v>0</v>
      </c>
      <c r="P127" s="19">
        <v>0.71</v>
      </c>
      <c r="Q127" s="1"/>
    </row>
    <row r="128" spans="1:26" customFormat="1" x14ac:dyDescent="0.2">
      <c r="A128" s="18">
        <v>45488</v>
      </c>
      <c r="B128" s="1" t="s">
        <v>44</v>
      </c>
      <c r="C128" s="1" t="s">
        <v>18</v>
      </c>
      <c r="D128" s="1" t="s">
        <v>36</v>
      </c>
      <c r="E128" s="1">
        <v>3</v>
      </c>
      <c r="F128" s="23">
        <v>0.41111111111111109</v>
      </c>
      <c r="G128" s="1">
        <v>9</v>
      </c>
      <c r="H128" s="19">
        <v>0.11</v>
      </c>
      <c r="I128" s="19">
        <v>0.33</v>
      </c>
      <c r="J128" s="19">
        <v>0.44</v>
      </c>
      <c r="K128" s="19">
        <v>0.11</v>
      </c>
      <c r="L128" s="19">
        <v>0</v>
      </c>
      <c r="M128" s="19">
        <v>0</v>
      </c>
      <c r="N128" s="19">
        <v>0.11</v>
      </c>
      <c r="O128" s="19">
        <v>0.33</v>
      </c>
      <c r="P128" s="19">
        <v>0.56000000000000005</v>
      </c>
      <c r="Q128" s="1"/>
    </row>
    <row r="129" spans="1:26" customFormat="1" x14ac:dyDescent="0.2">
      <c r="A129" s="18">
        <v>45488</v>
      </c>
      <c r="B129" s="1" t="s">
        <v>44</v>
      </c>
      <c r="C129" s="1" t="s">
        <v>18</v>
      </c>
      <c r="D129" s="1" t="s">
        <v>45</v>
      </c>
      <c r="E129" s="1">
        <v>3</v>
      </c>
      <c r="F129" s="23">
        <v>0.42152777777777778</v>
      </c>
      <c r="G129" s="1">
        <v>8</v>
      </c>
      <c r="H129" s="19">
        <v>0.5</v>
      </c>
      <c r="I129" s="19">
        <v>0.13</v>
      </c>
      <c r="J129" s="19">
        <v>0.13</v>
      </c>
      <c r="K129" s="19">
        <v>0.25</v>
      </c>
      <c r="L129" s="19">
        <v>0</v>
      </c>
      <c r="M129" s="19">
        <v>0</v>
      </c>
      <c r="N129" s="19">
        <v>0</v>
      </c>
      <c r="O129" s="19">
        <v>0.63</v>
      </c>
      <c r="P129" s="19">
        <v>0.38</v>
      </c>
      <c r="Q129" s="1"/>
    </row>
    <row r="130" spans="1:26" customFormat="1" x14ac:dyDescent="0.2">
      <c r="A130" s="18">
        <v>45489</v>
      </c>
      <c r="B130" s="1" t="s">
        <v>44</v>
      </c>
      <c r="C130" s="1" t="s">
        <v>18</v>
      </c>
      <c r="D130" s="1" t="s">
        <v>36</v>
      </c>
      <c r="E130" s="1">
        <v>3</v>
      </c>
      <c r="F130" s="23">
        <v>0.50763888888888886</v>
      </c>
      <c r="G130" s="1">
        <v>8</v>
      </c>
      <c r="H130" s="19">
        <v>0</v>
      </c>
      <c r="I130" s="19">
        <v>0</v>
      </c>
      <c r="J130" s="19">
        <v>0.75</v>
      </c>
      <c r="K130" s="19">
        <v>0.25</v>
      </c>
      <c r="L130" s="19">
        <v>0</v>
      </c>
      <c r="M130" s="19">
        <v>0</v>
      </c>
      <c r="N130" s="19">
        <v>0.25</v>
      </c>
      <c r="O130" s="19">
        <v>0.5</v>
      </c>
      <c r="P130" s="19">
        <v>0.25</v>
      </c>
      <c r="Q130" s="1" t="s">
        <v>47</v>
      </c>
    </row>
    <row r="131" spans="1:26" customFormat="1" x14ac:dyDescent="0.2">
      <c r="A131" s="18">
        <v>45496</v>
      </c>
      <c r="B131" s="1" t="s">
        <v>44</v>
      </c>
      <c r="C131" s="1" t="s">
        <v>18</v>
      </c>
      <c r="D131" s="1" t="s">
        <v>45</v>
      </c>
      <c r="E131" s="1">
        <v>3</v>
      </c>
      <c r="F131" s="23">
        <v>0.38958333333333334</v>
      </c>
      <c r="G131" s="1">
        <v>10</v>
      </c>
      <c r="H131" s="19">
        <v>0.4</v>
      </c>
      <c r="I131" s="19">
        <v>0.2</v>
      </c>
      <c r="J131" s="19">
        <v>0.4</v>
      </c>
      <c r="K131" s="19">
        <v>0</v>
      </c>
      <c r="L131" s="19">
        <v>0</v>
      </c>
      <c r="M131" s="19">
        <v>0</v>
      </c>
      <c r="N131" s="19">
        <v>0.5</v>
      </c>
      <c r="O131" s="19">
        <v>0.1</v>
      </c>
      <c r="P131" s="19">
        <v>0.4</v>
      </c>
      <c r="Q131" s="1" t="s">
        <v>51</v>
      </c>
      <c r="T131" s="1"/>
      <c r="U131" s="1"/>
      <c r="V131" s="1"/>
      <c r="W131" s="1"/>
      <c r="X131" s="1"/>
      <c r="Y131" s="1"/>
      <c r="Z131" s="1"/>
    </row>
    <row r="132" spans="1:26" customFormat="1" x14ac:dyDescent="0.2">
      <c r="A132" s="18">
        <v>45496</v>
      </c>
      <c r="B132" s="1" t="s">
        <v>44</v>
      </c>
      <c r="C132" s="1" t="s">
        <v>18</v>
      </c>
      <c r="D132" s="1" t="s">
        <v>36</v>
      </c>
      <c r="E132" s="1">
        <v>3</v>
      </c>
      <c r="F132" s="23">
        <v>0.42638888888888887</v>
      </c>
      <c r="G132" s="1">
        <v>8</v>
      </c>
      <c r="H132" s="19">
        <v>0</v>
      </c>
      <c r="I132" s="19">
        <v>0</v>
      </c>
      <c r="J132" s="19">
        <v>0.63</v>
      </c>
      <c r="K132" s="19">
        <v>0.38</v>
      </c>
      <c r="L132" s="19">
        <v>0</v>
      </c>
      <c r="M132" s="19">
        <v>0</v>
      </c>
      <c r="N132" s="19">
        <v>0.63</v>
      </c>
      <c r="O132" s="19">
        <v>0</v>
      </c>
      <c r="P132" s="19">
        <v>0.38</v>
      </c>
      <c r="Q132" s="1"/>
      <c r="T132" s="1"/>
      <c r="U132" s="1"/>
      <c r="V132" s="1"/>
      <c r="W132" s="1"/>
      <c r="X132" s="1"/>
      <c r="Y132" s="1"/>
      <c r="Z132" s="1"/>
    </row>
    <row r="133" spans="1:26" customFormat="1" x14ac:dyDescent="0.2">
      <c r="A133" s="18">
        <v>45496</v>
      </c>
      <c r="B133" s="1" t="s">
        <v>44</v>
      </c>
      <c r="C133" s="1" t="s">
        <v>18</v>
      </c>
      <c r="D133" s="1" t="s">
        <v>5</v>
      </c>
      <c r="E133" s="1">
        <v>3</v>
      </c>
      <c r="F133" s="23">
        <v>0.44791666666666669</v>
      </c>
      <c r="G133" s="1">
        <v>6</v>
      </c>
      <c r="H133" s="19">
        <v>0</v>
      </c>
      <c r="I133" s="19">
        <v>0</v>
      </c>
      <c r="J133" s="19">
        <v>0.83</v>
      </c>
      <c r="K133" s="19">
        <v>0.17</v>
      </c>
      <c r="L133" s="19">
        <v>0</v>
      </c>
      <c r="M133" s="19">
        <v>0</v>
      </c>
      <c r="N133" s="19">
        <v>0.5</v>
      </c>
      <c r="O133" s="19">
        <v>0</v>
      </c>
      <c r="P133" s="19">
        <v>0.5</v>
      </c>
      <c r="Q133" s="1" t="s">
        <v>52</v>
      </c>
      <c r="T133" s="1"/>
      <c r="U133" s="1"/>
      <c r="V133" s="1"/>
      <c r="W133" s="1"/>
      <c r="X133" s="1"/>
      <c r="Y133" s="1"/>
      <c r="Z133" s="1"/>
    </row>
    <row r="134" spans="1:26" customFormat="1" x14ac:dyDescent="0.2">
      <c r="A134" s="18">
        <v>45500</v>
      </c>
      <c r="B134" s="1" t="s">
        <v>44</v>
      </c>
      <c r="C134" s="1" t="s">
        <v>18</v>
      </c>
      <c r="D134" s="1" t="s">
        <v>5</v>
      </c>
      <c r="E134" s="1">
        <v>3</v>
      </c>
      <c r="F134" s="23">
        <v>0.38124999999999998</v>
      </c>
      <c r="G134" s="1">
        <v>9</v>
      </c>
      <c r="H134" s="19">
        <v>0</v>
      </c>
      <c r="I134" s="19">
        <v>0.11</v>
      </c>
      <c r="J134" s="19">
        <v>0.44</v>
      </c>
      <c r="K134" s="19">
        <v>0.44</v>
      </c>
      <c r="L134" s="19">
        <v>0</v>
      </c>
      <c r="M134" s="19">
        <v>0</v>
      </c>
      <c r="N134" s="19">
        <v>0</v>
      </c>
      <c r="O134" s="19">
        <v>0</v>
      </c>
      <c r="P134" s="19">
        <v>1</v>
      </c>
      <c r="Q134" s="1"/>
    </row>
    <row r="135" spans="1:26" customFormat="1" x14ac:dyDescent="0.2">
      <c r="A135" s="18">
        <v>45505</v>
      </c>
      <c r="B135" s="1" t="s">
        <v>44</v>
      </c>
      <c r="C135" s="1" t="s">
        <v>18</v>
      </c>
      <c r="D135" s="1" t="s">
        <v>45</v>
      </c>
      <c r="E135" s="1">
        <v>3</v>
      </c>
      <c r="F135" s="23">
        <v>0.3923611111111111</v>
      </c>
      <c r="G135" s="1">
        <v>8</v>
      </c>
      <c r="H135" s="19">
        <v>0</v>
      </c>
      <c r="I135" s="19">
        <v>0</v>
      </c>
      <c r="J135" s="19">
        <v>0.5</v>
      </c>
      <c r="K135" s="19">
        <v>0.38</v>
      </c>
      <c r="L135" s="19">
        <v>0.13</v>
      </c>
      <c r="M135" s="19">
        <v>0</v>
      </c>
      <c r="N135" s="19">
        <v>0.38</v>
      </c>
      <c r="O135" s="19">
        <v>0</v>
      </c>
      <c r="P135" s="19">
        <v>0.63</v>
      </c>
      <c r="Q135" s="1"/>
    </row>
    <row r="136" spans="1:26" customFormat="1" x14ac:dyDescent="0.2">
      <c r="A136" s="18">
        <v>45508</v>
      </c>
      <c r="B136" s="1" t="s">
        <v>44</v>
      </c>
      <c r="C136" s="1" t="s">
        <v>18</v>
      </c>
      <c r="D136" s="1" t="s">
        <v>36</v>
      </c>
      <c r="E136" s="1">
        <v>3</v>
      </c>
      <c r="F136" s="23">
        <v>0.44791666666666669</v>
      </c>
      <c r="G136" s="1">
        <v>10</v>
      </c>
      <c r="H136" s="19">
        <v>0.2</v>
      </c>
      <c r="I136" s="19">
        <v>0</v>
      </c>
      <c r="J136" s="19">
        <v>0.5</v>
      </c>
      <c r="K136" s="19">
        <v>0.3</v>
      </c>
      <c r="L136" s="19">
        <v>0</v>
      </c>
      <c r="M136" s="19">
        <v>0</v>
      </c>
      <c r="N136" s="19">
        <v>0.4</v>
      </c>
      <c r="O136" s="19">
        <v>0.1</v>
      </c>
      <c r="P136" s="19">
        <v>0.5</v>
      </c>
      <c r="Q136" s="1" t="s">
        <v>64</v>
      </c>
    </row>
    <row r="137" spans="1:26" customFormat="1" x14ac:dyDescent="0.2">
      <c r="A137" s="18">
        <v>45508</v>
      </c>
      <c r="B137" s="1" t="s">
        <v>44</v>
      </c>
      <c r="C137" s="1" t="s">
        <v>18</v>
      </c>
      <c r="D137" s="1" t="s">
        <v>5</v>
      </c>
      <c r="E137" s="1">
        <v>3</v>
      </c>
      <c r="F137" s="23">
        <v>0.46319444444444446</v>
      </c>
      <c r="G137" s="1">
        <v>10</v>
      </c>
      <c r="H137" s="19">
        <v>0</v>
      </c>
      <c r="I137" s="19">
        <v>0.1</v>
      </c>
      <c r="J137" s="19">
        <v>0.8</v>
      </c>
      <c r="K137" s="19">
        <v>0.1</v>
      </c>
      <c r="L137" s="19">
        <v>0</v>
      </c>
      <c r="M137" s="19">
        <v>0.2</v>
      </c>
      <c r="N137" s="19">
        <v>0</v>
      </c>
      <c r="O137" s="19">
        <v>0</v>
      </c>
      <c r="P137" s="19">
        <v>0.8</v>
      </c>
      <c r="Q137" s="1"/>
    </row>
    <row r="138" spans="1:26" customFormat="1" x14ac:dyDescent="0.2">
      <c r="A138" s="18">
        <v>45511</v>
      </c>
      <c r="B138" s="1" t="s">
        <v>44</v>
      </c>
      <c r="C138" s="1" t="s">
        <v>18</v>
      </c>
      <c r="D138" s="1" t="s">
        <v>46</v>
      </c>
      <c r="E138" s="1">
        <v>3</v>
      </c>
      <c r="F138" s="23">
        <v>0.35625000000000001</v>
      </c>
      <c r="G138" s="1">
        <v>10</v>
      </c>
      <c r="H138" s="19">
        <v>0</v>
      </c>
      <c r="I138" s="19">
        <v>0.4</v>
      </c>
      <c r="J138" s="19">
        <v>0.5</v>
      </c>
      <c r="K138" s="19">
        <v>0.1</v>
      </c>
      <c r="L138" s="19">
        <v>0</v>
      </c>
      <c r="M138" s="19">
        <v>0.1</v>
      </c>
      <c r="N138" s="19">
        <v>0.1</v>
      </c>
      <c r="O138" s="19">
        <v>0</v>
      </c>
      <c r="P138" s="19">
        <v>0.8</v>
      </c>
      <c r="Q138" s="1" t="s">
        <v>65</v>
      </c>
    </row>
    <row r="139" spans="1:26" customFormat="1" x14ac:dyDescent="0.2">
      <c r="A139" s="18">
        <v>45513</v>
      </c>
      <c r="B139" s="1" t="s">
        <v>44</v>
      </c>
      <c r="C139" s="1" t="s">
        <v>18</v>
      </c>
      <c r="D139" s="1" t="s">
        <v>5</v>
      </c>
      <c r="E139" s="1">
        <v>3</v>
      </c>
      <c r="F139" s="23">
        <v>0.36180555555555555</v>
      </c>
      <c r="G139" s="1">
        <v>7</v>
      </c>
      <c r="H139" s="19">
        <v>0</v>
      </c>
      <c r="I139" s="19">
        <v>0</v>
      </c>
      <c r="J139" s="19">
        <v>0.43</v>
      </c>
      <c r="K139" s="19">
        <v>0.56999999999999995</v>
      </c>
      <c r="L139" s="19">
        <v>0</v>
      </c>
      <c r="M139" s="19">
        <v>0</v>
      </c>
      <c r="N139" s="19">
        <v>0.14000000000000001</v>
      </c>
      <c r="O139" s="19">
        <v>0</v>
      </c>
      <c r="P139" s="19">
        <v>0.86</v>
      </c>
      <c r="Q139" s="1"/>
    </row>
    <row r="140" spans="1:26" customFormat="1" x14ac:dyDescent="0.2">
      <c r="A140" s="18">
        <v>45513</v>
      </c>
      <c r="B140" s="1" t="s">
        <v>44</v>
      </c>
      <c r="C140" s="1" t="s">
        <v>18</v>
      </c>
      <c r="D140" s="1" t="s">
        <v>45</v>
      </c>
      <c r="E140" s="1">
        <v>3</v>
      </c>
      <c r="F140" s="23">
        <v>0.46944444444444444</v>
      </c>
      <c r="G140" s="1">
        <v>8</v>
      </c>
      <c r="H140" s="19">
        <v>0</v>
      </c>
      <c r="I140" s="19">
        <v>0.13</v>
      </c>
      <c r="J140" s="19">
        <v>0.5</v>
      </c>
      <c r="K140" s="19">
        <v>0.38</v>
      </c>
      <c r="L140" s="19">
        <v>0</v>
      </c>
      <c r="M140" s="19">
        <v>0</v>
      </c>
      <c r="N140" s="19">
        <v>0</v>
      </c>
      <c r="O140" s="19">
        <v>0</v>
      </c>
      <c r="P140" s="19">
        <v>1</v>
      </c>
      <c r="Q140" s="1"/>
    </row>
    <row r="141" spans="1:26" customFormat="1" x14ac:dyDescent="0.2">
      <c r="A141" s="18">
        <v>45489</v>
      </c>
      <c r="B141" s="1" t="s">
        <v>15</v>
      </c>
      <c r="C141" s="1" t="s">
        <v>18</v>
      </c>
      <c r="D141" s="1" t="s">
        <v>66</v>
      </c>
      <c r="E141" s="1">
        <v>3</v>
      </c>
      <c r="F141" s="23">
        <v>0.37638888888888888</v>
      </c>
      <c r="G141" s="1">
        <v>8</v>
      </c>
      <c r="H141" s="19">
        <v>0.125</v>
      </c>
      <c r="I141" s="19">
        <v>0.375</v>
      </c>
      <c r="J141" s="19">
        <v>0.375</v>
      </c>
      <c r="K141" s="19">
        <v>0.125</v>
      </c>
      <c r="L141" s="19">
        <v>0</v>
      </c>
      <c r="M141" s="19">
        <v>0.25</v>
      </c>
      <c r="N141" s="19">
        <v>0.375</v>
      </c>
      <c r="O141" s="19">
        <v>0</v>
      </c>
      <c r="P141" s="19">
        <v>0.375</v>
      </c>
      <c r="Q141" s="1"/>
      <c r="R141" s="1"/>
      <c r="S141" s="1"/>
    </row>
    <row r="142" spans="1:26" customFormat="1" x14ac:dyDescent="0.2">
      <c r="A142" s="18">
        <v>45476</v>
      </c>
      <c r="B142" s="1" t="s">
        <v>68</v>
      </c>
      <c r="C142" s="1" t="s">
        <v>18</v>
      </c>
      <c r="D142" s="1" t="s">
        <v>45</v>
      </c>
      <c r="E142" s="1">
        <v>3</v>
      </c>
      <c r="F142" s="23">
        <v>0.36388888888888887</v>
      </c>
      <c r="G142" s="1">
        <v>5</v>
      </c>
      <c r="H142" s="19">
        <v>0</v>
      </c>
      <c r="I142" s="19">
        <v>0.2</v>
      </c>
      <c r="J142" s="19">
        <v>0.4</v>
      </c>
      <c r="K142" s="19">
        <v>0.4</v>
      </c>
      <c r="L142" s="19">
        <v>0</v>
      </c>
      <c r="M142" s="19">
        <v>0</v>
      </c>
      <c r="N142" s="19">
        <f>3/5</f>
        <v>0.6</v>
      </c>
      <c r="O142" s="19">
        <v>0</v>
      </c>
      <c r="P142" s="19">
        <f>2/5</f>
        <v>0.4</v>
      </c>
      <c r="Q142" s="1" t="s">
        <v>69</v>
      </c>
      <c r="R142" s="1"/>
      <c r="S142" s="1"/>
    </row>
    <row r="143" spans="1:26" customFormat="1" x14ac:dyDescent="0.2">
      <c r="A143" s="18">
        <v>45482</v>
      </c>
      <c r="B143" s="1" t="s">
        <v>68</v>
      </c>
      <c r="C143" s="1" t="s">
        <v>18</v>
      </c>
      <c r="D143" s="1" t="s">
        <v>5</v>
      </c>
      <c r="E143" s="1">
        <v>3</v>
      </c>
      <c r="F143" s="23">
        <v>0.36388888888888887</v>
      </c>
      <c r="G143" s="1">
        <v>8</v>
      </c>
      <c r="H143" s="19">
        <v>0</v>
      </c>
      <c r="I143" s="19">
        <f>2/8</f>
        <v>0.25</v>
      </c>
      <c r="J143" s="19">
        <f>4/8</f>
        <v>0.5</v>
      </c>
      <c r="K143" s="19">
        <f>1/8</f>
        <v>0.125</v>
      </c>
      <c r="L143" s="19">
        <f>1/8</f>
        <v>0.125</v>
      </c>
      <c r="M143" s="19">
        <v>0</v>
      </c>
      <c r="N143" s="19">
        <v>0</v>
      </c>
      <c r="O143" s="19">
        <f>1/8</f>
        <v>0.125</v>
      </c>
      <c r="P143" s="19">
        <f>7/8</f>
        <v>0.875</v>
      </c>
      <c r="Q143" s="1"/>
      <c r="R143" s="1"/>
      <c r="S143" s="1"/>
    </row>
    <row r="144" spans="1:26" customFormat="1" x14ac:dyDescent="0.2">
      <c r="A144" s="18">
        <v>45489</v>
      </c>
      <c r="B144" s="1" t="s">
        <v>68</v>
      </c>
      <c r="C144" s="1" t="s">
        <v>18</v>
      </c>
      <c r="D144" s="1" t="s">
        <v>36</v>
      </c>
      <c r="E144" s="1">
        <v>3</v>
      </c>
      <c r="F144" s="23">
        <v>0.45347222222222222</v>
      </c>
      <c r="G144" s="1">
        <v>10</v>
      </c>
      <c r="H144" s="19">
        <v>0</v>
      </c>
      <c r="I144" s="19">
        <f>1/10</f>
        <v>0.1</v>
      </c>
      <c r="J144" s="19">
        <f>6/10</f>
        <v>0.6</v>
      </c>
      <c r="K144" s="19">
        <f>3/10</f>
        <v>0.3</v>
      </c>
      <c r="L144" s="19">
        <v>0</v>
      </c>
      <c r="M144" s="19">
        <v>0</v>
      </c>
      <c r="N144" s="19">
        <f>3/10</f>
        <v>0.3</v>
      </c>
      <c r="O144" s="19">
        <f>4/10</f>
        <v>0.4</v>
      </c>
      <c r="P144" s="19">
        <f>3/10</f>
        <v>0.3</v>
      </c>
      <c r="Q144" s="1"/>
      <c r="R144" s="1"/>
      <c r="S144" s="1"/>
    </row>
    <row r="145" spans="1:19" customFormat="1" x14ac:dyDescent="0.2">
      <c r="A145" s="18">
        <v>45489</v>
      </c>
      <c r="B145" s="1" t="s">
        <v>68</v>
      </c>
      <c r="C145" s="1" t="s">
        <v>18</v>
      </c>
      <c r="D145" s="1" t="s">
        <v>45</v>
      </c>
      <c r="E145" s="1">
        <v>3</v>
      </c>
      <c r="F145" s="23">
        <v>0.46944444444444444</v>
      </c>
      <c r="G145" s="1">
        <v>10</v>
      </c>
      <c r="H145" s="19">
        <v>0</v>
      </c>
      <c r="I145" s="19">
        <v>0</v>
      </c>
      <c r="J145" s="19">
        <f>8/10</f>
        <v>0.8</v>
      </c>
      <c r="K145" s="19">
        <f>2/10</f>
        <v>0.2</v>
      </c>
      <c r="L145" s="19">
        <v>0</v>
      </c>
      <c r="M145" s="19">
        <v>0</v>
      </c>
      <c r="N145" s="19">
        <v>0</v>
      </c>
      <c r="O145" s="19">
        <v>0</v>
      </c>
      <c r="P145" s="19">
        <v>1</v>
      </c>
      <c r="Q145" s="1"/>
      <c r="R145" s="1"/>
      <c r="S145" s="1"/>
    </row>
    <row r="146" spans="1:19" customFormat="1" x14ac:dyDescent="0.2">
      <c r="A146" s="18">
        <v>45492</v>
      </c>
      <c r="B146" s="1" t="s">
        <v>68</v>
      </c>
      <c r="C146" s="1" t="s">
        <v>18</v>
      </c>
      <c r="D146" s="1" t="s">
        <v>45</v>
      </c>
      <c r="E146" s="1">
        <v>3</v>
      </c>
      <c r="F146" s="23">
        <v>0.3840277777777778</v>
      </c>
      <c r="G146" s="1">
        <v>10</v>
      </c>
      <c r="H146" s="19">
        <v>0</v>
      </c>
      <c r="I146" s="19">
        <f>1/10</f>
        <v>0.1</v>
      </c>
      <c r="J146" s="19">
        <f>4/10</f>
        <v>0.4</v>
      </c>
      <c r="K146" s="19">
        <f>5/10</f>
        <v>0.5</v>
      </c>
      <c r="L146" s="19">
        <v>0</v>
      </c>
      <c r="M146" s="19">
        <v>0</v>
      </c>
      <c r="N146" s="19">
        <f>2/10</f>
        <v>0.2</v>
      </c>
      <c r="O146" s="19">
        <v>0</v>
      </c>
      <c r="P146" s="19">
        <v>0.8</v>
      </c>
      <c r="Q146" s="1" t="s">
        <v>71</v>
      </c>
      <c r="R146" s="1"/>
      <c r="S146" s="1"/>
    </row>
    <row r="147" spans="1:19" customFormat="1" x14ac:dyDescent="0.2">
      <c r="A147" s="18">
        <v>45492</v>
      </c>
      <c r="B147" s="1" t="s">
        <v>68</v>
      </c>
      <c r="C147" s="1" t="s">
        <v>18</v>
      </c>
      <c r="D147" s="1" t="s">
        <v>36</v>
      </c>
      <c r="E147" s="1">
        <v>3</v>
      </c>
      <c r="F147" s="23">
        <v>0.45347222222222222</v>
      </c>
      <c r="G147" s="1">
        <v>7</v>
      </c>
      <c r="H147" s="19">
        <f>1/7</f>
        <v>0.14285714285714285</v>
      </c>
      <c r="I147" s="19">
        <f>1/7</f>
        <v>0.14285714285714285</v>
      </c>
      <c r="J147" s="19">
        <v>0</v>
      </c>
      <c r="K147" s="19">
        <f>5/7</f>
        <v>0.7142857142857143</v>
      </c>
      <c r="L147" s="19">
        <v>0</v>
      </c>
      <c r="M147" s="19">
        <v>0</v>
      </c>
      <c r="N147" s="19">
        <f>2/7</f>
        <v>0.2857142857142857</v>
      </c>
      <c r="O147" s="19">
        <v>0</v>
      </c>
      <c r="P147" s="19">
        <f>5/7</f>
        <v>0.7142857142857143</v>
      </c>
      <c r="Q147" s="1" t="s">
        <v>72</v>
      </c>
      <c r="R147" s="1"/>
      <c r="S147" s="1"/>
    </row>
    <row r="148" spans="1:19" customFormat="1" x14ac:dyDescent="0.2">
      <c r="A148" s="18">
        <v>45492</v>
      </c>
      <c r="B148" s="1" t="s">
        <v>68</v>
      </c>
      <c r="C148" s="1" t="s">
        <v>18</v>
      </c>
      <c r="D148" s="1" t="s">
        <v>5</v>
      </c>
      <c r="E148" s="1">
        <v>3</v>
      </c>
      <c r="F148" s="23">
        <v>0.47222222222222221</v>
      </c>
      <c r="G148" s="1">
        <v>8</v>
      </c>
      <c r="H148" s="19">
        <v>0</v>
      </c>
      <c r="I148" s="19">
        <v>0</v>
      </c>
      <c r="J148" s="19">
        <f>7/8</f>
        <v>0.875</v>
      </c>
      <c r="K148" s="19">
        <f>1/8</f>
        <v>0.125</v>
      </c>
      <c r="L148" s="19">
        <v>0</v>
      </c>
      <c r="M148" s="19">
        <v>0</v>
      </c>
      <c r="N148" s="19">
        <f>2/8</f>
        <v>0.25</v>
      </c>
      <c r="O148" s="19">
        <v>0</v>
      </c>
      <c r="P148" s="19">
        <f>6/8</f>
        <v>0.75</v>
      </c>
      <c r="Q148" s="1" t="s">
        <v>73</v>
      </c>
      <c r="R148" s="1"/>
      <c r="S148" s="1"/>
    </row>
    <row r="149" spans="1:19" customFormat="1" x14ac:dyDescent="0.2">
      <c r="A149" s="18">
        <v>45503</v>
      </c>
      <c r="B149" s="1" t="s">
        <v>68</v>
      </c>
      <c r="C149" s="1" t="s">
        <v>18</v>
      </c>
      <c r="D149" s="1" t="s">
        <v>5</v>
      </c>
      <c r="E149" s="1">
        <v>3</v>
      </c>
      <c r="F149" s="23">
        <v>0.3888888888888889</v>
      </c>
      <c r="G149" s="1">
        <v>10</v>
      </c>
      <c r="H149" s="19">
        <v>0</v>
      </c>
      <c r="I149" s="19">
        <f>1/10</f>
        <v>0.1</v>
      </c>
      <c r="J149" s="19">
        <f>6/10</f>
        <v>0.6</v>
      </c>
      <c r="K149" s="19">
        <f>2/10</f>
        <v>0.2</v>
      </c>
      <c r="L149" s="19">
        <f>1/10</f>
        <v>0.1</v>
      </c>
      <c r="M149" s="19"/>
      <c r="N149" s="19"/>
      <c r="O149" s="19"/>
      <c r="P149" s="19"/>
      <c r="Q149" s="1"/>
      <c r="R149" s="1"/>
      <c r="S149" s="1"/>
    </row>
    <row r="150" spans="1:19" customFormat="1" x14ac:dyDescent="0.2">
      <c r="A150" s="18">
        <v>45503</v>
      </c>
      <c r="B150" s="1" t="s">
        <v>68</v>
      </c>
      <c r="C150" s="1" t="s">
        <v>18</v>
      </c>
      <c r="D150" s="1" t="s">
        <v>36</v>
      </c>
      <c r="E150" s="1">
        <v>3</v>
      </c>
      <c r="F150" s="23">
        <v>0.40138888888888891</v>
      </c>
      <c r="G150" s="1">
        <v>7</v>
      </c>
      <c r="H150" s="19">
        <v>0</v>
      </c>
      <c r="I150" s="19">
        <v>0</v>
      </c>
      <c r="J150" s="19">
        <f>6/7</f>
        <v>0.8571428571428571</v>
      </c>
      <c r="K150" s="19">
        <v>0</v>
      </c>
      <c r="L150" s="19">
        <f>1/7</f>
        <v>0.14285714285714285</v>
      </c>
      <c r="M150" s="19">
        <v>0</v>
      </c>
      <c r="N150" s="19">
        <v>1</v>
      </c>
      <c r="O150" s="19">
        <v>0</v>
      </c>
      <c r="P150" s="19">
        <v>0</v>
      </c>
      <c r="Q150" s="1" t="s">
        <v>83</v>
      </c>
      <c r="R150" s="1"/>
      <c r="S150" s="1"/>
    </row>
    <row r="151" spans="1:19" customFormat="1" x14ac:dyDescent="0.2">
      <c r="A151" s="18">
        <v>45503</v>
      </c>
      <c r="B151" s="1" t="s">
        <v>68</v>
      </c>
      <c r="C151" s="1" t="s">
        <v>18</v>
      </c>
      <c r="D151" s="1" t="s">
        <v>45</v>
      </c>
      <c r="E151" s="1">
        <v>3</v>
      </c>
      <c r="F151" s="23">
        <v>0.43472222222222223</v>
      </c>
      <c r="G151" s="1">
        <v>5</v>
      </c>
      <c r="H151" s="19">
        <f>4/5</f>
        <v>0.8</v>
      </c>
      <c r="I151" s="19">
        <v>0</v>
      </c>
      <c r="J151" s="19">
        <v>0</v>
      </c>
      <c r="K151" s="19">
        <v>0</v>
      </c>
      <c r="L151" s="19">
        <f>1/5</f>
        <v>0.2</v>
      </c>
      <c r="M151" s="19">
        <v>0</v>
      </c>
      <c r="N151" s="19">
        <v>0</v>
      </c>
      <c r="O151" s="19">
        <v>0</v>
      </c>
      <c r="P151" s="19">
        <v>1</v>
      </c>
      <c r="Q151" s="1"/>
      <c r="R151" s="1"/>
      <c r="S151" s="1"/>
    </row>
    <row r="152" spans="1:19" customFormat="1" x14ac:dyDescent="0.2">
      <c r="A152" s="18">
        <v>45507</v>
      </c>
      <c r="B152" s="1" t="s">
        <v>68</v>
      </c>
      <c r="C152" s="1" t="s">
        <v>18</v>
      </c>
      <c r="D152" s="1" t="s">
        <v>45</v>
      </c>
      <c r="E152" s="1">
        <v>3</v>
      </c>
      <c r="F152" s="23">
        <v>0.41319444444444442</v>
      </c>
      <c r="G152" s="1">
        <v>5</v>
      </c>
      <c r="H152" s="19">
        <v>0</v>
      </c>
      <c r="I152" s="19">
        <v>0</v>
      </c>
      <c r="J152" s="19">
        <v>1</v>
      </c>
      <c r="K152" s="19">
        <v>0</v>
      </c>
      <c r="L152" s="19">
        <v>0</v>
      </c>
      <c r="M152" s="19">
        <v>0</v>
      </c>
      <c r="N152" s="19">
        <f>1/5</f>
        <v>0.2</v>
      </c>
      <c r="O152" s="19">
        <f>1/5</f>
        <v>0.2</v>
      </c>
      <c r="P152" s="19">
        <f>3/5</f>
        <v>0.6</v>
      </c>
      <c r="Q152" s="1" t="s">
        <v>87</v>
      </c>
      <c r="R152" s="1"/>
      <c r="S152" s="1"/>
    </row>
    <row r="153" spans="1:19" customFormat="1" x14ac:dyDescent="0.2">
      <c r="A153" s="18">
        <v>45507</v>
      </c>
      <c r="B153" s="1" t="s">
        <v>68</v>
      </c>
      <c r="C153" s="1" t="s">
        <v>18</v>
      </c>
      <c r="D153" s="1" t="s">
        <v>36</v>
      </c>
      <c r="E153" s="1">
        <v>3</v>
      </c>
      <c r="F153" s="23">
        <v>0.4375</v>
      </c>
      <c r="G153" s="1">
        <v>10</v>
      </c>
      <c r="H153" s="19">
        <f>1/10</f>
        <v>0.1</v>
      </c>
      <c r="I153" s="19">
        <v>0</v>
      </c>
      <c r="J153" s="19">
        <f>5/10</f>
        <v>0.5</v>
      </c>
      <c r="K153" s="19">
        <f>3/10</f>
        <v>0.3</v>
      </c>
      <c r="L153" s="19">
        <f>1/10</f>
        <v>0.1</v>
      </c>
      <c r="M153" s="19"/>
      <c r="N153" s="19"/>
      <c r="O153" s="19"/>
      <c r="P153" s="19"/>
      <c r="Q153" s="1"/>
      <c r="R153" s="1"/>
      <c r="S153" s="1"/>
    </row>
    <row r="154" spans="1:19" customFormat="1" x14ac:dyDescent="0.2">
      <c r="A154" s="18">
        <v>45482</v>
      </c>
      <c r="B154" s="1" t="s">
        <v>90</v>
      </c>
      <c r="C154" s="1" t="s">
        <v>18</v>
      </c>
      <c r="D154" s="1" t="s">
        <v>45</v>
      </c>
      <c r="E154" s="1">
        <v>3</v>
      </c>
      <c r="F154" s="23">
        <v>0.48194444444444445</v>
      </c>
      <c r="G154" s="1">
        <v>7</v>
      </c>
      <c r="H154" s="19">
        <v>0.43</v>
      </c>
      <c r="I154" s="19">
        <v>0</v>
      </c>
      <c r="J154" s="19">
        <v>0.43</v>
      </c>
      <c r="K154" s="19">
        <v>0.14000000000000001</v>
      </c>
      <c r="L154" s="19">
        <v>0</v>
      </c>
      <c r="M154" s="19">
        <v>0</v>
      </c>
      <c r="N154" s="19">
        <v>0</v>
      </c>
      <c r="O154" s="19">
        <v>0.28999999999999998</v>
      </c>
      <c r="P154" s="19">
        <v>0.71</v>
      </c>
    </row>
    <row r="155" spans="1:19" customFormat="1" x14ac:dyDescent="0.2">
      <c r="A155" s="18">
        <v>45483</v>
      </c>
      <c r="B155" s="1" t="s">
        <v>90</v>
      </c>
      <c r="C155" s="1" t="s">
        <v>18</v>
      </c>
      <c r="D155" s="1" t="s">
        <v>36</v>
      </c>
      <c r="E155" s="1">
        <v>3</v>
      </c>
      <c r="F155" s="23">
        <v>0.40138888888888891</v>
      </c>
      <c r="G155" s="1">
        <v>5</v>
      </c>
      <c r="H155" s="19">
        <v>0</v>
      </c>
      <c r="I155" s="19">
        <v>0.2</v>
      </c>
      <c r="J155" s="19">
        <v>0.4</v>
      </c>
      <c r="K155" s="19">
        <v>0.4</v>
      </c>
      <c r="L155" s="19">
        <v>0</v>
      </c>
      <c r="M155" s="19">
        <v>0</v>
      </c>
      <c r="N155" s="19">
        <v>0</v>
      </c>
      <c r="O155" s="19">
        <v>0.6</v>
      </c>
      <c r="P155" s="19">
        <v>0.4</v>
      </c>
    </row>
    <row r="156" spans="1:19" customFormat="1" x14ac:dyDescent="0.2">
      <c r="A156" s="18">
        <v>45484</v>
      </c>
      <c r="B156" s="1" t="s">
        <v>90</v>
      </c>
      <c r="C156" s="1" t="s">
        <v>18</v>
      </c>
      <c r="D156" s="1" t="s">
        <v>5</v>
      </c>
      <c r="E156" s="1">
        <v>3</v>
      </c>
      <c r="F156" s="23">
        <v>0.41388888888888886</v>
      </c>
      <c r="G156" s="1">
        <v>6</v>
      </c>
      <c r="H156" s="19">
        <v>0.17</v>
      </c>
      <c r="I156" s="19">
        <v>0</v>
      </c>
      <c r="J156" s="19">
        <v>0.67</v>
      </c>
      <c r="K156" s="19">
        <v>0.17</v>
      </c>
      <c r="L156" s="19">
        <v>0</v>
      </c>
      <c r="M156" s="19">
        <v>0.17</v>
      </c>
      <c r="N156" s="19">
        <v>0</v>
      </c>
      <c r="O156" s="19">
        <v>0</v>
      </c>
      <c r="P156" s="19">
        <v>0.83</v>
      </c>
    </row>
    <row r="157" spans="1:19" customFormat="1" x14ac:dyDescent="0.2">
      <c r="A157" s="18">
        <v>45484</v>
      </c>
      <c r="B157" s="1" t="s">
        <v>90</v>
      </c>
      <c r="C157" s="1" t="s">
        <v>18</v>
      </c>
      <c r="D157" s="1" t="s">
        <v>36</v>
      </c>
      <c r="E157" s="1">
        <v>3</v>
      </c>
      <c r="F157" s="23">
        <v>0.42916666666666664</v>
      </c>
      <c r="G157" s="1">
        <v>10</v>
      </c>
      <c r="H157" s="19">
        <v>0.1</v>
      </c>
      <c r="I157" s="19">
        <v>0</v>
      </c>
      <c r="J157" s="19">
        <v>0.5</v>
      </c>
      <c r="K157" s="19">
        <v>0.4</v>
      </c>
      <c r="L157" s="19">
        <v>0</v>
      </c>
      <c r="M157" s="19">
        <v>0.2</v>
      </c>
      <c r="N157" s="19">
        <v>0.3</v>
      </c>
      <c r="O157" s="19">
        <v>0.2</v>
      </c>
      <c r="P157" s="19">
        <v>0.3</v>
      </c>
    </row>
    <row r="158" spans="1:19" customFormat="1" x14ac:dyDescent="0.2">
      <c r="A158" s="18">
        <v>45500</v>
      </c>
      <c r="B158" s="1" t="s">
        <v>90</v>
      </c>
      <c r="C158" s="1" t="s">
        <v>18</v>
      </c>
      <c r="D158" s="1" t="s">
        <v>45</v>
      </c>
      <c r="E158" s="1">
        <v>3</v>
      </c>
      <c r="F158" s="23">
        <v>0.4236111111111111</v>
      </c>
      <c r="G158" s="1">
        <v>10</v>
      </c>
      <c r="H158" s="19">
        <v>0</v>
      </c>
      <c r="I158" s="19">
        <v>0</v>
      </c>
      <c r="J158" s="19">
        <v>0.7</v>
      </c>
      <c r="K158" s="19">
        <v>0.3</v>
      </c>
      <c r="L158" s="19">
        <v>0</v>
      </c>
      <c r="M158" s="19">
        <v>0.1</v>
      </c>
      <c r="N158" s="19">
        <v>0.2</v>
      </c>
      <c r="O158" s="19">
        <v>0</v>
      </c>
      <c r="P158" s="19">
        <v>0.7</v>
      </c>
    </row>
    <row r="159" spans="1:19" customFormat="1" x14ac:dyDescent="0.2">
      <c r="A159" s="18">
        <v>45500</v>
      </c>
      <c r="B159" s="1" t="s">
        <v>90</v>
      </c>
      <c r="C159" s="1" t="s">
        <v>18</v>
      </c>
      <c r="D159" s="1" t="s">
        <v>36</v>
      </c>
      <c r="E159" s="1">
        <v>3</v>
      </c>
      <c r="F159" s="23">
        <v>0.43611111111111112</v>
      </c>
      <c r="G159" s="1">
        <v>8</v>
      </c>
      <c r="H159" s="19">
        <v>0</v>
      </c>
      <c r="I159" s="19">
        <v>0</v>
      </c>
      <c r="J159" s="19">
        <v>0.38</v>
      </c>
      <c r="K159" s="19">
        <v>0.62</v>
      </c>
      <c r="L159" s="19">
        <v>0</v>
      </c>
      <c r="M159" s="19">
        <v>0</v>
      </c>
      <c r="N159" s="19">
        <v>0.25</v>
      </c>
      <c r="O159" s="19">
        <v>0.38</v>
      </c>
      <c r="P159" s="19">
        <v>0.38</v>
      </c>
    </row>
    <row r="160" spans="1:19" customFormat="1" x14ac:dyDescent="0.2">
      <c r="A160" s="18">
        <v>45502</v>
      </c>
      <c r="B160" s="1" t="s">
        <v>90</v>
      </c>
      <c r="C160" s="1" t="s">
        <v>18</v>
      </c>
      <c r="D160" s="1" t="s">
        <v>5</v>
      </c>
      <c r="E160" s="1">
        <v>3</v>
      </c>
      <c r="F160" s="23">
        <v>0.40486111111111112</v>
      </c>
      <c r="G160" s="1">
        <v>8</v>
      </c>
      <c r="H160" s="19">
        <v>0</v>
      </c>
      <c r="I160" s="19">
        <v>0.25</v>
      </c>
      <c r="J160" s="19">
        <v>0.38</v>
      </c>
      <c r="K160" s="19">
        <v>0.38</v>
      </c>
      <c r="L160" s="19">
        <v>0</v>
      </c>
      <c r="M160" s="19">
        <v>0</v>
      </c>
      <c r="N160" s="19">
        <v>0.38</v>
      </c>
      <c r="O160" s="19">
        <v>0</v>
      </c>
      <c r="P160" s="19">
        <v>0.63</v>
      </c>
    </row>
    <row r="161" spans="1:26" customFormat="1" x14ac:dyDescent="0.2">
      <c r="A161" s="18">
        <v>45502</v>
      </c>
      <c r="B161" s="1" t="s">
        <v>90</v>
      </c>
      <c r="C161" s="1" t="s">
        <v>18</v>
      </c>
      <c r="D161" s="1" t="s">
        <v>36</v>
      </c>
      <c r="E161" s="1">
        <v>3</v>
      </c>
      <c r="F161" s="23">
        <v>0.41597222222222224</v>
      </c>
      <c r="G161" s="1">
        <v>6</v>
      </c>
      <c r="H161" s="19">
        <v>0</v>
      </c>
      <c r="I161" s="19">
        <v>0</v>
      </c>
      <c r="J161" s="19">
        <v>0.67</v>
      </c>
      <c r="K161" s="19">
        <v>0.33</v>
      </c>
      <c r="L161" s="19">
        <v>0</v>
      </c>
      <c r="M161" s="19">
        <v>0</v>
      </c>
      <c r="N161" s="19">
        <v>0.83</v>
      </c>
      <c r="O161" s="19">
        <v>0</v>
      </c>
      <c r="P161" s="19">
        <v>0.17</v>
      </c>
    </row>
    <row r="162" spans="1:26" customFormat="1" x14ac:dyDescent="0.2">
      <c r="A162" s="18">
        <v>45502</v>
      </c>
      <c r="B162" s="1" t="s">
        <v>90</v>
      </c>
      <c r="C162" s="1" t="s">
        <v>18</v>
      </c>
      <c r="D162" s="1" t="s">
        <v>45</v>
      </c>
      <c r="E162" s="1">
        <v>3</v>
      </c>
      <c r="F162" s="23">
        <v>0.45624999999999999</v>
      </c>
      <c r="G162" s="1">
        <v>10</v>
      </c>
      <c r="H162" s="19">
        <v>0.3</v>
      </c>
      <c r="I162" s="19">
        <v>0.2</v>
      </c>
      <c r="J162" s="19">
        <v>0.4</v>
      </c>
      <c r="K162" s="19">
        <v>0.1</v>
      </c>
      <c r="L162" s="19">
        <v>0</v>
      </c>
      <c r="M162" s="19">
        <v>0</v>
      </c>
      <c r="N162" s="19">
        <v>0.1</v>
      </c>
      <c r="O162" s="19">
        <v>0.1</v>
      </c>
      <c r="P162" s="19">
        <v>0.8</v>
      </c>
    </row>
    <row r="163" spans="1:26" customFormat="1" x14ac:dyDescent="0.2">
      <c r="A163" s="18">
        <v>45508</v>
      </c>
      <c r="B163" s="1" t="s">
        <v>90</v>
      </c>
      <c r="C163" s="1" t="s">
        <v>18</v>
      </c>
      <c r="D163" s="1" t="s">
        <v>5</v>
      </c>
      <c r="E163" s="1">
        <v>3</v>
      </c>
      <c r="F163" s="23">
        <v>0.41944444444444445</v>
      </c>
      <c r="G163" s="1">
        <v>9</v>
      </c>
      <c r="H163" s="19">
        <v>0.11</v>
      </c>
      <c r="I163" s="19">
        <v>0</v>
      </c>
      <c r="J163" s="19">
        <v>0.78</v>
      </c>
      <c r="K163" s="19">
        <v>0.11</v>
      </c>
      <c r="L163" s="19">
        <v>0</v>
      </c>
      <c r="M163" s="19">
        <v>0</v>
      </c>
      <c r="N163" s="19">
        <v>0</v>
      </c>
      <c r="O163" s="19">
        <v>0</v>
      </c>
      <c r="P163" s="19">
        <v>1</v>
      </c>
    </row>
    <row r="164" spans="1:26" customFormat="1" x14ac:dyDescent="0.2">
      <c r="A164" s="18">
        <v>45511</v>
      </c>
      <c r="B164" s="1" t="s">
        <v>90</v>
      </c>
      <c r="C164" s="1" t="s">
        <v>18</v>
      </c>
      <c r="D164" s="1" t="s">
        <v>45</v>
      </c>
      <c r="E164" s="1">
        <v>3</v>
      </c>
      <c r="F164" s="23">
        <v>0.36249999999999999</v>
      </c>
      <c r="G164" s="1">
        <v>10</v>
      </c>
      <c r="H164" s="19">
        <v>0</v>
      </c>
      <c r="I164" s="19">
        <v>0.1</v>
      </c>
      <c r="J164" s="19">
        <v>0.7</v>
      </c>
      <c r="K164" s="19">
        <v>0.2</v>
      </c>
      <c r="L164" s="19">
        <v>0</v>
      </c>
      <c r="M164" s="19">
        <v>0</v>
      </c>
      <c r="N164" s="19">
        <v>0</v>
      </c>
      <c r="O164" s="19">
        <v>0</v>
      </c>
      <c r="P164" s="19">
        <v>1</v>
      </c>
    </row>
    <row r="165" spans="1:26" customFormat="1" x14ac:dyDescent="0.2">
      <c r="A165" s="18">
        <v>45511</v>
      </c>
      <c r="B165" s="1" t="s">
        <v>90</v>
      </c>
      <c r="C165" s="1" t="s">
        <v>18</v>
      </c>
      <c r="D165" s="1" t="s">
        <v>36</v>
      </c>
      <c r="E165" s="1">
        <v>3</v>
      </c>
      <c r="F165" s="23">
        <v>0.43819444444444444</v>
      </c>
      <c r="G165" s="1">
        <v>6</v>
      </c>
      <c r="H165" s="19">
        <v>0</v>
      </c>
      <c r="I165" s="19">
        <v>0</v>
      </c>
      <c r="J165" s="19">
        <v>0.67</v>
      </c>
      <c r="K165" s="19">
        <v>0.33</v>
      </c>
      <c r="L165" s="19">
        <v>0</v>
      </c>
      <c r="M165" s="19">
        <v>0</v>
      </c>
      <c r="N165" s="19">
        <v>1</v>
      </c>
      <c r="O165" s="19">
        <v>0</v>
      </c>
      <c r="P165" s="19">
        <v>0</v>
      </c>
    </row>
    <row r="166" spans="1:26" customFormat="1" x14ac:dyDescent="0.2">
      <c r="A166" s="18">
        <v>45511</v>
      </c>
      <c r="B166" s="1" t="s">
        <v>90</v>
      </c>
      <c r="C166" s="1" t="s">
        <v>18</v>
      </c>
      <c r="D166" s="1" t="s">
        <v>5</v>
      </c>
      <c r="E166" s="1">
        <v>3</v>
      </c>
      <c r="F166" s="23">
        <v>0.45555555555555555</v>
      </c>
      <c r="G166" s="1">
        <v>6</v>
      </c>
      <c r="H166" s="19">
        <v>0.17</v>
      </c>
      <c r="I166" s="19">
        <v>0</v>
      </c>
      <c r="J166" s="19">
        <v>0.67</v>
      </c>
      <c r="K166" s="19">
        <v>0.17</v>
      </c>
      <c r="L166" s="19">
        <v>0</v>
      </c>
      <c r="M166" s="19">
        <v>0</v>
      </c>
      <c r="N166" s="19">
        <v>0.33</v>
      </c>
      <c r="O166" s="19">
        <v>0.5</v>
      </c>
      <c r="P166" s="19">
        <v>0.17</v>
      </c>
    </row>
    <row r="167" spans="1:26" customFormat="1" x14ac:dyDescent="0.2">
      <c r="A167" s="18">
        <v>45513</v>
      </c>
      <c r="B167" s="1" t="s">
        <v>90</v>
      </c>
      <c r="C167" s="1" t="s">
        <v>18</v>
      </c>
      <c r="D167" s="1" t="s">
        <v>36</v>
      </c>
      <c r="E167" s="1">
        <v>3</v>
      </c>
      <c r="F167" s="23">
        <v>0.40833333333333333</v>
      </c>
      <c r="G167" s="1">
        <v>5</v>
      </c>
      <c r="H167" s="19">
        <v>0</v>
      </c>
      <c r="I167" s="19">
        <v>0</v>
      </c>
      <c r="J167" s="19">
        <v>0.4</v>
      </c>
      <c r="K167" s="19">
        <v>0.6</v>
      </c>
      <c r="L167" s="19">
        <v>0</v>
      </c>
      <c r="M167" s="19">
        <v>0</v>
      </c>
      <c r="N167" s="19">
        <v>1</v>
      </c>
      <c r="O167" s="19">
        <v>0</v>
      </c>
      <c r="P167" s="19">
        <v>0</v>
      </c>
    </row>
    <row r="168" spans="1:26" customFormat="1" x14ac:dyDescent="0.2">
      <c r="A168" s="21">
        <v>45125</v>
      </c>
      <c r="B168" s="5" t="s">
        <v>37</v>
      </c>
      <c r="C168" s="6" t="s">
        <v>4</v>
      </c>
      <c r="D168" s="6" t="s">
        <v>5</v>
      </c>
      <c r="E168" s="6">
        <v>3</v>
      </c>
      <c r="F168" s="24">
        <v>0.42430555555555555</v>
      </c>
      <c r="G168" s="6">
        <v>6</v>
      </c>
      <c r="H168" s="27">
        <v>0</v>
      </c>
      <c r="I168" s="27">
        <v>0.67</v>
      </c>
      <c r="J168" s="27">
        <v>0.33</v>
      </c>
      <c r="K168" s="27">
        <v>0</v>
      </c>
      <c r="L168" s="27">
        <v>0</v>
      </c>
      <c r="M168" s="27">
        <v>0.17</v>
      </c>
      <c r="N168" s="27">
        <v>0.5</v>
      </c>
      <c r="O168" s="27">
        <v>0.33</v>
      </c>
      <c r="P168" s="27">
        <v>0</v>
      </c>
      <c r="Q168" s="6"/>
      <c r="R168" s="10"/>
      <c r="S168" s="7"/>
      <c r="T168" s="7"/>
      <c r="U168" s="7"/>
      <c r="V168" s="11"/>
      <c r="W168" s="7"/>
      <c r="X168" s="7"/>
      <c r="Y168" s="7"/>
      <c r="Z168" s="7"/>
    </row>
    <row r="169" spans="1:26" customFormat="1" x14ac:dyDescent="0.2">
      <c r="A169" s="21">
        <v>45126</v>
      </c>
      <c r="B169" s="5" t="s">
        <v>37</v>
      </c>
      <c r="C169" s="6" t="s">
        <v>4</v>
      </c>
      <c r="D169" s="6" t="s">
        <v>5</v>
      </c>
      <c r="E169" s="6">
        <v>3</v>
      </c>
      <c r="F169" s="24">
        <v>0.46249999999999997</v>
      </c>
      <c r="G169" s="6">
        <v>5</v>
      </c>
      <c r="H169" s="27">
        <v>0.2</v>
      </c>
      <c r="I169" s="27">
        <v>0.8</v>
      </c>
      <c r="J169" s="27">
        <v>0</v>
      </c>
      <c r="K169" s="27">
        <v>0</v>
      </c>
      <c r="L169" s="27">
        <v>0</v>
      </c>
      <c r="M169" s="27">
        <v>0</v>
      </c>
      <c r="N169" s="27">
        <v>0.8</v>
      </c>
      <c r="O169" s="27">
        <v>0.2</v>
      </c>
      <c r="P169" s="27">
        <v>0</v>
      </c>
      <c r="Q169" s="6"/>
      <c r="R169" s="10"/>
      <c r="S169" s="7"/>
      <c r="T169" s="7"/>
      <c r="U169" s="7"/>
      <c r="V169" s="11"/>
      <c r="W169" s="7"/>
      <c r="X169" s="7"/>
      <c r="Y169" s="7"/>
      <c r="Z169" s="7"/>
    </row>
    <row r="170" spans="1:26" customFormat="1" x14ac:dyDescent="0.2">
      <c r="A170" s="21">
        <v>45126</v>
      </c>
      <c r="B170" s="5" t="s">
        <v>37</v>
      </c>
      <c r="C170" s="6" t="s">
        <v>4</v>
      </c>
      <c r="D170" s="6" t="s">
        <v>5</v>
      </c>
      <c r="E170" s="6">
        <v>3</v>
      </c>
      <c r="F170" s="24">
        <v>0.47083333333333338</v>
      </c>
      <c r="G170" s="6">
        <v>5</v>
      </c>
      <c r="H170" s="27">
        <v>0</v>
      </c>
      <c r="I170" s="27">
        <v>0</v>
      </c>
      <c r="J170" s="27">
        <v>1</v>
      </c>
      <c r="K170" s="27">
        <v>0</v>
      </c>
      <c r="L170" s="27">
        <v>0</v>
      </c>
      <c r="M170" s="27">
        <v>0</v>
      </c>
      <c r="N170" s="27">
        <v>0.6</v>
      </c>
      <c r="O170" s="27">
        <v>0</v>
      </c>
      <c r="P170" s="27">
        <v>0.4</v>
      </c>
      <c r="Q170" s="6"/>
      <c r="R170" s="10"/>
      <c r="S170" s="7"/>
      <c r="T170" s="7"/>
      <c r="U170" s="7"/>
      <c r="V170" s="11"/>
      <c r="W170" s="7"/>
      <c r="X170" s="7"/>
      <c r="Y170" s="7"/>
      <c r="Z170" s="7"/>
    </row>
    <row r="171" spans="1:26" customFormat="1" x14ac:dyDescent="0.2">
      <c r="A171" s="21">
        <v>45126</v>
      </c>
      <c r="B171" s="5" t="s">
        <v>37</v>
      </c>
      <c r="C171" s="6" t="s">
        <v>4</v>
      </c>
      <c r="D171" s="6" t="s">
        <v>5</v>
      </c>
      <c r="E171" s="6">
        <v>3</v>
      </c>
      <c r="F171" s="24">
        <v>0.4826388888888889</v>
      </c>
      <c r="G171" s="6">
        <v>10</v>
      </c>
      <c r="H171" s="27">
        <v>0</v>
      </c>
      <c r="I171" s="27">
        <v>0.5</v>
      </c>
      <c r="J171" s="27">
        <v>0.1</v>
      </c>
      <c r="K171" s="27">
        <v>0.3</v>
      </c>
      <c r="L171" s="27">
        <v>0.1</v>
      </c>
      <c r="M171" s="27">
        <v>0</v>
      </c>
      <c r="N171" s="27">
        <v>0.6</v>
      </c>
      <c r="O171" s="27">
        <v>0</v>
      </c>
      <c r="P171" s="27">
        <v>0.4</v>
      </c>
      <c r="Q171" s="6"/>
      <c r="R171" s="10"/>
      <c r="S171" s="7"/>
      <c r="T171" s="7"/>
      <c r="U171" s="7"/>
      <c r="V171" s="11"/>
      <c r="W171" s="7"/>
      <c r="X171" s="7"/>
      <c r="Y171" s="7"/>
      <c r="Z171" s="7"/>
    </row>
    <row r="172" spans="1:26" customFormat="1" x14ac:dyDescent="0.2">
      <c r="A172" s="18">
        <v>45127</v>
      </c>
      <c r="B172" s="3" t="s">
        <v>17</v>
      </c>
      <c r="C172" s="1" t="s">
        <v>4</v>
      </c>
      <c r="D172" s="1" t="s">
        <v>5</v>
      </c>
      <c r="E172" s="1">
        <v>3</v>
      </c>
      <c r="F172" s="23">
        <v>0.46111111111111108</v>
      </c>
      <c r="G172" s="1">
        <v>10</v>
      </c>
      <c r="H172" s="19">
        <v>0.1</v>
      </c>
      <c r="I172" s="19">
        <v>0.1</v>
      </c>
      <c r="J172" s="19">
        <v>0.1</v>
      </c>
      <c r="K172" s="19">
        <v>0.7</v>
      </c>
      <c r="L172" s="19">
        <v>0</v>
      </c>
      <c r="M172" s="19">
        <v>0</v>
      </c>
      <c r="N172" s="19">
        <v>0.6</v>
      </c>
      <c r="O172" s="19">
        <v>0.3</v>
      </c>
      <c r="P172" s="19">
        <v>0.1</v>
      </c>
      <c r="Q172" s="1"/>
      <c r="R172" s="10"/>
      <c r="S172" s="7"/>
      <c r="T172" s="7"/>
      <c r="U172" s="7"/>
      <c r="V172" s="11"/>
      <c r="W172" s="13"/>
      <c r="X172" s="7"/>
      <c r="Y172" s="7"/>
      <c r="Z172" s="7"/>
    </row>
    <row r="173" spans="1:26" customFormat="1" x14ac:dyDescent="0.2">
      <c r="A173" s="21">
        <v>45132</v>
      </c>
      <c r="B173" s="5" t="s">
        <v>37</v>
      </c>
      <c r="C173" s="6" t="s">
        <v>4</v>
      </c>
      <c r="D173" s="6" t="s">
        <v>5</v>
      </c>
      <c r="E173" s="6">
        <v>3</v>
      </c>
      <c r="F173" s="24">
        <v>0.43124999999999997</v>
      </c>
      <c r="G173" s="6">
        <v>5</v>
      </c>
      <c r="H173" s="27">
        <v>0</v>
      </c>
      <c r="I173" s="27">
        <v>0.2</v>
      </c>
      <c r="J173" s="27">
        <v>0.8</v>
      </c>
      <c r="K173" s="27">
        <v>0</v>
      </c>
      <c r="L173" s="27">
        <v>0</v>
      </c>
      <c r="M173" s="27">
        <v>0.4</v>
      </c>
      <c r="N173" s="27">
        <v>0.2</v>
      </c>
      <c r="O173" s="27">
        <v>0</v>
      </c>
      <c r="P173" s="27">
        <v>0.4</v>
      </c>
      <c r="Q173" s="6"/>
      <c r="R173" s="15"/>
      <c r="S173" s="8"/>
      <c r="T173" s="8"/>
      <c r="U173" s="8"/>
      <c r="V173" s="16"/>
      <c r="W173" s="7"/>
      <c r="X173" s="7"/>
      <c r="Y173" s="7"/>
      <c r="Z173" s="7"/>
    </row>
    <row r="174" spans="1:26" customFormat="1" x14ac:dyDescent="0.2">
      <c r="A174" s="18">
        <v>45133</v>
      </c>
      <c r="B174" s="3" t="s">
        <v>17</v>
      </c>
      <c r="C174" s="1" t="s">
        <v>4</v>
      </c>
      <c r="D174" s="1" t="s">
        <v>5</v>
      </c>
      <c r="E174" s="1">
        <v>3</v>
      </c>
      <c r="F174" s="23">
        <v>0.41875000000000001</v>
      </c>
      <c r="G174" s="1">
        <v>6</v>
      </c>
      <c r="H174" s="19">
        <v>0.17</v>
      </c>
      <c r="I174" s="19">
        <v>0.33</v>
      </c>
      <c r="J174" s="19">
        <v>0</v>
      </c>
      <c r="K174" s="19">
        <v>0.5</v>
      </c>
      <c r="L174" s="19">
        <v>0</v>
      </c>
      <c r="M174" s="19">
        <v>0.17</v>
      </c>
      <c r="N174" s="19">
        <v>0</v>
      </c>
      <c r="O174" s="19">
        <v>0.17</v>
      </c>
      <c r="P174" s="19">
        <v>0.67</v>
      </c>
      <c r="Q174" s="1" t="s">
        <v>24</v>
      </c>
      <c r="R174" s="15"/>
      <c r="S174" s="8"/>
      <c r="T174" s="8"/>
      <c r="U174" s="8"/>
      <c r="V174" s="16"/>
      <c r="W174" s="7"/>
      <c r="X174" s="7"/>
      <c r="Y174" s="7"/>
      <c r="Z174" s="7"/>
    </row>
    <row r="175" spans="1:26" customFormat="1" x14ac:dyDescent="0.2">
      <c r="A175" s="18">
        <v>45135</v>
      </c>
      <c r="B175" s="3" t="s">
        <v>17</v>
      </c>
      <c r="C175" s="1" t="s">
        <v>4</v>
      </c>
      <c r="D175" s="1" t="s">
        <v>5</v>
      </c>
      <c r="E175" s="1">
        <v>3</v>
      </c>
      <c r="F175" s="23">
        <v>0.44513888888888892</v>
      </c>
      <c r="G175" s="1">
        <v>8</v>
      </c>
      <c r="H175" s="19">
        <v>0.38</v>
      </c>
      <c r="I175" s="19">
        <v>0.5</v>
      </c>
      <c r="J175" s="19">
        <v>0.13</v>
      </c>
      <c r="K175" s="19">
        <v>0</v>
      </c>
      <c r="L175" s="19">
        <v>0</v>
      </c>
      <c r="M175" s="19">
        <v>0.75</v>
      </c>
      <c r="N175" s="19">
        <v>0</v>
      </c>
      <c r="O175" s="19">
        <v>0</v>
      </c>
      <c r="P175" s="19">
        <v>0.25</v>
      </c>
      <c r="Q175" s="1" t="s">
        <v>27</v>
      </c>
      <c r="R175" s="10"/>
      <c r="S175" s="7"/>
      <c r="T175" s="7"/>
      <c r="U175" s="7"/>
      <c r="V175" s="16"/>
      <c r="W175" s="7"/>
      <c r="X175" s="7"/>
      <c r="Y175" s="7"/>
      <c r="Z175" s="7"/>
    </row>
    <row r="176" spans="1:26" customFormat="1" x14ac:dyDescent="0.2">
      <c r="A176" s="18">
        <v>45135</v>
      </c>
      <c r="B176" s="3" t="s">
        <v>17</v>
      </c>
      <c r="C176" s="1" t="s">
        <v>4</v>
      </c>
      <c r="D176" s="1" t="s">
        <v>5</v>
      </c>
      <c r="E176" s="1">
        <v>3</v>
      </c>
      <c r="F176" s="23">
        <v>0.38819444444444445</v>
      </c>
      <c r="G176" s="1">
        <v>6</v>
      </c>
      <c r="H176" s="19">
        <v>0</v>
      </c>
      <c r="I176" s="19">
        <v>0.33</v>
      </c>
      <c r="J176" s="19">
        <v>0</v>
      </c>
      <c r="K176" s="19">
        <v>0.33</v>
      </c>
      <c r="L176" s="19">
        <v>0.33</v>
      </c>
      <c r="M176" s="19">
        <v>0</v>
      </c>
      <c r="N176" s="19">
        <v>1</v>
      </c>
      <c r="O176" s="19">
        <v>0</v>
      </c>
      <c r="P176" s="19">
        <v>0</v>
      </c>
      <c r="Q176" s="1" t="s">
        <v>28</v>
      </c>
      <c r="R176" s="10"/>
      <c r="S176" s="7"/>
      <c r="T176" s="7"/>
      <c r="U176" s="7"/>
      <c r="V176" s="16"/>
      <c r="W176" s="7"/>
      <c r="X176" s="7"/>
      <c r="Y176" s="7"/>
      <c r="Z176" s="7"/>
    </row>
    <row r="177" spans="1:26" customFormat="1" x14ac:dyDescent="0.2">
      <c r="A177" s="21">
        <v>45135</v>
      </c>
      <c r="B177" s="5" t="s">
        <v>37</v>
      </c>
      <c r="C177" s="6" t="s">
        <v>4</v>
      </c>
      <c r="D177" s="6" t="s">
        <v>5</v>
      </c>
      <c r="E177" s="6">
        <v>3</v>
      </c>
      <c r="F177" s="24">
        <v>0.40486111111111112</v>
      </c>
      <c r="G177" s="6">
        <v>7</v>
      </c>
      <c r="H177" s="27">
        <v>0.43</v>
      </c>
      <c r="I177" s="27">
        <v>0.14000000000000001</v>
      </c>
      <c r="J177" s="27">
        <v>0</v>
      </c>
      <c r="K177" s="27">
        <v>0.28999999999999998</v>
      </c>
      <c r="L177" s="27">
        <v>0.14000000000000001</v>
      </c>
      <c r="M177" s="27">
        <v>0.14000000000000001</v>
      </c>
      <c r="N177" s="27">
        <v>0.86</v>
      </c>
      <c r="O177" s="27">
        <v>0</v>
      </c>
      <c r="P177" s="27">
        <v>0</v>
      </c>
      <c r="Q177" s="6"/>
      <c r="R177" s="10"/>
      <c r="S177" s="7"/>
      <c r="T177" s="7"/>
      <c r="U177" s="7"/>
      <c r="V177" s="16"/>
      <c r="W177" s="7"/>
      <c r="X177" s="7"/>
      <c r="Y177" s="7"/>
      <c r="Z177" s="7"/>
    </row>
    <row r="178" spans="1:26" customFormat="1" x14ac:dyDescent="0.2">
      <c r="A178" s="21">
        <v>45135</v>
      </c>
      <c r="B178" s="5" t="s">
        <v>37</v>
      </c>
      <c r="C178" s="6" t="s">
        <v>4</v>
      </c>
      <c r="D178" s="6" t="s">
        <v>5</v>
      </c>
      <c r="E178" s="6">
        <v>3</v>
      </c>
      <c r="F178" s="24">
        <v>0.41250000000000003</v>
      </c>
      <c r="G178" s="6">
        <v>6</v>
      </c>
      <c r="H178" s="27">
        <v>0.17</v>
      </c>
      <c r="I178" s="27">
        <v>0.33</v>
      </c>
      <c r="J178" s="27">
        <v>0.33</v>
      </c>
      <c r="K178" s="27">
        <v>0.17</v>
      </c>
      <c r="L178" s="27">
        <v>0</v>
      </c>
      <c r="M178" s="27">
        <v>0</v>
      </c>
      <c r="N178" s="27">
        <v>0.33</v>
      </c>
      <c r="O178" s="27">
        <v>0</v>
      </c>
      <c r="P178" s="27">
        <v>0.67</v>
      </c>
      <c r="Q178" s="6"/>
      <c r="R178" s="10"/>
      <c r="S178" s="7"/>
      <c r="T178" s="7"/>
      <c r="U178" s="7"/>
      <c r="V178" s="16"/>
      <c r="W178" s="7"/>
      <c r="Z178" s="7"/>
    </row>
    <row r="179" spans="1:26" customFormat="1" x14ac:dyDescent="0.2">
      <c r="A179" s="18">
        <v>45141</v>
      </c>
      <c r="B179" s="3" t="s">
        <v>17</v>
      </c>
      <c r="C179" s="1" t="s">
        <v>4</v>
      </c>
      <c r="D179" s="1" t="s">
        <v>5</v>
      </c>
      <c r="E179" s="1">
        <v>3</v>
      </c>
      <c r="F179" s="23">
        <v>0.48125000000000001</v>
      </c>
      <c r="G179" s="1">
        <v>6</v>
      </c>
      <c r="H179" s="19">
        <v>0</v>
      </c>
      <c r="I179" s="19">
        <v>0.5</v>
      </c>
      <c r="J179" s="19">
        <v>0</v>
      </c>
      <c r="K179" s="19">
        <v>0.5</v>
      </c>
      <c r="L179" s="19">
        <v>0</v>
      </c>
      <c r="M179" s="19">
        <v>0.83</v>
      </c>
      <c r="N179" s="19">
        <v>0</v>
      </c>
      <c r="O179" s="19">
        <v>0</v>
      </c>
      <c r="P179" s="19">
        <v>0.17</v>
      </c>
      <c r="Q179" s="1" t="s">
        <v>31</v>
      </c>
      <c r="R179" s="10"/>
      <c r="S179" s="7"/>
      <c r="T179" s="7"/>
      <c r="U179" s="7"/>
      <c r="V179" s="17"/>
      <c r="W179" s="7"/>
      <c r="X179" s="7"/>
      <c r="Y179" s="7"/>
      <c r="Z179" s="7"/>
    </row>
    <row r="180" spans="1:26" customFormat="1" x14ac:dyDescent="0.2">
      <c r="A180" s="21">
        <v>45147</v>
      </c>
      <c r="B180" s="5" t="s">
        <v>37</v>
      </c>
      <c r="C180" s="6" t="s">
        <v>4</v>
      </c>
      <c r="D180" s="6" t="s">
        <v>5</v>
      </c>
      <c r="E180" s="6">
        <v>3</v>
      </c>
      <c r="F180" s="24">
        <v>0.37708333333333338</v>
      </c>
      <c r="G180" s="6">
        <v>6</v>
      </c>
      <c r="H180" s="27">
        <v>0.17</v>
      </c>
      <c r="I180" s="27">
        <v>0.5</v>
      </c>
      <c r="J180" s="27">
        <v>0.33</v>
      </c>
      <c r="K180" s="27">
        <v>0</v>
      </c>
      <c r="L180" s="27">
        <v>0</v>
      </c>
      <c r="M180" s="27">
        <v>0</v>
      </c>
      <c r="N180" s="27">
        <v>0.5</v>
      </c>
      <c r="O180" s="27">
        <v>0</v>
      </c>
      <c r="P180" s="27">
        <v>0.5</v>
      </c>
      <c r="Q180" s="6"/>
      <c r="R180" s="10"/>
      <c r="S180" s="7"/>
      <c r="T180" s="7"/>
      <c r="U180" s="7"/>
      <c r="V180" s="17"/>
      <c r="W180" s="7"/>
      <c r="X180" s="7"/>
      <c r="Y180" s="7"/>
      <c r="Z180" s="7"/>
    </row>
    <row r="181" spans="1:26" customFormat="1" x14ac:dyDescent="0.2">
      <c r="A181" s="18">
        <v>45492</v>
      </c>
      <c r="B181" s="1" t="s">
        <v>44</v>
      </c>
      <c r="C181" s="1" t="s">
        <v>4</v>
      </c>
      <c r="D181" s="1" t="s">
        <v>48</v>
      </c>
      <c r="E181" s="1">
        <v>3</v>
      </c>
      <c r="F181" s="23">
        <v>0.39305555555555555</v>
      </c>
      <c r="G181" s="1">
        <v>8</v>
      </c>
      <c r="H181" s="19">
        <v>0.38</v>
      </c>
      <c r="I181" s="19">
        <v>0.25</v>
      </c>
      <c r="J181" s="19">
        <v>0.13</v>
      </c>
      <c r="K181" s="19">
        <v>0.25</v>
      </c>
      <c r="L181" s="19">
        <v>0</v>
      </c>
      <c r="M181" s="19">
        <v>0</v>
      </c>
      <c r="N181" s="19">
        <v>0</v>
      </c>
      <c r="O181" s="19">
        <v>0.5</v>
      </c>
      <c r="P181" s="19">
        <v>0.5</v>
      </c>
      <c r="Q181" s="1"/>
    </row>
    <row r="182" spans="1:26" customFormat="1" x14ac:dyDescent="0.2">
      <c r="A182" s="18">
        <v>45492</v>
      </c>
      <c r="B182" s="1" t="s">
        <v>44</v>
      </c>
      <c r="C182" s="1" t="s">
        <v>4</v>
      </c>
      <c r="D182" s="1" t="s">
        <v>49</v>
      </c>
      <c r="E182" s="1">
        <v>3</v>
      </c>
      <c r="F182" s="23">
        <v>0.44861111111111113</v>
      </c>
      <c r="G182" s="1">
        <v>6</v>
      </c>
      <c r="H182" s="19">
        <v>0</v>
      </c>
      <c r="I182" s="19">
        <v>0</v>
      </c>
      <c r="J182" s="19">
        <v>0.67</v>
      </c>
      <c r="K182" s="19">
        <v>0.33</v>
      </c>
      <c r="L182" s="19">
        <v>0</v>
      </c>
      <c r="M182" s="19">
        <v>0</v>
      </c>
      <c r="N182" s="19">
        <v>0.33</v>
      </c>
      <c r="O182" s="19">
        <v>0.17</v>
      </c>
      <c r="P182" s="19">
        <v>0.5</v>
      </c>
      <c r="Q182" s="1" t="s">
        <v>50</v>
      </c>
    </row>
    <row r="183" spans="1:26" customFormat="1" x14ac:dyDescent="0.2">
      <c r="A183" s="18">
        <v>45499</v>
      </c>
      <c r="B183" s="1" t="s">
        <v>44</v>
      </c>
      <c r="C183" s="1" t="s">
        <v>4</v>
      </c>
      <c r="D183" s="1" t="s">
        <v>48</v>
      </c>
      <c r="E183" s="1">
        <v>3</v>
      </c>
      <c r="F183" s="23">
        <v>0.42986111111111114</v>
      </c>
      <c r="G183" s="1">
        <v>10</v>
      </c>
      <c r="H183" s="19">
        <v>0</v>
      </c>
      <c r="I183" s="19">
        <v>0</v>
      </c>
      <c r="J183" s="19">
        <v>0.8</v>
      </c>
      <c r="K183" s="19">
        <v>0.2</v>
      </c>
      <c r="L183" s="19">
        <v>0</v>
      </c>
      <c r="M183" s="19">
        <v>0</v>
      </c>
      <c r="N183" s="19">
        <v>0.4</v>
      </c>
      <c r="O183" s="19">
        <v>0.2</v>
      </c>
      <c r="P183" s="19">
        <v>0.4</v>
      </c>
      <c r="Q183" s="1" t="s">
        <v>53</v>
      </c>
    </row>
    <row r="184" spans="1:26" customFormat="1" x14ac:dyDescent="0.2">
      <c r="A184" s="18">
        <v>45501</v>
      </c>
      <c r="B184" s="1" t="s">
        <v>55</v>
      </c>
      <c r="C184" s="1" t="s">
        <v>4</v>
      </c>
      <c r="D184" s="1" t="s">
        <v>56</v>
      </c>
      <c r="E184" s="1">
        <v>3</v>
      </c>
      <c r="F184" s="23">
        <v>0.41944444444444445</v>
      </c>
      <c r="G184" s="1">
        <v>9</v>
      </c>
      <c r="H184" s="19">
        <v>0.22</v>
      </c>
      <c r="I184" s="19">
        <v>0</v>
      </c>
      <c r="J184" s="19">
        <v>0.33</v>
      </c>
      <c r="K184" s="19">
        <v>0.44</v>
      </c>
      <c r="L184" s="19">
        <v>0</v>
      </c>
      <c r="M184" s="19">
        <v>0</v>
      </c>
      <c r="N184" s="19">
        <v>0.11</v>
      </c>
      <c r="O184" s="19">
        <v>0.22</v>
      </c>
      <c r="P184" s="19">
        <v>0.67</v>
      </c>
      <c r="Q184" s="1"/>
    </row>
    <row r="185" spans="1:26" customFormat="1" x14ac:dyDescent="0.2">
      <c r="A185" s="18">
        <v>45501</v>
      </c>
      <c r="B185" s="1" t="s">
        <v>55</v>
      </c>
      <c r="C185" s="1" t="s">
        <v>4</v>
      </c>
      <c r="D185" s="1" t="s">
        <v>5</v>
      </c>
      <c r="E185" s="1">
        <v>3</v>
      </c>
      <c r="F185" s="23">
        <v>0.44305555555555554</v>
      </c>
      <c r="G185" s="1">
        <v>10</v>
      </c>
      <c r="H185" s="19">
        <v>0.1</v>
      </c>
      <c r="I185" s="19">
        <v>0.3</v>
      </c>
      <c r="J185" s="19">
        <v>0.5</v>
      </c>
      <c r="K185" s="19">
        <v>0.1</v>
      </c>
      <c r="L185" s="19">
        <v>0</v>
      </c>
      <c r="M185" s="19">
        <v>0</v>
      </c>
      <c r="N185" s="19">
        <v>0.2</v>
      </c>
      <c r="O185" s="19">
        <v>0.1</v>
      </c>
      <c r="P185" s="19">
        <v>0.7</v>
      </c>
      <c r="Q185" s="1" t="s">
        <v>42</v>
      </c>
    </row>
    <row r="186" spans="1:26" customFormat="1" x14ac:dyDescent="0.2">
      <c r="A186" s="18">
        <v>45503</v>
      </c>
      <c r="B186" s="1" t="s">
        <v>44</v>
      </c>
      <c r="C186" s="1" t="s">
        <v>4</v>
      </c>
      <c r="D186" s="1" t="s">
        <v>56</v>
      </c>
      <c r="E186" s="1">
        <v>3</v>
      </c>
      <c r="F186" s="23">
        <v>0.42986111111111114</v>
      </c>
      <c r="G186" s="1">
        <v>10</v>
      </c>
      <c r="H186" s="19">
        <v>0</v>
      </c>
      <c r="I186" s="19">
        <v>0</v>
      </c>
      <c r="J186" s="19">
        <v>0.7</v>
      </c>
      <c r="K186" s="19">
        <v>0.2</v>
      </c>
      <c r="L186" s="19">
        <v>0.1</v>
      </c>
      <c r="M186" s="19">
        <v>0.1</v>
      </c>
      <c r="N186" s="19">
        <v>0.9</v>
      </c>
      <c r="O186" s="19">
        <v>0</v>
      </c>
      <c r="P186" s="19">
        <v>0</v>
      </c>
      <c r="Q186" s="1" t="s">
        <v>58</v>
      </c>
    </row>
    <row r="187" spans="1:26" customFormat="1" x14ac:dyDescent="0.2">
      <c r="A187" s="18">
        <v>45503</v>
      </c>
      <c r="B187" s="1" t="s">
        <v>44</v>
      </c>
      <c r="C187" s="1" t="s">
        <v>4</v>
      </c>
      <c r="D187" s="1" t="s">
        <v>49</v>
      </c>
      <c r="E187" s="1">
        <v>3</v>
      </c>
      <c r="F187" s="23">
        <v>0.43888888888888888</v>
      </c>
      <c r="G187" s="1">
        <v>10</v>
      </c>
      <c r="H187" s="19">
        <v>0</v>
      </c>
      <c r="I187" s="19">
        <v>0.1</v>
      </c>
      <c r="J187" s="19">
        <v>0.3</v>
      </c>
      <c r="K187" s="19">
        <v>0.3</v>
      </c>
      <c r="L187" s="19">
        <v>0.3</v>
      </c>
      <c r="M187" s="19">
        <v>0</v>
      </c>
      <c r="N187" s="19">
        <v>0.7</v>
      </c>
      <c r="O187" s="19">
        <v>0</v>
      </c>
      <c r="P187" s="19">
        <v>0.3</v>
      </c>
      <c r="Q187" s="1"/>
    </row>
    <row r="188" spans="1:26" customFormat="1" x14ac:dyDescent="0.2">
      <c r="A188" s="18">
        <v>45503</v>
      </c>
      <c r="B188" s="1" t="s">
        <v>44</v>
      </c>
      <c r="C188" s="1" t="s">
        <v>4</v>
      </c>
      <c r="D188" s="1" t="s">
        <v>5</v>
      </c>
      <c r="E188" s="1">
        <v>3</v>
      </c>
      <c r="F188" s="23">
        <v>0.45624999999999999</v>
      </c>
      <c r="G188" s="1">
        <v>7</v>
      </c>
      <c r="H188" s="19">
        <v>0.14000000000000001</v>
      </c>
      <c r="I188" s="19">
        <v>0</v>
      </c>
      <c r="J188" s="19">
        <v>0.56999999999999995</v>
      </c>
      <c r="K188" s="19">
        <v>0.28999999999999998</v>
      </c>
      <c r="L188" s="19">
        <v>0</v>
      </c>
      <c r="M188" s="19">
        <v>0</v>
      </c>
      <c r="N188" s="19">
        <v>0</v>
      </c>
      <c r="O188" s="19">
        <v>0</v>
      </c>
      <c r="P188" s="19">
        <v>1</v>
      </c>
      <c r="Q188" s="1"/>
    </row>
    <row r="189" spans="1:26" customFormat="1" x14ac:dyDescent="0.2">
      <c r="A189" s="18">
        <v>45503</v>
      </c>
      <c r="B189" s="1" t="s">
        <v>44</v>
      </c>
      <c r="C189" s="1" t="s">
        <v>4</v>
      </c>
      <c r="D189" s="1" t="s">
        <v>48</v>
      </c>
      <c r="E189" s="1">
        <v>3</v>
      </c>
      <c r="F189" s="23">
        <v>0.46388888888888891</v>
      </c>
      <c r="G189" s="1">
        <v>10</v>
      </c>
      <c r="H189" s="19">
        <v>0</v>
      </c>
      <c r="I189" s="19">
        <v>0</v>
      </c>
      <c r="J189" s="19">
        <v>0.7</v>
      </c>
      <c r="K189" s="19">
        <v>0.3</v>
      </c>
      <c r="L189" s="19">
        <v>0</v>
      </c>
      <c r="M189" s="19">
        <v>0.1</v>
      </c>
      <c r="N189" s="19">
        <v>0.2</v>
      </c>
      <c r="O189" s="19">
        <v>0</v>
      </c>
      <c r="P189" s="19">
        <v>0.7</v>
      </c>
      <c r="Q189" s="1" t="s">
        <v>59</v>
      </c>
    </row>
    <row r="190" spans="1:26" customFormat="1" x14ac:dyDescent="0.2">
      <c r="A190" s="18">
        <v>45507</v>
      </c>
      <c r="B190" s="1" t="s">
        <v>44</v>
      </c>
      <c r="C190" s="1" t="s">
        <v>4</v>
      </c>
      <c r="D190" s="1" t="s">
        <v>49</v>
      </c>
      <c r="E190" s="1">
        <v>3</v>
      </c>
      <c r="F190" s="23">
        <v>0.45694444444444443</v>
      </c>
      <c r="G190" s="1">
        <v>7</v>
      </c>
      <c r="H190" s="19">
        <v>0</v>
      </c>
      <c r="I190" s="19">
        <v>0</v>
      </c>
      <c r="J190" s="19">
        <v>0.28999999999999998</v>
      </c>
      <c r="K190" s="19">
        <v>0.71</v>
      </c>
      <c r="L190" s="19">
        <v>0</v>
      </c>
      <c r="M190" s="19">
        <v>0</v>
      </c>
      <c r="N190" s="19">
        <v>0.28999999999999998</v>
      </c>
      <c r="O190" s="19">
        <v>0.14000000000000001</v>
      </c>
      <c r="P190" s="19">
        <v>0.56999999999999995</v>
      </c>
      <c r="Q190" s="1" t="s">
        <v>62</v>
      </c>
    </row>
    <row r="191" spans="1:26" customFormat="1" x14ac:dyDescent="0.2">
      <c r="A191" s="18">
        <v>45507</v>
      </c>
      <c r="B191" s="1" t="s">
        <v>44</v>
      </c>
      <c r="C191" s="1" t="s">
        <v>4</v>
      </c>
      <c r="D191" s="1" t="s">
        <v>56</v>
      </c>
      <c r="E191" s="1">
        <v>3</v>
      </c>
      <c r="F191" s="23">
        <v>0.47291666666666665</v>
      </c>
      <c r="G191" s="1">
        <v>7</v>
      </c>
      <c r="H191" s="19">
        <v>0</v>
      </c>
      <c r="I191" s="19">
        <v>0</v>
      </c>
      <c r="J191" s="19">
        <v>0.56999999999999995</v>
      </c>
      <c r="K191" s="19">
        <v>0.43</v>
      </c>
      <c r="L191" s="19">
        <v>0</v>
      </c>
      <c r="M191" s="19">
        <v>0</v>
      </c>
      <c r="N191" s="19">
        <v>0.56999999999999995</v>
      </c>
      <c r="O191" s="19">
        <v>0</v>
      </c>
      <c r="P191" s="19">
        <v>0.43</v>
      </c>
      <c r="Q191" s="1" t="s">
        <v>63</v>
      </c>
    </row>
    <row r="192" spans="1:26" customFormat="1" x14ac:dyDescent="0.2">
      <c r="A192" s="18">
        <v>45510</v>
      </c>
      <c r="B192" s="1" t="s">
        <v>44</v>
      </c>
      <c r="C192" s="1" t="s">
        <v>4</v>
      </c>
      <c r="D192" s="1" t="s">
        <v>36</v>
      </c>
      <c r="E192" s="1">
        <v>3</v>
      </c>
      <c r="F192" s="23">
        <v>0.40416666666666667</v>
      </c>
      <c r="G192" s="1">
        <v>10</v>
      </c>
      <c r="H192" s="19">
        <v>0</v>
      </c>
      <c r="I192" s="19">
        <v>0.2</v>
      </c>
      <c r="J192" s="19">
        <v>0.3</v>
      </c>
      <c r="K192" s="19">
        <v>0.5</v>
      </c>
      <c r="L192" s="19">
        <v>0</v>
      </c>
      <c r="M192" s="19">
        <v>0</v>
      </c>
      <c r="N192" s="19">
        <v>0.1</v>
      </c>
      <c r="O192" s="19">
        <v>0</v>
      </c>
      <c r="P192" s="19">
        <v>0.9</v>
      </c>
      <c r="Q192" s="1"/>
    </row>
    <row r="193" spans="1:19" customFormat="1" x14ac:dyDescent="0.2">
      <c r="A193" s="18">
        <v>45498</v>
      </c>
      <c r="B193" s="1" t="s">
        <v>15</v>
      </c>
      <c r="C193" s="1" t="s">
        <v>4</v>
      </c>
      <c r="D193" s="1" t="s">
        <v>49</v>
      </c>
      <c r="E193" s="1">
        <v>3</v>
      </c>
      <c r="F193" s="23">
        <v>0.39166666666666666</v>
      </c>
      <c r="G193" s="1">
        <v>6</v>
      </c>
      <c r="H193" s="19">
        <v>0</v>
      </c>
      <c r="I193" s="19">
        <v>0.33</v>
      </c>
      <c r="J193" s="19">
        <v>0.5</v>
      </c>
      <c r="K193" s="19">
        <v>0.17</v>
      </c>
      <c r="L193" s="19">
        <v>0</v>
      </c>
      <c r="M193" s="19">
        <v>0</v>
      </c>
      <c r="N193" s="19">
        <v>1</v>
      </c>
      <c r="O193" s="19">
        <v>0</v>
      </c>
      <c r="P193" s="19">
        <v>0</v>
      </c>
      <c r="Q193" s="1" t="s">
        <v>62</v>
      </c>
      <c r="R193" s="1"/>
      <c r="S193" s="1"/>
    </row>
    <row r="194" spans="1:19" customFormat="1" x14ac:dyDescent="0.2">
      <c r="A194" s="18">
        <v>45497</v>
      </c>
      <c r="B194" s="1" t="s">
        <v>68</v>
      </c>
      <c r="C194" s="1" t="s">
        <v>4</v>
      </c>
      <c r="D194" s="1" t="s">
        <v>49</v>
      </c>
      <c r="E194" s="1">
        <v>3</v>
      </c>
      <c r="F194" s="23">
        <v>0.37152777777777779</v>
      </c>
      <c r="G194" s="1">
        <v>5</v>
      </c>
      <c r="H194" s="19">
        <v>0</v>
      </c>
      <c r="I194" s="19">
        <v>0</v>
      </c>
      <c r="J194" s="19">
        <f>4/5</f>
        <v>0.8</v>
      </c>
      <c r="K194" s="19">
        <f>1/5</f>
        <v>0.2</v>
      </c>
      <c r="L194" s="19">
        <v>0</v>
      </c>
      <c r="M194" s="19">
        <v>0</v>
      </c>
      <c r="N194" s="19">
        <v>1</v>
      </c>
      <c r="O194" s="19">
        <v>0</v>
      </c>
      <c r="P194" s="19">
        <v>0</v>
      </c>
      <c r="Q194" s="1" t="s">
        <v>75</v>
      </c>
      <c r="R194" s="1"/>
      <c r="S194" s="1"/>
    </row>
    <row r="195" spans="1:19" customFormat="1" x14ac:dyDescent="0.2">
      <c r="A195" s="18">
        <v>45497</v>
      </c>
      <c r="B195" s="1" t="s">
        <v>68</v>
      </c>
      <c r="C195" s="1" t="s">
        <v>4</v>
      </c>
      <c r="D195" s="1" t="s">
        <v>48</v>
      </c>
      <c r="E195" s="1">
        <v>3</v>
      </c>
      <c r="F195" s="23">
        <v>0.37569444444444444</v>
      </c>
      <c r="G195" s="1">
        <v>10</v>
      </c>
      <c r="H195" s="19">
        <f>3/10</f>
        <v>0.3</v>
      </c>
      <c r="I195" s="19">
        <v>0</v>
      </c>
      <c r="J195" s="19">
        <f>2/10</f>
        <v>0.2</v>
      </c>
      <c r="K195" s="19">
        <f>5/10</f>
        <v>0.5</v>
      </c>
      <c r="L195" s="19">
        <v>0</v>
      </c>
      <c r="M195" s="19">
        <v>0</v>
      </c>
      <c r="N195" s="19">
        <v>0</v>
      </c>
      <c r="O195" s="19">
        <v>0</v>
      </c>
      <c r="P195" s="19">
        <v>1</v>
      </c>
      <c r="Q195" s="1" t="s">
        <v>76</v>
      </c>
      <c r="R195" s="1"/>
      <c r="S195" s="1"/>
    </row>
    <row r="196" spans="1:19" customFormat="1" x14ac:dyDescent="0.2">
      <c r="A196" s="18">
        <v>45497</v>
      </c>
      <c r="B196" s="1" t="s">
        <v>68</v>
      </c>
      <c r="C196" s="1" t="s">
        <v>4</v>
      </c>
      <c r="D196" s="1" t="s">
        <v>56</v>
      </c>
      <c r="E196" s="1">
        <v>3</v>
      </c>
      <c r="F196" s="23">
        <v>0.46805555555555556</v>
      </c>
      <c r="G196" s="1">
        <v>7</v>
      </c>
      <c r="H196" s="19">
        <f>2/7</f>
        <v>0.2857142857142857</v>
      </c>
      <c r="I196" s="19">
        <v>0</v>
      </c>
      <c r="J196" s="19">
        <f>4/7</f>
        <v>0.5714285714285714</v>
      </c>
      <c r="K196" s="19">
        <f>1/7</f>
        <v>0.14285714285714285</v>
      </c>
      <c r="L196" s="19">
        <v>0</v>
      </c>
      <c r="M196" s="19">
        <v>0</v>
      </c>
      <c r="N196" s="19">
        <v>0</v>
      </c>
      <c r="O196" s="19">
        <v>0</v>
      </c>
      <c r="P196" s="19">
        <f>1</f>
        <v>1</v>
      </c>
      <c r="Q196" s="1" t="s">
        <v>78</v>
      </c>
      <c r="R196" s="1"/>
      <c r="S196" s="1"/>
    </row>
    <row r="197" spans="1:19" customFormat="1" x14ac:dyDescent="0.2">
      <c r="A197" s="18">
        <v>45498</v>
      </c>
      <c r="B197" s="1" t="s">
        <v>68</v>
      </c>
      <c r="C197" s="1" t="s">
        <v>4</v>
      </c>
      <c r="D197" s="1" t="s">
        <v>5</v>
      </c>
      <c r="E197" s="1">
        <v>3</v>
      </c>
      <c r="F197" s="23">
        <v>0.41180555555555554</v>
      </c>
      <c r="G197" s="1">
        <v>8</v>
      </c>
      <c r="H197" s="19">
        <v>0</v>
      </c>
      <c r="I197" s="19">
        <v>0</v>
      </c>
      <c r="J197" s="19">
        <f>7/8</f>
        <v>0.875</v>
      </c>
      <c r="K197" s="19">
        <f>1/8</f>
        <v>0.125</v>
      </c>
      <c r="L197" s="19">
        <v>0</v>
      </c>
      <c r="M197" s="19">
        <v>0</v>
      </c>
      <c r="N197" s="19">
        <f>1/8</f>
        <v>0.125</v>
      </c>
      <c r="O197" s="19">
        <v>0</v>
      </c>
      <c r="P197" s="19">
        <f>7/8</f>
        <v>0.875</v>
      </c>
      <c r="Q197" s="1"/>
      <c r="R197" s="1"/>
      <c r="S197" s="1"/>
    </row>
    <row r="198" spans="1:19" customFormat="1" x14ac:dyDescent="0.2">
      <c r="A198" s="18">
        <v>45498</v>
      </c>
      <c r="B198" s="1" t="s">
        <v>68</v>
      </c>
      <c r="C198" s="1" t="s">
        <v>4</v>
      </c>
      <c r="D198" s="1" t="s">
        <v>49</v>
      </c>
      <c r="E198" s="1">
        <v>3</v>
      </c>
      <c r="F198" s="23">
        <v>0.42152777777777778</v>
      </c>
      <c r="G198" s="1">
        <v>6</v>
      </c>
      <c r="H198" s="19">
        <v>0</v>
      </c>
      <c r="I198" s="19">
        <v>0</v>
      </c>
      <c r="J198" s="19">
        <f>3/6</f>
        <v>0.5</v>
      </c>
      <c r="K198" s="19">
        <f>2/6</f>
        <v>0.33333333333333331</v>
      </c>
      <c r="L198" s="19">
        <f>1/6</f>
        <v>0.16666666666666666</v>
      </c>
      <c r="M198" s="19">
        <v>0</v>
      </c>
      <c r="N198" s="19">
        <f>1/6</f>
        <v>0.16666666666666666</v>
      </c>
      <c r="O198" s="19">
        <f>1/6</f>
        <v>0.16666666666666666</v>
      </c>
      <c r="P198" s="19">
        <f>4/6</f>
        <v>0.66666666666666663</v>
      </c>
      <c r="Q198" s="1" t="s">
        <v>79</v>
      </c>
      <c r="R198" s="1"/>
      <c r="S198" s="1"/>
    </row>
    <row r="199" spans="1:19" customFormat="1" x14ac:dyDescent="0.2">
      <c r="A199" s="18">
        <v>45498</v>
      </c>
      <c r="B199" s="1" t="s">
        <v>68</v>
      </c>
      <c r="C199" s="1" t="s">
        <v>4</v>
      </c>
      <c r="D199" s="1" t="s">
        <v>56</v>
      </c>
      <c r="E199" s="1">
        <v>3</v>
      </c>
      <c r="F199" s="23">
        <v>0.44791666666666669</v>
      </c>
      <c r="G199" s="1">
        <v>5</v>
      </c>
      <c r="H199" s="19">
        <v>0</v>
      </c>
      <c r="I199" s="19">
        <v>0</v>
      </c>
      <c r="J199" s="19">
        <f>3/5</f>
        <v>0.6</v>
      </c>
      <c r="K199" s="19">
        <f>2/5</f>
        <v>0.4</v>
      </c>
      <c r="L199" s="19">
        <v>0</v>
      </c>
      <c r="M199" s="19">
        <v>0</v>
      </c>
      <c r="N199" s="19">
        <f>2/5</f>
        <v>0.4</v>
      </c>
      <c r="O199" s="19">
        <v>0</v>
      </c>
      <c r="P199" s="19">
        <f>3/5</f>
        <v>0.6</v>
      </c>
      <c r="Q199" s="1"/>
      <c r="R199" s="1"/>
      <c r="S199" s="1"/>
    </row>
    <row r="200" spans="1:19" customFormat="1" x14ac:dyDescent="0.2">
      <c r="A200" s="18">
        <v>45499</v>
      </c>
      <c r="B200" s="1" t="s">
        <v>68</v>
      </c>
      <c r="C200" s="1" t="s">
        <v>4</v>
      </c>
      <c r="D200" s="1" t="s">
        <v>5</v>
      </c>
      <c r="E200" s="1">
        <v>3</v>
      </c>
      <c r="F200" s="23">
        <v>0.42916666666666664</v>
      </c>
      <c r="G200" s="1">
        <v>10</v>
      </c>
      <c r="H200" s="19">
        <v>0</v>
      </c>
      <c r="I200" s="19">
        <f>1/10</f>
        <v>0.1</v>
      </c>
      <c r="J200" s="19">
        <f>5/10</f>
        <v>0.5</v>
      </c>
      <c r="K200" s="19">
        <f>4/10</f>
        <v>0.4</v>
      </c>
      <c r="L200" s="19">
        <v>0</v>
      </c>
      <c r="M200" s="19">
        <v>0</v>
      </c>
      <c r="N200" s="19">
        <f>4/10</f>
        <v>0.4</v>
      </c>
      <c r="O200" s="19">
        <v>0</v>
      </c>
      <c r="P200" s="19">
        <f>6/10</f>
        <v>0.6</v>
      </c>
      <c r="Q200" s="1"/>
      <c r="R200" s="1"/>
      <c r="S200" s="1"/>
    </row>
    <row r="201" spans="1:19" customFormat="1" x14ac:dyDescent="0.2">
      <c r="A201" s="18">
        <v>45500</v>
      </c>
      <c r="B201" s="1" t="s">
        <v>68</v>
      </c>
      <c r="C201" s="1" t="s">
        <v>4</v>
      </c>
      <c r="D201" s="1" t="s">
        <v>49</v>
      </c>
      <c r="E201" s="1">
        <v>3</v>
      </c>
      <c r="F201" s="23">
        <v>0.43611111111111112</v>
      </c>
      <c r="G201" s="1">
        <v>6</v>
      </c>
      <c r="H201" s="19">
        <f>1/6</f>
        <v>0.16666666666666666</v>
      </c>
      <c r="I201" s="19">
        <v>0</v>
      </c>
      <c r="J201" s="19">
        <f>3/6</f>
        <v>0.5</v>
      </c>
      <c r="K201" s="19">
        <f>2/6</f>
        <v>0.33333333333333331</v>
      </c>
      <c r="L201" s="19">
        <v>0</v>
      </c>
      <c r="M201" s="19">
        <v>0</v>
      </c>
      <c r="N201" s="19">
        <f>2/6</f>
        <v>0.33333333333333331</v>
      </c>
      <c r="O201" s="19">
        <v>0</v>
      </c>
      <c r="P201" s="19">
        <f>4/6</f>
        <v>0.66666666666666663</v>
      </c>
      <c r="Q201" s="1"/>
      <c r="R201" s="1"/>
      <c r="S201" s="1"/>
    </row>
    <row r="202" spans="1:19" customFormat="1" x14ac:dyDescent="0.2">
      <c r="A202" s="18">
        <v>45500</v>
      </c>
      <c r="B202" s="1" t="s">
        <v>68</v>
      </c>
      <c r="C202" s="1" t="s">
        <v>4</v>
      </c>
      <c r="D202" s="1" t="s">
        <v>48</v>
      </c>
      <c r="E202" s="1">
        <v>3</v>
      </c>
      <c r="F202" s="23">
        <v>0.47708333333333336</v>
      </c>
      <c r="G202" s="1">
        <v>5</v>
      </c>
      <c r="H202" s="19">
        <v>0</v>
      </c>
      <c r="I202" s="19">
        <f>2/5</f>
        <v>0.4</v>
      </c>
      <c r="J202" s="19">
        <f>1/5</f>
        <v>0.2</v>
      </c>
      <c r="K202" s="19">
        <f>2/5</f>
        <v>0.4</v>
      </c>
      <c r="L202" s="19">
        <v>0</v>
      </c>
      <c r="M202" s="19">
        <v>0</v>
      </c>
      <c r="N202" s="19">
        <v>0</v>
      </c>
      <c r="O202" s="19">
        <v>0</v>
      </c>
      <c r="P202" s="19">
        <v>1</v>
      </c>
      <c r="Q202" s="1"/>
      <c r="R202" s="1"/>
      <c r="S202" s="1"/>
    </row>
    <row r="203" spans="1:19" customFormat="1" x14ac:dyDescent="0.2">
      <c r="A203" s="18">
        <v>45502</v>
      </c>
      <c r="B203" s="1" t="s">
        <v>68</v>
      </c>
      <c r="C203" s="1" t="s">
        <v>4</v>
      </c>
      <c r="D203" s="1" t="s">
        <v>49</v>
      </c>
      <c r="E203" s="1">
        <v>3</v>
      </c>
      <c r="F203" s="23">
        <v>0.33611111111111114</v>
      </c>
      <c r="G203" s="1">
        <v>10</v>
      </c>
      <c r="H203" s="19">
        <v>0</v>
      </c>
      <c r="I203" s="19">
        <f>2/10</f>
        <v>0.2</v>
      </c>
      <c r="J203" s="19">
        <f>3/10</f>
        <v>0.3</v>
      </c>
      <c r="K203" s="19">
        <f>5/10</f>
        <v>0.5</v>
      </c>
      <c r="L203" s="19">
        <v>0</v>
      </c>
      <c r="M203" s="19">
        <v>0</v>
      </c>
      <c r="N203" s="19">
        <f>4/10</f>
        <v>0.4</v>
      </c>
      <c r="O203" s="19">
        <v>0</v>
      </c>
      <c r="P203" s="19">
        <f>6/10</f>
        <v>0.6</v>
      </c>
      <c r="Q203" s="1" t="s">
        <v>80</v>
      </c>
      <c r="R203" s="1"/>
      <c r="S203" s="1"/>
    </row>
    <row r="204" spans="1:19" customFormat="1" x14ac:dyDescent="0.2">
      <c r="A204" s="18">
        <v>45502</v>
      </c>
      <c r="B204" s="1" t="s">
        <v>68</v>
      </c>
      <c r="C204" s="1" t="s">
        <v>4</v>
      </c>
      <c r="D204" s="1" t="s">
        <v>56</v>
      </c>
      <c r="E204" s="1">
        <v>3</v>
      </c>
      <c r="F204" s="23">
        <v>0.46875</v>
      </c>
      <c r="G204" s="1">
        <v>9</v>
      </c>
      <c r="H204" s="19">
        <v>0</v>
      </c>
      <c r="I204" s="19">
        <f>1/9</f>
        <v>0.1111111111111111</v>
      </c>
      <c r="J204" s="19">
        <f>3/9</f>
        <v>0.33333333333333331</v>
      </c>
      <c r="K204" s="19">
        <v>0</v>
      </c>
      <c r="L204" s="19">
        <f>5/9</f>
        <v>0.55555555555555558</v>
      </c>
      <c r="M204" s="19"/>
      <c r="N204" s="19">
        <f>7/9</f>
        <v>0.77777777777777779</v>
      </c>
      <c r="O204" s="19">
        <f>1/9</f>
        <v>0.1111111111111111</v>
      </c>
      <c r="P204" s="19">
        <f>1/9</f>
        <v>0.1111111111111111</v>
      </c>
      <c r="Q204" s="1" t="s">
        <v>82</v>
      </c>
      <c r="R204" s="1"/>
      <c r="S204" s="1"/>
    </row>
    <row r="205" spans="1:19" customFormat="1" x14ac:dyDescent="0.2">
      <c r="A205" s="18">
        <v>45505</v>
      </c>
      <c r="B205" s="1" t="s">
        <v>68</v>
      </c>
      <c r="C205" s="1" t="s">
        <v>4</v>
      </c>
      <c r="D205" s="1" t="s">
        <v>49</v>
      </c>
      <c r="E205" s="1">
        <v>3</v>
      </c>
      <c r="F205" s="23">
        <v>0.40069444444444446</v>
      </c>
      <c r="G205" s="1">
        <v>9</v>
      </c>
      <c r="H205" s="19">
        <f>1/9</f>
        <v>0.1111111111111111</v>
      </c>
      <c r="I205" s="19">
        <f>2/9</f>
        <v>0.22222222222222221</v>
      </c>
      <c r="J205" s="19">
        <f>4/9</f>
        <v>0.44444444444444442</v>
      </c>
      <c r="K205" s="19">
        <f>2/9</f>
        <v>0.22222222222222221</v>
      </c>
      <c r="L205" s="19">
        <v>0</v>
      </c>
      <c r="M205" s="19">
        <f>1/9</f>
        <v>0.1111111111111111</v>
      </c>
      <c r="N205" s="19">
        <f>3/9</f>
        <v>0.33333333333333331</v>
      </c>
      <c r="O205" s="19">
        <f>1/9</f>
        <v>0.1111111111111111</v>
      </c>
      <c r="P205" s="19">
        <f>4/9</f>
        <v>0.44444444444444442</v>
      </c>
      <c r="Q205" s="1" t="s">
        <v>84</v>
      </c>
      <c r="R205" s="1" t="s">
        <v>85</v>
      </c>
      <c r="S205" s="1" t="s">
        <v>86</v>
      </c>
    </row>
    <row r="206" spans="1:19" customFormat="1" x14ac:dyDescent="0.2">
      <c r="A206" s="18">
        <v>45496</v>
      </c>
      <c r="B206" s="1" t="s">
        <v>90</v>
      </c>
      <c r="C206" s="1" t="s">
        <v>4</v>
      </c>
      <c r="D206" s="1" t="s">
        <v>56</v>
      </c>
      <c r="E206" s="1">
        <v>3</v>
      </c>
      <c r="F206" s="23">
        <v>0.3972222222222222</v>
      </c>
      <c r="G206" s="1">
        <v>5</v>
      </c>
      <c r="H206" s="19">
        <v>0</v>
      </c>
      <c r="I206" s="19">
        <v>0</v>
      </c>
      <c r="J206" s="19">
        <v>0.6</v>
      </c>
      <c r="K206" s="19">
        <v>0.4</v>
      </c>
      <c r="L206" s="19">
        <v>0</v>
      </c>
      <c r="M206" s="19">
        <v>0</v>
      </c>
      <c r="N206" s="19">
        <v>0</v>
      </c>
      <c r="O206" s="19">
        <v>0.2</v>
      </c>
      <c r="P206" s="19">
        <v>0.8</v>
      </c>
    </row>
    <row r="207" spans="1:19" customFormat="1" x14ac:dyDescent="0.2">
      <c r="A207" s="18">
        <v>45496</v>
      </c>
      <c r="B207" s="1" t="s">
        <v>90</v>
      </c>
      <c r="C207" s="1" t="s">
        <v>4</v>
      </c>
      <c r="D207" s="1" t="s">
        <v>48</v>
      </c>
      <c r="E207" s="1">
        <v>3</v>
      </c>
      <c r="F207" s="23">
        <v>0.43680555555555556</v>
      </c>
      <c r="G207" s="1">
        <v>6</v>
      </c>
      <c r="H207" s="19">
        <v>0</v>
      </c>
      <c r="I207" s="19">
        <v>0</v>
      </c>
      <c r="J207" s="19">
        <v>0.5</v>
      </c>
      <c r="K207" s="19">
        <v>0.5</v>
      </c>
      <c r="L207" s="19">
        <v>0</v>
      </c>
      <c r="M207" s="19">
        <v>0</v>
      </c>
      <c r="N207" s="19">
        <v>0.17</v>
      </c>
      <c r="O207" s="19">
        <v>0</v>
      </c>
      <c r="P207" s="19">
        <v>0.83</v>
      </c>
    </row>
    <row r="208" spans="1:19" customFormat="1" x14ac:dyDescent="0.2">
      <c r="A208" s="18">
        <v>45499</v>
      </c>
      <c r="B208" s="1" t="s">
        <v>90</v>
      </c>
      <c r="C208" s="1" t="s">
        <v>4</v>
      </c>
      <c r="D208" s="1" t="s">
        <v>56</v>
      </c>
      <c r="E208" s="1">
        <v>3</v>
      </c>
      <c r="F208" s="23">
        <v>0.43680555555555556</v>
      </c>
      <c r="G208" s="1">
        <v>7</v>
      </c>
      <c r="H208" s="19">
        <v>0</v>
      </c>
      <c r="I208" s="19">
        <v>0</v>
      </c>
      <c r="J208" s="19">
        <v>0.43</v>
      </c>
      <c r="K208" s="19">
        <v>0.56999999999999995</v>
      </c>
      <c r="L208" s="19">
        <v>0</v>
      </c>
      <c r="M208" s="19">
        <v>0</v>
      </c>
      <c r="N208" s="19">
        <v>0.14000000000000001</v>
      </c>
      <c r="O208" s="19">
        <v>0.28999999999999998</v>
      </c>
      <c r="P208" s="19">
        <v>0.56999999999999995</v>
      </c>
    </row>
    <row r="209" spans="1:19" customFormat="1" x14ac:dyDescent="0.2">
      <c r="A209" s="18">
        <v>45499</v>
      </c>
      <c r="B209" s="1" t="s">
        <v>90</v>
      </c>
      <c r="C209" s="1" t="s">
        <v>4</v>
      </c>
      <c r="D209" s="1" t="s">
        <v>5</v>
      </c>
      <c r="E209" s="1">
        <v>3</v>
      </c>
      <c r="F209" s="23">
        <v>0.47083333333333333</v>
      </c>
      <c r="G209" s="1">
        <v>10</v>
      </c>
      <c r="H209" s="19">
        <v>0</v>
      </c>
      <c r="I209" s="19">
        <v>0</v>
      </c>
      <c r="J209" s="19">
        <v>1</v>
      </c>
      <c r="K209" s="19">
        <v>0</v>
      </c>
      <c r="L209" s="19">
        <v>0</v>
      </c>
      <c r="M209" s="19">
        <v>0</v>
      </c>
      <c r="N209" s="19">
        <v>0.3</v>
      </c>
      <c r="O209" s="19">
        <v>0.1</v>
      </c>
      <c r="P209" s="19">
        <v>0.6</v>
      </c>
    </row>
    <row r="210" spans="1:19" customFormat="1" x14ac:dyDescent="0.2">
      <c r="A210" s="18">
        <v>45499</v>
      </c>
      <c r="B210" s="1" t="s">
        <v>90</v>
      </c>
      <c r="C210" s="1" t="s">
        <v>4</v>
      </c>
      <c r="D210" s="1" t="s">
        <v>49</v>
      </c>
      <c r="E210" s="1">
        <v>3</v>
      </c>
      <c r="F210" s="23">
        <v>0.55138888888888893</v>
      </c>
      <c r="G210" s="1">
        <v>8</v>
      </c>
      <c r="H210" s="19">
        <v>0</v>
      </c>
      <c r="I210" s="19">
        <v>0</v>
      </c>
      <c r="J210" s="19">
        <v>0.63</v>
      </c>
      <c r="K210" s="19">
        <v>0.37</v>
      </c>
      <c r="L210" s="19">
        <v>0</v>
      </c>
      <c r="M210" s="19">
        <v>0</v>
      </c>
      <c r="N210" s="19">
        <v>0.25</v>
      </c>
      <c r="O210" s="19">
        <v>0.13</v>
      </c>
      <c r="P210" s="19">
        <v>0.63</v>
      </c>
    </row>
    <row r="211" spans="1:19" customFormat="1" x14ac:dyDescent="0.2">
      <c r="A211" s="18">
        <v>45501</v>
      </c>
      <c r="B211" s="1" t="s">
        <v>90</v>
      </c>
      <c r="C211" s="1" t="s">
        <v>4</v>
      </c>
      <c r="D211" s="1" t="s">
        <v>48</v>
      </c>
      <c r="E211" s="1">
        <v>3</v>
      </c>
      <c r="F211" s="23">
        <v>0.41597222222222224</v>
      </c>
      <c r="G211" s="1">
        <v>10</v>
      </c>
      <c r="H211" s="19">
        <v>0</v>
      </c>
      <c r="I211" s="19">
        <v>0.1</v>
      </c>
      <c r="J211" s="19">
        <v>0.4</v>
      </c>
      <c r="K211" s="19">
        <v>0.5</v>
      </c>
      <c r="L211" s="19">
        <v>0</v>
      </c>
      <c r="M211" s="19">
        <v>0</v>
      </c>
      <c r="N211" s="19">
        <v>0.1</v>
      </c>
      <c r="O211" s="19">
        <v>0</v>
      </c>
      <c r="P211" s="19">
        <v>0.9</v>
      </c>
    </row>
    <row r="212" spans="1:19" customFormat="1" x14ac:dyDescent="0.2">
      <c r="A212" s="18">
        <v>45501</v>
      </c>
      <c r="B212" s="1" t="s">
        <v>90</v>
      </c>
      <c r="C212" s="1" t="s">
        <v>4</v>
      </c>
      <c r="D212" s="1" t="s">
        <v>49</v>
      </c>
      <c r="E212" s="1">
        <v>3</v>
      </c>
      <c r="F212" s="23">
        <v>0.45208333333333334</v>
      </c>
      <c r="G212" s="1">
        <v>10</v>
      </c>
      <c r="H212" s="19">
        <v>0</v>
      </c>
      <c r="I212" s="19">
        <v>0</v>
      </c>
      <c r="J212" s="19">
        <v>0.9</v>
      </c>
      <c r="K212" s="19">
        <v>0</v>
      </c>
      <c r="L212" s="19">
        <v>0.1</v>
      </c>
      <c r="M212" s="19">
        <v>0</v>
      </c>
      <c r="N212" s="19">
        <v>1</v>
      </c>
      <c r="O212" s="19">
        <v>0</v>
      </c>
      <c r="P212" s="19">
        <v>0</v>
      </c>
    </row>
    <row r="213" spans="1:19" customFormat="1" x14ac:dyDescent="0.2">
      <c r="A213" s="18">
        <v>45507</v>
      </c>
      <c r="B213" s="1" t="s">
        <v>90</v>
      </c>
      <c r="C213" s="1" t="s">
        <v>4</v>
      </c>
      <c r="D213" s="1" t="s">
        <v>48</v>
      </c>
      <c r="E213" s="1">
        <v>3</v>
      </c>
      <c r="F213" s="23">
        <v>0.41458333333333336</v>
      </c>
      <c r="G213" s="1">
        <v>9</v>
      </c>
      <c r="H213" s="19">
        <v>0</v>
      </c>
      <c r="I213" s="19">
        <v>0</v>
      </c>
      <c r="J213" s="19">
        <v>0.44</v>
      </c>
      <c r="K213" s="19">
        <v>0.56000000000000005</v>
      </c>
      <c r="L213" s="19">
        <v>0</v>
      </c>
      <c r="M213" s="19">
        <v>0</v>
      </c>
      <c r="N213" s="19">
        <v>0</v>
      </c>
      <c r="O213" s="19">
        <v>0</v>
      </c>
      <c r="P213" s="19">
        <v>1</v>
      </c>
    </row>
    <row r="214" spans="1:19" customFormat="1" x14ac:dyDescent="0.2">
      <c r="A214" s="18">
        <v>45507</v>
      </c>
      <c r="B214" s="1" t="s">
        <v>90</v>
      </c>
      <c r="C214" s="1" t="s">
        <v>4</v>
      </c>
      <c r="D214" s="1" t="s">
        <v>5</v>
      </c>
      <c r="E214" s="1">
        <v>3</v>
      </c>
      <c r="F214" s="23">
        <v>0.43402777777777779</v>
      </c>
      <c r="G214" s="1">
        <v>8</v>
      </c>
      <c r="H214" s="19">
        <v>0.25</v>
      </c>
      <c r="I214" s="19">
        <v>0</v>
      </c>
      <c r="J214" s="19">
        <v>0.75</v>
      </c>
      <c r="K214" s="19">
        <v>0</v>
      </c>
      <c r="L214" s="19">
        <v>0</v>
      </c>
      <c r="M214" s="19">
        <v>0</v>
      </c>
      <c r="N214" s="19">
        <v>0.25</v>
      </c>
      <c r="O214" s="19">
        <v>0</v>
      </c>
      <c r="P214" s="19">
        <v>0.75</v>
      </c>
    </row>
    <row r="215" spans="1:19" customFormat="1" x14ac:dyDescent="0.2">
      <c r="A215" s="18">
        <v>45510</v>
      </c>
      <c r="B215" s="1" t="s">
        <v>90</v>
      </c>
      <c r="C215" s="1" t="s">
        <v>4</v>
      </c>
      <c r="D215" s="1" t="s">
        <v>48</v>
      </c>
      <c r="E215" s="1">
        <v>3</v>
      </c>
      <c r="F215" s="23">
        <v>0.43194444444444446</v>
      </c>
      <c r="G215" s="1">
        <v>7</v>
      </c>
      <c r="H215" s="19">
        <v>0</v>
      </c>
      <c r="I215" s="19">
        <v>0</v>
      </c>
      <c r="J215" s="19">
        <v>0.71</v>
      </c>
      <c r="K215" s="19">
        <v>0.28999999999999998</v>
      </c>
      <c r="L215" s="19">
        <v>0</v>
      </c>
      <c r="M215" s="19">
        <v>0</v>
      </c>
      <c r="N215" s="19">
        <v>0</v>
      </c>
      <c r="O215" s="19">
        <v>0</v>
      </c>
      <c r="P215" s="19">
        <v>1</v>
      </c>
    </row>
    <row r="216" spans="1:19" customFormat="1" x14ac:dyDescent="0.2">
      <c r="A216" s="18">
        <v>45510</v>
      </c>
      <c r="B216" s="1" t="s">
        <v>90</v>
      </c>
      <c r="C216" s="1" t="s">
        <v>4</v>
      </c>
      <c r="D216" s="1" t="s">
        <v>49</v>
      </c>
      <c r="E216" s="1">
        <v>3</v>
      </c>
      <c r="F216" s="23">
        <v>0.47152777777777777</v>
      </c>
      <c r="G216" s="1">
        <v>7</v>
      </c>
      <c r="H216" s="19">
        <v>0.28999999999999998</v>
      </c>
      <c r="I216" s="19">
        <v>0</v>
      </c>
      <c r="J216" s="19">
        <v>0.28999999999999998</v>
      </c>
      <c r="K216" s="19">
        <v>0.43</v>
      </c>
      <c r="L216" s="19">
        <v>0</v>
      </c>
      <c r="M216" s="19">
        <v>0</v>
      </c>
      <c r="N216" s="19">
        <v>0.43</v>
      </c>
      <c r="O216" s="19">
        <v>0.43</v>
      </c>
      <c r="P216" s="19">
        <v>0.14000000000000001</v>
      </c>
    </row>
    <row r="217" spans="1:19" customFormat="1" x14ac:dyDescent="0.2">
      <c r="A217" s="18">
        <v>45476</v>
      </c>
      <c r="B217" s="1" t="s">
        <v>68</v>
      </c>
      <c r="C217" s="1" t="s">
        <v>18</v>
      </c>
      <c r="D217" s="1" t="s">
        <v>43</v>
      </c>
      <c r="E217" s="1"/>
      <c r="F217" s="23">
        <v>0.40277777777777779</v>
      </c>
      <c r="G217" s="1">
        <v>8</v>
      </c>
      <c r="H217" s="19">
        <v>0.125</v>
      </c>
      <c r="I217" s="19">
        <f>3/8</f>
        <v>0.375</v>
      </c>
      <c r="J217" s="19">
        <f>2/8</f>
        <v>0.25</v>
      </c>
      <c r="K217" s="19">
        <v>0.25</v>
      </c>
      <c r="L217" s="19">
        <v>0</v>
      </c>
      <c r="M217" s="19">
        <v>0</v>
      </c>
      <c r="N217" s="19">
        <v>0</v>
      </c>
      <c r="O217" s="19">
        <f>5/8</f>
        <v>0.625</v>
      </c>
      <c r="P217" s="19">
        <f>3/8</f>
        <v>0.375</v>
      </c>
      <c r="Q217" s="1"/>
      <c r="R217" s="1"/>
      <c r="S217" s="1"/>
    </row>
    <row r="218" spans="1:19" customFormat="1" x14ac:dyDescent="0.2">
      <c r="A218" s="18"/>
      <c r="B218" s="1"/>
      <c r="C218" s="1"/>
      <c r="D218" s="1"/>
      <c r="E218" s="1"/>
      <c r="F218" s="23"/>
      <c r="G218" s="1"/>
      <c r="H218" s="28"/>
      <c r="I218" s="28"/>
      <c r="J218" s="28"/>
      <c r="K218" s="28"/>
      <c r="L218" s="28"/>
      <c r="M218" s="29"/>
      <c r="N218" s="29"/>
      <c r="O218" s="29"/>
      <c r="P218" s="29"/>
      <c r="Q218" s="1"/>
      <c r="R218" s="1"/>
      <c r="S218" s="1"/>
    </row>
    <row r="219" spans="1:19" customFormat="1" x14ac:dyDescent="0.2">
      <c r="A219" s="18"/>
      <c r="B219" s="1"/>
      <c r="C219" s="1"/>
      <c r="D219" s="1"/>
      <c r="E219" s="1"/>
      <c r="F219" s="23"/>
      <c r="G219" s="1"/>
      <c r="H219" s="31"/>
      <c r="I219" s="31"/>
      <c r="J219" s="31"/>
      <c r="K219" s="31"/>
      <c r="L219" s="31"/>
      <c r="M219" s="31"/>
      <c r="N219" s="31"/>
      <c r="O219" s="31"/>
      <c r="P219" s="31"/>
      <c r="Q219" s="1"/>
      <c r="R219" s="1"/>
      <c r="S219" s="1"/>
    </row>
    <row r="220" spans="1:19" customFormat="1" x14ac:dyDescent="0.2">
      <c r="A220" s="18"/>
      <c r="B220" s="1"/>
      <c r="C220" s="1"/>
      <c r="D220" s="1"/>
      <c r="E220" s="1"/>
      <c r="F220" s="23"/>
      <c r="G220" s="1"/>
      <c r="H220" s="19"/>
      <c r="I220" s="19"/>
      <c r="J220" s="19"/>
      <c r="K220" s="19"/>
      <c r="L220" s="19"/>
      <c r="M220" s="19"/>
      <c r="N220" s="19"/>
      <c r="O220" s="19"/>
      <c r="P220" s="19"/>
      <c r="Q220" s="1"/>
      <c r="R220" s="1"/>
      <c r="S220" s="1"/>
    </row>
    <row r="223" spans="1:19" x14ac:dyDescent="0.2">
      <c r="H223" s="28"/>
      <c r="I223" s="28"/>
      <c r="J223" s="28"/>
      <c r="K223" s="28"/>
      <c r="L223" s="28"/>
      <c r="M223" s="29"/>
      <c r="N223" s="29"/>
      <c r="O223" s="29"/>
      <c r="P223" s="29"/>
    </row>
    <row r="224" spans="1:19" x14ac:dyDescent="0.2">
      <c r="F224" s="30"/>
      <c r="G224" s="31"/>
      <c r="H224" s="31"/>
      <c r="I224" s="31"/>
      <c r="J224" s="31"/>
      <c r="K224" s="31"/>
      <c r="L224" s="31"/>
      <c r="M224" s="31"/>
      <c r="N224" s="31"/>
      <c r="O224" s="31"/>
      <c r="P224" s="31"/>
    </row>
    <row r="225" spans="6:16" x14ac:dyDescent="0.2">
      <c r="F225" s="30"/>
      <c r="G225" s="31"/>
      <c r="H225" s="31"/>
      <c r="I225" s="31"/>
      <c r="J225" s="31"/>
      <c r="K225" s="31"/>
      <c r="L225" s="31"/>
      <c r="M225" s="31"/>
      <c r="N225" s="31"/>
      <c r="O225" s="31"/>
      <c r="P225" s="31"/>
    </row>
    <row r="226" spans="6:16" x14ac:dyDescent="0.2">
      <c r="F226" s="30"/>
      <c r="G226" s="31"/>
      <c r="H226" s="31"/>
      <c r="I226" s="31"/>
      <c r="J226" s="31"/>
      <c r="K226" s="31"/>
      <c r="L226" s="31"/>
      <c r="M226" s="31"/>
      <c r="N226" s="31"/>
      <c r="O226" s="31"/>
      <c r="P226" s="31"/>
    </row>
    <row r="246" spans="8:18" x14ac:dyDescent="0.2">
      <c r="H246" s="28"/>
      <c r="I246" s="28"/>
      <c r="J246" s="28"/>
      <c r="K246" s="28"/>
      <c r="L246" s="28"/>
      <c r="O246" s="29"/>
      <c r="P246" s="29"/>
      <c r="Q246" s="29"/>
      <c r="R246" s="29"/>
    </row>
    <row r="247" spans="8:18" x14ac:dyDescent="0.2">
      <c r="H247" s="4"/>
      <c r="I247" s="4"/>
      <c r="J247" s="4"/>
      <c r="K247" s="4"/>
      <c r="L247" s="4"/>
      <c r="N247" s="1"/>
      <c r="O247" s="4"/>
      <c r="P247" s="4"/>
      <c r="Q247" s="4"/>
      <c r="R247" s="4"/>
    </row>
    <row r="248" spans="8:18" x14ac:dyDescent="0.2">
      <c r="H248" s="4"/>
      <c r="I248" s="4"/>
      <c r="J248" s="4"/>
      <c r="K248" s="4"/>
      <c r="L248" s="4"/>
      <c r="N248" s="1"/>
      <c r="O248" s="4"/>
      <c r="P248" s="4"/>
      <c r="Q248" s="4"/>
      <c r="R248" s="4"/>
    </row>
    <row r="249" spans="8:18" x14ac:dyDescent="0.2">
      <c r="H249" s="4"/>
      <c r="I249" s="4"/>
      <c r="J249" s="4"/>
      <c r="K249" s="4"/>
      <c r="L249" s="4"/>
      <c r="N249" s="1"/>
      <c r="O249" s="4"/>
      <c r="P249" s="4"/>
      <c r="Q249" s="4"/>
      <c r="R249" s="4"/>
    </row>
    <row r="250" spans="8:18" x14ac:dyDescent="0.2">
      <c r="H250" s="4"/>
      <c r="I250" s="4"/>
      <c r="J250" s="4"/>
      <c r="K250" s="4"/>
      <c r="L250" s="4"/>
      <c r="M250" s="4"/>
      <c r="N250" s="4"/>
      <c r="O250" s="4"/>
      <c r="P250" s="4"/>
    </row>
  </sheetData>
  <sortState xmlns:xlrd2="http://schemas.microsoft.com/office/spreadsheetml/2017/richdata2" ref="A2:Z217">
    <sortCondition ref="E2:E2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5A76-766E-EF49-A9B1-78A70752145F}">
  <dimension ref="A1:Q44"/>
  <sheetViews>
    <sheetView topLeftCell="A17" workbookViewId="0">
      <selection activeCell="B47" sqref="B47"/>
    </sheetView>
  </sheetViews>
  <sheetFormatPr baseColWidth="10" defaultRowHeight="16" x14ac:dyDescent="0.2"/>
  <sheetData>
    <row r="1" spans="1:11" x14ac:dyDescent="0.2">
      <c r="B1" t="s">
        <v>95</v>
      </c>
      <c r="C1" t="s">
        <v>91</v>
      </c>
      <c r="D1" t="s">
        <v>6</v>
      </c>
      <c r="E1" t="s">
        <v>9</v>
      </c>
      <c r="F1" t="s">
        <v>8</v>
      </c>
      <c r="G1" t="s">
        <v>11</v>
      </c>
      <c r="H1" t="s">
        <v>5</v>
      </c>
      <c r="I1" t="s">
        <v>10</v>
      </c>
      <c r="J1" t="s">
        <v>13</v>
      </c>
      <c r="K1" t="s">
        <v>7</v>
      </c>
    </row>
    <row r="2" spans="1:11" x14ac:dyDescent="0.2">
      <c r="A2" t="s">
        <v>92</v>
      </c>
      <c r="B2">
        <v>7.7268518518518521</v>
      </c>
      <c r="C2">
        <v>0.10869981776253175</v>
      </c>
      <c r="D2">
        <v>0.18498648482833063</v>
      </c>
      <c r="E2">
        <v>0.44418589022005417</v>
      </c>
      <c r="F2">
        <v>0.24151441746745045</v>
      </c>
      <c r="G2">
        <v>2.1259720204332009E-2</v>
      </c>
      <c r="H2">
        <v>7.7931470203597919E-2</v>
      </c>
      <c r="I2">
        <v>0.29510460464233279</v>
      </c>
      <c r="J2">
        <v>8.7269629286627626E-2</v>
      </c>
      <c r="K2">
        <v>0.54061414209216851</v>
      </c>
    </row>
    <row r="3" spans="1:11" x14ac:dyDescent="0.2">
      <c r="A3" t="s">
        <v>93</v>
      </c>
      <c r="B3">
        <v>1.9396526412344344</v>
      </c>
      <c r="C3">
        <v>0.18130056239411479</v>
      </c>
      <c r="D3">
        <v>0.19968118369382651</v>
      </c>
      <c r="E3">
        <v>0.25213242931471164</v>
      </c>
      <c r="F3">
        <v>0.20402720680514871</v>
      </c>
      <c r="G3">
        <v>6.8092167282635244E-2</v>
      </c>
      <c r="H3">
        <v>0.17981221622507815</v>
      </c>
      <c r="I3">
        <v>0.30681369008072606</v>
      </c>
      <c r="J3">
        <v>0.16024113257120465</v>
      </c>
      <c r="K3">
        <v>0.33278876725582585</v>
      </c>
    </row>
    <row r="4" spans="1:11" x14ac:dyDescent="0.2">
      <c r="A4" t="s">
        <v>94</v>
      </c>
      <c r="B4">
        <v>0.26018035716794541</v>
      </c>
      <c r="C4">
        <v>2.4140445510427926E-2</v>
      </c>
      <c r="D4">
        <v>2.6822717233808809E-2</v>
      </c>
      <c r="E4">
        <v>3.3528396542261009E-2</v>
      </c>
      <c r="F4">
        <v>2.6822717233808809E-2</v>
      </c>
      <c r="G4">
        <v>9.3879510318330833E-3</v>
      </c>
      <c r="H4">
        <v>2.4140445510427926E-2</v>
      </c>
      <c r="I4">
        <v>4.1575211712403651E-2</v>
      </c>
      <c r="J4">
        <v>2.145817378704705E-2</v>
      </c>
      <c r="K4">
        <v>4.4257483435784534E-2</v>
      </c>
    </row>
    <row r="23" spans="2:17" x14ac:dyDescent="0.2">
      <c r="F23" s="1"/>
      <c r="G23" s="28" t="s">
        <v>91</v>
      </c>
      <c r="H23" s="28" t="s">
        <v>6</v>
      </c>
      <c r="I23" s="28" t="s">
        <v>9</v>
      </c>
      <c r="J23" s="28" t="s">
        <v>8</v>
      </c>
      <c r="K23" s="28" t="s">
        <v>11</v>
      </c>
      <c r="L23" s="19"/>
      <c r="M23" s="19"/>
      <c r="N23" s="29" t="s">
        <v>5</v>
      </c>
      <c r="O23" s="29" t="s">
        <v>10</v>
      </c>
      <c r="P23" s="29" t="s">
        <v>13</v>
      </c>
      <c r="Q23" s="29" t="s">
        <v>7</v>
      </c>
    </row>
    <row r="24" spans="2:17" x14ac:dyDescent="0.2">
      <c r="F24" s="1" t="s">
        <v>96</v>
      </c>
      <c r="G24" s="4">
        <v>14</v>
      </c>
      <c r="H24" s="4">
        <v>29</v>
      </c>
      <c r="I24" s="4">
        <v>34</v>
      </c>
      <c r="J24" s="4">
        <v>20</v>
      </c>
      <c r="K24" s="4">
        <v>2</v>
      </c>
      <c r="L24" s="19"/>
      <c r="M24" s="1" t="s">
        <v>96</v>
      </c>
      <c r="N24" s="4">
        <v>10</v>
      </c>
      <c r="O24" s="4">
        <v>25</v>
      </c>
      <c r="P24" s="4">
        <v>7</v>
      </c>
      <c r="Q24" s="4">
        <v>58</v>
      </c>
    </row>
    <row r="25" spans="2:17" x14ac:dyDescent="0.2">
      <c r="F25" s="1" t="s">
        <v>97</v>
      </c>
      <c r="G25" s="4">
        <v>11</v>
      </c>
      <c r="H25" s="4">
        <v>19</v>
      </c>
      <c r="I25" s="4">
        <v>46</v>
      </c>
      <c r="J25" s="4">
        <v>23</v>
      </c>
      <c r="K25" s="4">
        <v>1</v>
      </c>
      <c r="L25" s="19"/>
      <c r="M25" s="1" t="s">
        <v>97</v>
      </c>
      <c r="N25" s="4">
        <v>11</v>
      </c>
      <c r="O25" s="4">
        <v>24</v>
      </c>
      <c r="P25" s="4">
        <v>8</v>
      </c>
      <c r="Q25" s="4">
        <v>57</v>
      </c>
    </row>
    <row r="26" spans="2:17" x14ac:dyDescent="0.2">
      <c r="F26" s="1" t="s">
        <v>98</v>
      </c>
      <c r="G26" s="4">
        <v>9</v>
      </c>
      <c r="H26" s="4">
        <v>15</v>
      </c>
      <c r="I26" s="4">
        <v>46</v>
      </c>
      <c r="J26" s="4">
        <v>26</v>
      </c>
      <c r="K26" s="4">
        <v>3</v>
      </c>
      <c r="L26" s="19"/>
      <c r="M26" s="1" t="s">
        <v>98</v>
      </c>
      <c r="N26" s="4">
        <v>5</v>
      </c>
      <c r="O26" s="4">
        <v>34</v>
      </c>
      <c r="P26" s="4">
        <v>10</v>
      </c>
      <c r="Q26" s="4">
        <v>51</v>
      </c>
    </row>
    <row r="30" spans="2:17" x14ac:dyDescent="0.2">
      <c r="B30" t="s">
        <v>97</v>
      </c>
    </row>
    <row r="31" spans="2:17" x14ac:dyDescent="0.2">
      <c r="B31" s="28" t="s">
        <v>91</v>
      </c>
      <c r="C31" s="28" t="s">
        <v>6</v>
      </c>
      <c r="D31" s="28" t="s">
        <v>9</v>
      </c>
      <c r="E31" s="28" t="s">
        <v>8</v>
      </c>
      <c r="F31" s="28" t="s">
        <v>11</v>
      </c>
      <c r="G31" s="29" t="s">
        <v>5</v>
      </c>
      <c r="H31" s="29" t="s">
        <v>10</v>
      </c>
      <c r="I31" s="29" t="s">
        <v>13</v>
      </c>
      <c r="J31" s="29" t="s">
        <v>7</v>
      </c>
    </row>
    <row r="32" spans="2:17" x14ac:dyDescent="0.2">
      <c r="B32" s="32">
        <v>0.11</v>
      </c>
      <c r="C32" s="32">
        <v>0.19</v>
      </c>
      <c r="D32" s="32">
        <v>0.46</v>
      </c>
      <c r="E32" s="32">
        <v>0.23</v>
      </c>
      <c r="F32" s="32">
        <v>0.01</v>
      </c>
      <c r="G32" s="32">
        <v>0.11</v>
      </c>
      <c r="H32" s="32">
        <v>0.24</v>
      </c>
      <c r="I32" s="32">
        <v>0.08</v>
      </c>
      <c r="J32" s="32">
        <v>0.56999999999999995</v>
      </c>
    </row>
    <row r="37" spans="2:10" x14ac:dyDescent="0.2">
      <c r="B37" t="s">
        <v>98</v>
      </c>
    </row>
    <row r="38" spans="2:10" x14ac:dyDescent="0.2">
      <c r="B38" t="s">
        <v>91</v>
      </c>
      <c r="C38" t="s">
        <v>6</v>
      </c>
      <c r="D38" t="s">
        <v>9</v>
      </c>
      <c r="E38" t="s">
        <v>8</v>
      </c>
      <c r="F38" t="s">
        <v>11</v>
      </c>
      <c r="G38" t="s">
        <v>5</v>
      </c>
      <c r="H38" t="s">
        <v>10</v>
      </c>
      <c r="I38" t="s">
        <v>13</v>
      </c>
      <c r="J38" t="s">
        <v>7</v>
      </c>
    </row>
    <row r="39" spans="2:10" x14ac:dyDescent="0.2">
      <c r="B39">
        <v>9.496852764094145E-2</v>
      </c>
      <c r="C39">
        <v>0.15117405582922819</v>
      </c>
      <c r="D39">
        <v>0.46466680350301037</v>
      </c>
      <c r="E39">
        <v>0.26108648056923911</v>
      </c>
      <c r="F39">
        <v>2.8879994526546254E-2</v>
      </c>
      <c r="G39">
        <v>5.0009832841691235E-2</v>
      </c>
      <c r="H39">
        <v>0.3401475912002227</v>
      </c>
      <c r="I39">
        <v>9.67446393762183E-2</v>
      </c>
      <c r="J39">
        <v>0.51432609301030363</v>
      </c>
    </row>
    <row r="42" spans="2:10" x14ac:dyDescent="0.2">
      <c r="B42" t="s">
        <v>96</v>
      </c>
    </row>
    <row r="43" spans="2:10" x14ac:dyDescent="0.2">
      <c r="B43" s="28" t="s">
        <v>91</v>
      </c>
      <c r="C43" s="28" t="s">
        <v>6</v>
      </c>
      <c r="D43" s="28" t="s">
        <v>9</v>
      </c>
      <c r="E43" s="28" t="s">
        <v>8</v>
      </c>
      <c r="F43" s="28" t="s">
        <v>11</v>
      </c>
      <c r="G43" s="29" t="s">
        <v>5</v>
      </c>
      <c r="H43" s="29" t="s">
        <v>10</v>
      </c>
      <c r="I43" s="29" t="s">
        <v>13</v>
      </c>
      <c r="J43" s="29" t="s">
        <v>7</v>
      </c>
    </row>
    <row r="44" spans="2:10" x14ac:dyDescent="0.2">
      <c r="B44" s="32">
        <v>0.14000000000000001</v>
      </c>
      <c r="C44" s="32">
        <v>0.28999999999999998</v>
      </c>
      <c r="D44" s="32">
        <v>0.34</v>
      </c>
      <c r="E44" s="32">
        <v>0.2</v>
      </c>
      <c r="F44" s="32">
        <v>0.02</v>
      </c>
      <c r="G44" s="32">
        <v>0.1</v>
      </c>
      <c r="H44" s="32">
        <v>0.25</v>
      </c>
      <c r="I44" s="32">
        <v>7.0000000000000007E-2</v>
      </c>
      <c r="J44" s="32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Focal prop-males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Patti Stouch</cp:lastModifiedBy>
  <cp:lastPrinted>2023-03-29T18:48:54Z</cp:lastPrinted>
  <dcterms:created xsi:type="dcterms:W3CDTF">2023-03-28T17:48:35Z</dcterms:created>
  <dcterms:modified xsi:type="dcterms:W3CDTF">2024-12-04T17:07:28Z</dcterms:modified>
</cp:coreProperties>
</file>