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iASI\zad7\"/>
    </mc:Choice>
  </mc:AlternateContent>
  <bookViews>
    <workbookView xWindow="0" yWindow="0" windowWidth="28800" windowHeight="1302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N32" i="1"/>
  <c r="L32" i="1"/>
  <c r="I32" i="1"/>
  <c r="T23" i="1"/>
  <c r="K23" i="1"/>
  <c r="C23" i="1"/>
  <c r="B12" i="1"/>
  <c r="Q74" i="1" l="1"/>
  <c r="Q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B75" i="1"/>
  <c r="L74" i="1" l="1"/>
  <c r="M74" i="1"/>
  <c r="N74" i="1"/>
  <c r="O74" i="1"/>
  <c r="K74" i="1"/>
  <c r="J74" i="1"/>
  <c r="G74" i="1"/>
  <c r="H74" i="1"/>
  <c r="F74" i="1"/>
  <c r="I74" i="1"/>
  <c r="E74" i="1"/>
  <c r="C74" i="1"/>
  <c r="D74" i="1"/>
  <c r="B74" i="1"/>
  <c r="B16" i="1"/>
  <c r="D27" i="1"/>
  <c r="G3" i="1"/>
  <c r="G4" i="1"/>
  <c r="G5" i="1"/>
  <c r="G6" i="1"/>
  <c r="G7" i="1"/>
  <c r="G8" i="1"/>
  <c r="G2" i="1"/>
  <c r="C33" i="1"/>
  <c r="C34" i="1"/>
  <c r="C35" i="1"/>
  <c r="L35" i="1" s="1"/>
  <c r="P35" i="1" s="1"/>
  <c r="C36" i="1"/>
  <c r="L36" i="1" s="1"/>
  <c r="P36" i="1" s="1"/>
  <c r="C37" i="1"/>
  <c r="C38" i="1"/>
  <c r="I38" i="1" s="1"/>
  <c r="N38" i="1" s="1"/>
  <c r="P34" i="1"/>
  <c r="P32" i="1"/>
  <c r="L33" i="1"/>
  <c r="P33" i="1" s="1"/>
  <c r="L34" i="1"/>
  <c r="L37" i="1"/>
  <c r="P37" i="1" s="1"/>
  <c r="I33" i="1"/>
  <c r="N33" i="1" s="1"/>
  <c r="I34" i="1"/>
  <c r="N34" i="1" s="1"/>
  <c r="R34" i="1" s="1"/>
  <c r="I37" i="1"/>
  <c r="N37" i="1" s="1"/>
  <c r="R37" i="1" s="1"/>
  <c r="AD28" i="1"/>
  <c r="AD29" i="1"/>
  <c r="AD24" i="1"/>
  <c r="AD25" i="1"/>
  <c r="AD26" i="1"/>
  <c r="AD27" i="1"/>
  <c r="AD23" i="1"/>
  <c r="AB29" i="1"/>
  <c r="AB24" i="1"/>
  <c r="AB25" i="1"/>
  <c r="AB26" i="1"/>
  <c r="AB27" i="1"/>
  <c r="AB28" i="1"/>
  <c r="AB23" i="1"/>
  <c r="Z29" i="1"/>
  <c r="Z24" i="1"/>
  <c r="Z25" i="1"/>
  <c r="Z26" i="1"/>
  <c r="Z27" i="1"/>
  <c r="Z28" i="1"/>
  <c r="Z23" i="1"/>
  <c r="X24" i="1"/>
  <c r="X25" i="1"/>
  <c r="X26" i="1"/>
  <c r="X27" i="1"/>
  <c r="X28" i="1"/>
  <c r="X29" i="1"/>
  <c r="X23" i="1"/>
  <c r="W27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T28" i="1"/>
  <c r="U28" i="1"/>
  <c r="V28" i="1"/>
  <c r="W28" i="1"/>
  <c r="T29" i="1"/>
  <c r="U29" i="1"/>
  <c r="V29" i="1"/>
  <c r="W29" i="1"/>
  <c r="S24" i="1"/>
  <c r="S25" i="1"/>
  <c r="S26" i="1"/>
  <c r="S27" i="1"/>
  <c r="S28" i="1"/>
  <c r="S29" i="1"/>
  <c r="S23" i="1"/>
  <c r="P24" i="1"/>
  <c r="P25" i="1"/>
  <c r="P26" i="1"/>
  <c r="P27" i="1"/>
  <c r="P28" i="1"/>
  <c r="P29" i="1"/>
  <c r="P23" i="1"/>
  <c r="O27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K28" i="1"/>
  <c r="L28" i="1"/>
  <c r="M28" i="1"/>
  <c r="N28" i="1"/>
  <c r="O28" i="1"/>
  <c r="K29" i="1"/>
  <c r="L29" i="1"/>
  <c r="M29" i="1"/>
  <c r="N29" i="1"/>
  <c r="O29" i="1"/>
  <c r="J29" i="1"/>
  <c r="J24" i="1"/>
  <c r="J25" i="1"/>
  <c r="J26" i="1"/>
  <c r="J27" i="1"/>
  <c r="J28" i="1"/>
  <c r="J23" i="1"/>
  <c r="F24" i="1"/>
  <c r="F25" i="1"/>
  <c r="F26" i="1"/>
  <c r="F27" i="1"/>
  <c r="F28" i="1"/>
  <c r="F29" i="1"/>
  <c r="F23" i="1"/>
  <c r="E23" i="1"/>
  <c r="D23" i="1"/>
  <c r="D24" i="1"/>
  <c r="E24" i="1"/>
  <c r="D25" i="1"/>
  <c r="E25" i="1"/>
  <c r="D26" i="1"/>
  <c r="E26" i="1"/>
  <c r="E27" i="1"/>
  <c r="D28" i="1"/>
  <c r="E28" i="1"/>
  <c r="D29" i="1"/>
  <c r="E29" i="1"/>
  <c r="C29" i="1"/>
  <c r="C24" i="1"/>
  <c r="C25" i="1"/>
  <c r="C26" i="1"/>
  <c r="C27" i="1"/>
  <c r="C28" i="1"/>
  <c r="D16" i="1"/>
  <c r="D12" i="1"/>
  <c r="D13" i="1"/>
  <c r="D14" i="1"/>
  <c r="D15" i="1"/>
  <c r="D17" i="1"/>
  <c r="D18" i="1"/>
  <c r="C13" i="1"/>
  <c r="C14" i="1"/>
  <c r="C15" i="1"/>
  <c r="C16" i="1"/>
  <c r="C17" i="1"/>
  <c r="C18" i="1"/>
  <c r="C12" i="1"/>
  <c r="B13" i="1"/>
  <c r="B14" i="1"/>
  <c r="B15" i="1"/>
  <c r="B17" i="1"/>
  <c r="B18" i="1"/>
  <c r="R33" i="1" l="1"/>
  <c r="I36" i="1"/>
  <c r="N36" i="1" s="1"/>
  <c r="R36" i="1" s="1"/>
  <c r="I35" i="1"/>
  <c r="N35" i="1" s="1"/>
  <c r="R35" i="1" s="1"/>
  <c r="L38" i="1"/>
  <c r="P38" i="1" s="1"/>
  <c r="R38" i="1" s="1"/>
  <c r="R32" i="1"/>
</calcChain>
</file>

<file path=xl/sharedStrings.xml><?xml version="1.0" encoding="utf-8"?>
<sst xmlns="http://schemas.openxmlformats.org/spreadsheetml/2006/main" count="40" uniqueCount="33">
  <si>
    <t>c</t>
  </si>
  <si>
    <t>m1</t>
  </si>
  <si>
    <t>m</t>
  </si>
  <si>
    <t>mi</t>
  </si>
  <si>
    <t>Lambda 1</t>
  </si>
  <si>
    <t>Lambda 2</t>
  </si>
  <si>
    <t>g (L1+L2)/mi</t>
  </si>
  <si>
    <t>g1</t>
  </si>
  <si>
    <t>g2</t>
  </si>
  <si>
    <t>i</t>
  </si>
  <si>
    <t>Obliczanie P0 cz1 (suma c-1)</t>
  </si>
  <si>
    <t>suma</t>
  </si>
  <si>
    <t>suma m1-1 po j</t>
  </si>
  <si>
    <t>suma m-m1 po k</t>
  </si>
  <si>
    <t>g^c/c!</t>
  </si>
  <si>
    <t>(g/c)^m1</t>
  </si>
  <si>
    <t>zbieranie P0 do kupy</t>
  </si>
  <si>
    <t>P0</t>
  </si>
  <si>
    <t>(g2/c)^(m-m1)</t>
  </si>
  <si>
    <t>Pstr2 (tranzyt)</t>
  </si>
  <si>
    <t>Pstr1 (lokal)</t>
  </si>
  <si>
    <t>Pt</t>
  </si>
  <si>
    <t>Pl</t>
  </si>
  <si>
    <t>Pstr</t>
  </si>
  <si>
    <t>Same Wartosci</t>
  </si>
  <si>
    <t>Pstr2</t>
  </si>
  <si>
    <t>Pstr1</t>
  </si>
  <si>
    <t>Lambda</t>
  </si>
  <si>
    <t>0&lt;=i&lt;=c-1</t>
  </si>
  <si>
    <t>c&lt;=i&lt;=c+m1-1</t>
  </si>
  <si>
    <t>c+m1&lt;=i&lt;=c+m</t>
  </si>
  <si>
    <t>dla L1=10 i L2=20</t>
  </si>
  <si>
    <t>* 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</si>
</sst>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Podsumowanie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Arkusz1!$D$46</c:f>
              <c:strCache>
                <c:ptCount val="1"/>
                <c:pt idx="0">
                  <c:v>Pstr2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Arkusz1!$B$47:$B$53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</c:numCache>
            </c:numRef>
          </c:xVal>
          <c:yVal>
            <c:numRef>
              <c:f>Arkusz1!$D$47:$D$53</c:f>
              <c:numCache>
                <c:formatCode>General</c:formatCode>
                <c:ptCount val="7"/>
                <c:pt idx="0">
                  <c:v>6.3840344127725761E-13</c:v>
                </c:pt>
                <c:pt idx="1">
                  <c:v>4.4940134130068759E-8</c:v>
                </c:pt>
                <c:pt idx="2">
                  <c:v>2.2302406314090139E-5</c:v>
                </c:pt>
                <c:pt idx="3">
                  <c:v>1.3093179515133134E-3</c:v>
                </c:pt>
                <c:pt idx="4">
                  <c:v>1.8823529411764704E-2</c:v>
                </c:pt>
                <c:pt idx="5">
                  <c:v>7.8837965991508718E-2</c:v>
                </c:pt>
                <c:pt idx="6">
                  <c:v>0.15237916193699105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Arkusz1!$F$46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Arkusz1!$B$47:$B$53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</c:numCache>
            </c:numRef>
          </c:xVal>
          <c:yVal>
            <c:numRef>
              <c:f>Arkusz1!$F$47:$F$53</c:f>
              <c:numCache>
                <c:formatCode>General</c:formatCode>
                <c:ptCount val="7"/>
                <c:pt idx="0">
                  <c:v>4.2560229418483844E-13</c:v>
                </c:pt>
                <c:pt idx="1">
                  <c:v>2.9960089420045846E-8</c:v>
                </c:pt>
                <c:pt idx="2">
                  <c:v>1.4868270876060091E-5</c:v>
                </c:pt>
                <c:pt idx="3">
                  <c:v>8.7287863434220908E-4</c:v>
                </c:pt>
                <c:pt idx="4">
                  <c:v>1.2549019607843135E-2</c:v>
                </c:pt>
                <c:pt idx="5">
                  <c:v>5.2558643994339141E-2</c:v>
                </c:pt>
                <c:pt idx="6">
                  <c:v>0.10158610795799403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Arkusz1!$H$46</c:f>
              <c:strCache>
                <c:ptCount val="1"/>
                <c:pt idx="0">
                  <c:v>Pstr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Arkusz1!$B$47:$B$53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</c:numCache>
            </c:numRef>
          </c:xVal>
          <c:yVal>
            <c:numRef>
              <c:f>Arkusz1!$H$47:$H$53</c:f>
              <c:numCache>
                <c:formatCode>General</c:formatCode>
                <c:ptCount val="7"/>
                <c:pt idx="0">
                  <c:v>7.77296089970141E-10</c:v>
                </c:pt>
                <c:pt idx="1">
                  <c:v>4.0640978329891477E-6</c:v>
                </c:pt>
                <c:pt idx="2">
                  <c:v>4.9390537316412134E-4</c:v>
                </c:pt>
                <c:pt idx="3">
                  <c:v>1.1933141710923707E-2</c:v>
                </c:pt>
                <c:pt idx="4">
                  <c:v>9.5294117647058793E-2</c:v>
                </c:pt>
                <c:pt idx="5">
                  <c:v>0.26823386085392226</c:v>
                </c:pt>
                <c:pt idx="6">
                  <c:v>0.39451748816678134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Arkusz1!$E$46</c:f>
              <c:strCache>
                <c:ptCount val="1"/>
                <c:pt idx="0">
                  <c:v>Pstr1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Arkusz1!$B$47:$B$53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</c:numCache>
            </c:numRef>
          </c:xVal>
          <c:yVal>
            <c:numRef>
              <c:f>Arkusz1!$E$47:$E$53</c:f>
              <c:numCache>
                <c:formatCode>General</c:formatCode>
                <c:ptCount val="7"/>
                <c:pt idx="0">
                  <c:v>2.3306114630278681E-9</c:v>
                </c:pt>
                <c:pt idx="1">
                  <c:v>1.2102413230707306E-5</c:v>
                </c:pt>
                <c:pt idx="2">
                  <c:v>1.4371113068641838E-3</c:v>
                </c:pt>
                <c:pt idx="3">
                  <c:v>3.318078922974449E-2</c:v>
                </c:pt>
                <c:pt idx="4">
                  <c:v>0.248235294117647</c:v>
                </c:pt>
                <c:pt idx="5">
                  <c:v>0.64702565057874939</c:v>
                </c:pt>
                <c:pt idx="6">
                  <c:v>0.87879414062636185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Arkusz1!$C$46</c:f>
              <c:strCache>
                <c:ptCount val="1"/>
                <c:pt idx="0">
                  <c:v>P0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Arkusz1!$B$47:$B$53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</c:numCache>
            </c:numRef>
          </c:xVal>
          <c:yVal>
            <c:numRef>
              <c:f>Arkusz1!$C$47:$C$53</c:f>
              <c:numCache>
                <c:formatCode>General</c:formatCode>
                <c:ptCount val="7"/>
                <c:pt idx="0">
                  <c:v>0.54794606890633801</c:v>
                </c:pt>
                <c:pt idx="1">
                  <c:v>0.29428425999548863</c:v>
                </c:pt>
                <c:pt idx="2">
                  <c:v>0.14822893545692614</c:v>
                </c:pt>
                <c:pt idx="3">
                  <c:v>6.5413572134630671E-2</c:v>
                </c:pt>
                <c:pt idx="4">
                  <c:v>2.1176470588235293E-2</c:v>
                </c:pt>
                <c:pt idx="5">
                  <c:v>3.9976682470842699E-3</c:v>
                </c:pt>
                <c:pt idx="6">
                  <c:v>5.6221379364070794E-4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Arkusz1!$G$46</c:f>
              <c:strCache>
                <c:ptCount val="1"/>
                <c:pt idx="0">
                  <c:v>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Arkusz1!$B$47:$B$53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</c:numCache>
            </c:numRef>
          </c:xVal>
          <c:yVal>
            <c:numRef>
              <c:f>Arkusz1!$G$47:$G$53</c:f>
              <c:numCache>
                <c:formatCode>General</c:formatCode>
                <c:ptCount val="7"/>
                <c:pt idx="0">
                  <c:v>7.7687048767595618E-10</c:v>
                </c:pt>
                <c:pt idx="1">
                  <c:v>4.0341377435691022E-6</c:v>
                </c:pt>
                <c:pt idx="2">
                  <c:v>4.7903710228806124E-4</c:v>
                </c:pt>
                <c:pt idx="3">
                  <c:v>1.1060263076581497E-2</c:v>
                </c:pt>
                <c:pt idx="4">
                  <c:v>8.2745098039215662E-2</c:v>
                </c:pt>
                <c:pt idx="5">
                  <c:v>0.21567521685958313</c:v>
                </c:pt>
                <c:pt idx="6">
                  <c:v>0.29293138020878728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86256"/>
        <c:axId val="341677008"/>
      </c:scatterChart>
      <c:valAx>
        <c:axId val="34168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677008"/>
        <c:crosses val="autoZero"/>
        <c:crossBetween val="midCat"/>
      </c:valAx>
      <c:valAx>
        <c:axId val="3416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68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>
                <a:effectLst/>
              </a:rPr>
              <a:t>Prawdopodobieństwa stanów dla λ</a:t>
            </a:r>
            <a:r>
              <a:rPr lang="pl-PL" sz="1200" baseline="30000">
                <a:effectLst/>
              </a:rPr>
              <a:t>1</a:t>
            </a:r>
            <a:r>
              <a:rPr lang="pl-PL" sz="1200">
                <a:effectLst/>
              </a:rPr>
              <a:t> = 10  λ</a:t>
            </a:r>
            <a:r>
              <a:rPr lang="pl-PL" sz="1200" baseline="30000">
                <a:effectLst/>
              </a:rPr>
              <a:t>2</a:t>
            </a:r>
            <a:r>
              <a:rPr lang="pl-PL" sz="1200">
                <a:effectLst/>
              </a:rPr>
              <a:t> =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Arkusz1!$B$73:$O$73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Arkusz1!$B$75:$O$75</c:f>
              <c:numCache>
                <c:formatCode>General</c:formatCode>
                <c:ptCount val="14"/>
                <c:pt idx="0">
                  <c:v>2.1176470588235293E-2</c:v>
                </c:pt>
                <c:pt idx="1">
                  <c:v>6.3529411764705876E-2</c:v>
                </c:pt>
                <c:pt idx="2">
                  <c:v>9.5294117647058821E-2</c:v>
                </c:pt>
                <c:pt idx="3">
                  <c:v>9.5294117647058821E-2</c:v>
                </c:pt>
                <c:pt idx="4">
                  <c:v>9.5294117647058821E-2</c:v>
                </c:pt>
                <c:pt idx="5">
                  <c:v>9.5294117647058821E-2</c:v>
                </c:pt>
                <c:pt idx="6">
                  <c:v>9.5294117647058821E-2</c:v>
                </c:pt>
                <c:pt idx="7">
                  <c:v>9.5294117647058821E-2</c:v>
                </c:pt>
                <c:pt idx="8">
                  <c:v>9.5294117647058821E-2</c:v>
                </c:pt>
                <c:pt idx="9">
                  <c:v>9.5294117647058821E-2</c:v>
                </c:pt>
                <c:pt idx="10">
                  <c:v>6.3529411764705876E-2</c:v>
                </c:pt>
                <c:pt idx="11">
                  <c:v>4.2352941176470586E-2</c:v>
                </c:pt>
                <c:pt idx="12">
                  <c:v>2.8235294117647056E-2</c:v>
                </c:pt>
                <c:pt idx="13">
                  <c:v>1.8823529411764704E-2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679184"/>
        <c:axId val="341680816"/>
      </c:barChart>
      <c:catAx>
        <c:axId val="3416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680816"/>
        <c:crosses val="autoZero"/>
        <c:auto val="1"/>
        <c:lblAlgn val="ctr"/>
        <c:lblOffset val="100"/>
        <c:noMultiLvlLbl val="0"/>
      </c:catAx>
      <c:valAx>
        <c:axId val="3416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67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53</xdr:row>
      <xdr:rowOff>185737</xdr:rowOff>
    </xdr:from>
    <xdr:to>
      <xdr:col>8</xdr:col>
      <xdr:colOff>228600</xdr:colOff>
      <xdr:row>68</xdr:row>
      <xdr:rowOff>71437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76</xdr:row>
      <xdr:rowOff>52387</xdr:rowOff>
    </xdr:from>
    <xdr:to>
      <xdr:col>8</xdr:col>
      <xdr:colOff>85725</xdr:colOff>
      <xdr:row>90</xdr:row>
      <xdr:rowOff>128587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tabSelected="1" topLeftCell="A46" workbookViewId="0">
      <selection activeCell="J56" sqref="J56"/>
    </sheetView>
  </sheetViews>
  <sheetFormatPr defaultRowHeight="15" x14ac:dyDescent="0.25"/>
  <cols>
    <col min="1" max="1" width="12.42578125" customWidth="1"/>
    <col min="2" max="2" width="12.5703125" customWidth="1"/>
    <col min="9" max="9" width="14.7109375" customWidth="1"/>
    <col min="12" max="12" width="12" bestFit="1" customWidth="1"/>
    <col min="14" max="14" width="12" bestFit="1" customWidth="1"/>
    <col min="16" max="16" width="11" bestFit="1" customWidth="1"/>
    <col min="18" max="18" width="15.140625" customWidth="1"/>
    <col min="28" max="28" width="11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</v>
      </c>
    </row>
    <row r="2" spans="1:7" x14ac:dyDescent="0.25">
      <c r="A2">
        <v>3</v>
      </c>
      <c r="B2">
        <v>6</v>
      </c>
      <c r="C2">
        <v>10</v>
      </c>
      <c r="D2">
        <v>10</v>
      </c>
      <c r="E2">
        <v>2</v>
      </c>
      <c r="F2">
        <v>4</v>
      </c>
      <c r="G2">
        <f>E2+F2</f>
        <v>6</v>
      </c>
    </row>
    <row r="3" spans="1:7" x14ac:dyDescent="0.25">
      <c r="E3">
        <v>4</v>
      </c>
      <c r="F3">
        <v>8</v>
      </c>
      <c r="G3">
        <f t="shared" ref="G3:G8" si="0">E3+F3</f>
        <v>12</v>
      </c>
    </row>
    <row r="4" spans="1:7" x14ac:dyDescent="0.25">
      <c r="E4">
        <v>6</v>
      </c>
      <c r="F4">
        <v>12</v>
      </c>
      <c r="G4">
        <f t="shared" si="0"/>
        <v>18</v>
      </c>
    </row>
    <row r="5" spans="1:7" x14ac:dyDescent="0.25">
      <c r="E5">
        <v>8</v>
      </c>
      <c r="F5">
        <v>16</v>
      </c>
      <c r="G5">
        <f t="shared" si="0"/>
        <v>24</v>
      </c>
    </row>
    <row r="6" spans="1:7" x14ac:dyDescent="0.25">
      <c r="E6">
        <v>10</v>
      </c>
      <c r="F6">
        <v>20</v>
      </c>
      <c r="G6">
        <f t="shared" si="0"/>
        <v>30</v>
      </c>
    </row>
    <row r="7" spans="1:7" x14ac:dyDescent="0.25">
      <c r="E7">
        <v>12</v>
      </c>
      <c r="F7">
        <v>24</v>
      </c>
      <c r="G7">
        <f t="shared" si="0"/>
        <v>36</v>
      </c>
    </row>
    <row r="8" spans="1:7" x14ac:dyDescent="0.25">
      <c r="E8">
        <v>14</v>
      </c>
      <c r="F8">
        <v>28</v>
      </c>
      <c r="G8">
        <f t="shared" si="0"/>
        <v>42</v>
      </c>
    </row>
    <row r="11" spans="1:7" x14ac:dyDescent="0.25">
      <c r="A11" t="s">
        <v>9</v>
      </c>
      <c r="B11" t="s">
        <v>6</v>
      </c>
      <c r="C11" t="s">
        <v>7</v>
      </c>
      <c r="D11" t="s">
        <v>8</v>
      </c>
    </row>
    <row r="12" spans="1:7" x14ac:dyDescent="0.25">
      <c r="B12">
        <f>(E2+F2)/$D$2</f>
        <v>0.6</v>
      </c>
      <c r="C12">
        <f>E2/$D$2</f>
        <v>0.2</v>
      </c>
      <c r="D12">
        <f>F2/$D$2</f>
        <v>0.4</v>
      </c>
    </row>
    <row r="13" spans="1:7" x14ac:dyDescent="0.25">
      <c r="B13">
        <f t="shared" ref="B13:B18" si="1">(E3+F3)/$D$2</f>
        <v>1.2</v>
      </c>
      <c r="C13">
        <f t="shared" ref="C13:D18" si="2">E3/$D$2</f>
        <v>0.4</v>
      </c>
      <c r="D13">
        <f t="shared" si="2"/>
        <v>0.8</v>
      </c>
    </row>
    <row r="14" spans="1:7" x14ac:dyDescent="0.25">
      <c r="B14">
        <f t="shared" si="1"/>
        <v>1.8</v>
      </c>
      <c r="C14">
        <f t="shared" si="2"/>
        <v>0.6</v>
      </c>
      <c r="D14">
        <f t="shared" si="2"/>
        <v>1.2</v>
      </c>
    </row>
    <row r="15" spans="1:7" x14ac:dyDescent="0.25">
      <c r="B15">
        <f t="shared" si="1"/>
        <v>2.4</v>
      </c>
      <c r="C15">
        <f t="shared" si="2"/>
        <v>0.8</v>
      </c>
      <c r="D15">
        <f t="shared" si="2"/>
        <v>1.6</v>
      </c>
    </row>
    <row r="16" spans="1:7" x14ac:dyDescent="0.25">
      <c r="B16">
        <f>(E6+F6)/$D$2</f>
        <v>3</v>
      </c>
      <c r="C16">
        <f t="shared" si="2"/>
        <v>1</v>
      </c>
      <c r="D16">
        <f>F6/$D$2</f>
        <v>2</v>
      </c>
    </row>
    <row r="17" spans="1:30" x14ac:dyDescent="0.25">
      <c r="B17">
        <f t="shared" si="1"/>
        <v>3.6</v>
      </c>
      <c r="C17">
        <f t="shared" si="2"/>
        <v>1.2</v>
      </c>
      <c r="D17">
        <f t="shared" si="2"/>
        <v>2.4</v>
      </c>
    </row>
    <row r="18" spans="1:30" x14ac:dyDescent="0.25">
      <c r="B18">
        <f t="shared" si="1"/>
        <v>4.2</v>
      </c>
      <c r="C18">
        <f t="shared" si="2"/>
        <v>1.4</v>
      </c>
      <c r="D18">
        <f t="shared" si="2"/>
        <v>2.8</v>
      </c>
    </row>
    <row r="22" spans="1:30" x14ac:dyDescent="0.25">
      <c r="A22" t="s">
        <v>10</v>
      </c>
      <c r="C22">
        <v>0</v>
      </c>
      <c r="D22">
        <v>1</v>
      </c>
      <c r="E22">
        <v>2</v>
      </c>
      <c r="F22" t="s">
        <v>11</v>
      </c>
      <c r="I22" t="s">
        <v>12</v>
      </c>
      <c r="J22">
        <v>0</v>
      </c>
      <c r="K22">
        <v>1</v>
      </c>
      <c r="L22">
        <v>2</v>
      </c>
      <c r="M22">
        <v>3</v>
      </c>
      <c r="N22">
        <v>4</v>
      </c>
      <c r="O22">
        <v>5</v>
      </c>
      <c r="P22" t="s">
        <v>11</v>
      </c>
      <c r="R22" t="s">
        <v>13</v>
      </c>
      <c r="S22">
        <v>0</v>
      </c>
      <c r="T22">
        <v>1</v>
      </c>
      <c r="U22">
        <v>2</v>
      </c>
      <c r="V22">
        <v>3</v>
      </c>
      <c r="W22">
        <v>4</v>
      </c>
      <c r="X22" t="s">
        <v>11</v>
      </c>
      <c r="Z22" t="s">
        <v>14</v>
      </c>
      <c r="AB22" t="s">
        <v>15</v>
      </c>
      <c r="AD22" t="s">
        <v>18</v>
      </c>
    </row>
    <row r="23" spans="1:30" x14ac:dyDescent="0.25">
      <c r="C23">
        <f>($B12^C$22)/FACT(C$22)</f>
        <v>1</v>
      </c>
      <c r="D23">
        <f t="shared" ref="D23" si="3">($B12^D$22)/FACT(D$22)</f>
        <v>0.6</v>
      </c>
      <c r="E23">
        <f>($B12^E$22)/FACT(E$22)</f>
        <v>0.18</v>
      </c>
      <c r="F23">
        <f>SUM(C23:E23)</f>
        <v>1.78</v>
      </c>
      <c r="J23">
        <f>($B12/$A$2)^J$22</f>
        <v>1</v>
      </c>
      <c r="K23">
        <f>($B12/$A$2)^K$22</f>
        <v>0.19999999999999998</v>
      </c>
      <c r="L23">
        <f t="shared" ref="K23:O23" si="4">($B12/$A$2)^L$22</f>
        <v>3.9999999999999994E-2</v>
      </c>
      <c r="M23">
        <f t="shared" si="4"/>
        <v>7.9999999999999984E-3</v>
      </c>
      <c r="N23">
        <f t="shared" si="4"/>
        <v>1.5999999999999994E-3</v>
      </c>
      <c r="O23">
        <f t="shared" si="4"/>
        <v>3.1999999999999986E-4</v>
      </c>
      <c r="P23">
        <f>SUM(J23:O23)</f>
        <v>1.2499200000000001</v>
      </c>
      <c r="S23">
        <f>($D12/$A$2)^S$22</f>
        <v>1</v>
      </c>
      <c r="T23">
        <f>($D12/$A$2)^T$22</f>
        <v>0.13333333333333333</v>
      </c>
      <c r="U23">
        <f t="shared" ref="T23:W23" si="5">($D12/$A$2)^U$22</f>
        <v>1.7777777777777778E-2</v>
      </c>
      <c r="V23">
        <f t="shared" si="5"/>
        <v>2.3703703703703703E-3</v>
      </c>
      <c r="W23">
        <f t="shared" si="5"/>
        <v>3.1604938271604939E-4</v>
      </c>
      <c r="X23">
        <f>SUM(S23:W23)</f>
        <v>1.1537975308641975</v>
      </c>
      <c r="Z23">
        <f>($B12^$A$2)/FACT($A$2)</f>
        <v>3.5999999999999997E-2</v>
      </c>
      <c r="AB23">
        <f>($B12/$A$2)^D$2</f>
        <v>1.0239999999999992E-7</v>
      </c>
      <c r="AD23">
        <f t="shared" ref="AD23:AD29" si="6">(D12/A$2)^(C$2-B$2)</f>
        <v>3.1604938271604939E-4</v>
      </c>
    </row>
    <row r="24" spans="1:30" x14ac:dyDescent="0.25">
      <c r="C24">
        <f t="shared" ref="C24:E28" si="7">($B13^C$22)/FACT(C$22)</f>
        <v>1</v>
      </c>
      <c r="D24">
        <f t="shared" si="7"/>
        <v>1.2</v>
      </c>
      <c r="E24">
        <f t="shared" si="7"/>
        <v>0.72</v>
      </c>
      <c r="F24">
        <f t="shared" ref="F24:F29" si="8">SUM(C24:E24)</f>
        <v>2.92</v>
      </c>
      <c r="J24">
        <f t="shared" ref="J24:O28" si="9">($B13/$A$2)^J$22</f>
        <v>1</v>
      </c>
      <c r="K24">
        <f t="shared" si="9"/>
        <v>0.39999999999999997</v>
      </c>
      <c r="L24">
        <f t="shared" si="9"/>
        <v>0.15999999999999998</v>
      </c>
      <c r="M24">
        <f t="shared" si="9"/>
        <v>6.3999999999999987E-2</v>
      </c>
      <c r="N24">
        <f t="shared" si="9"/>
        <v>2.5599999999999991E-2</v>
      </c>
      <c r="O24">
        <f t="shared" si="9"/>
        <v>1.0239999999999996E-2</v>
      </c>
      <c r="P24">
        <f t="shared" ref="P24:P29" si="10">SUM(J24:O24)</f>
        <v>1.65984</v>
      </c>
      <c r="S24">
        <f t="shared" ref="S24:W29" si="11">($D13/$A$2)^S$22</f>
        <v>1</v>
      </c>
      <c r="T24">
        <f t="shared" si="11"/>
        <v>0.26666666666666666</v>
      </c>
      <c r="U24">
        <f t="shared" si="11"/>
        <v>7.1111111111111111E-2</v>
      </c>
      <c r="V24">
        <f t="shared" si="11"/>
        <v>1.8962962962962963E-2</v>
      </c>
      <c r="W24">
        <f t="shared" si="11"/>
        <v>5.0567901234567902E-3</v>
      </c>
      <c r="X24">
        <f t="shared" ref="X24:X29" si="12">SUM(S24:W24)</f>
        <v>1.3617975308641976</v>
      </c>
      <c r="Z24">
        <f t="shared" ref="Z24:Z28" si="13">($B13^$A$2)/FACT($A$2)</f>
        <v>0.28799999999999998</v>
      </c>
      <c r="AB24">
        <f t="shared" ref="AB24:AB28" si="14">($B13/$A$2)^D$2</f>
        <v>1.0485759999999992E-4</v>
      </c>
      <c r="AD24">
        <f t="shared" si="6"/>
        <v>5.0567901234567902E-3</v>
      </c>
    </row>
    <row r="25" spans="1:30" x14ac:dyDescent="0.25">
      <c r="C25">
        <f t="shared" si="7"/>
        <v>1</v>
      </c>
      <c r="D25">
        <f t="shared" si="7"/>
        <v>1.8</v>
      </c>
      <c r="E25">
        <f t="shared" si="7"/>
        <v>1.62</v>
      </c>
      <c r="F25">
        <f t="shared" si="8"/>
        <v>4.42</v>
      </c>
      <c r="J25">
        <f t="shared" si="9"/>
        <v>1</v>
      </c>
      <c r="K25">
        <f t="shared" si="9"/>
        <v>0.6</v>
      </c>
      <c r="L25">
        <f t="shared" si="9"/>
        <v>0.36</v>
      </c>
      <c r="M25">
        <f t="shared" si="9"/>
        <v>0.216</v>
      </c>
      <c r="N25">
        <f t="shared" si="9"/>
        <v>0.12959999999999999</v>
      </c>
      <c r="O25">
        <f t="shared" si="9"/>
        <v>7.7759999999999996E-2</v>
      </c>
      <c r="P25">
        <f t="shared" si="10"/>
        <v>2.3833600000000001</v>
      </c>
      <c r="S25">
        <f t="shared" si="11"/>
        <v>1</v>
      </c>
      <c r="T25">
        <f t="shared" si="11"/>
        <v>0.39999999999999997</v>
      </c>
      <c r="U25">
        <f t="shared" si="11"/>
        <v>0.15999999999999998</v>
      </c>
      <c r="V25">
        <f t="shared" si="11"/>
        <v>6.3999999999999987E-2</v>
      </c>
      <c r="W25">
        <f t="shared" si="11"/>
        <v>2.5599999999999991E-2</v>
      </c>
      <c r="X25">
        <f t="shared" si="12"/>
        <v>1.6496</v>
      </c>
      <c r="Z25">
        <f t="shared" si="13"/>
        <v>0.97200000000000009</v>
      </c>
      <c r="AB25">
        <f t="shared" si="14"/>
        <v>6.0466175999999991E-3</v>
      </c>
      <c r="AD25">
        <f t="shared" si="6"/>
        <v>2.5599999999999991E-2</v>
      </c>
    </row>
    <row r="26" spans="1:30" x14ac:dyDescent="0.25">
      <c r="C26">
        <f t="shared" si="7"/>
        <v>1</v>
      </c>
      <c r="D26">
        <f t="shared" si="7"/>
        <v>2.4</v>
      </c>
      <c r="E26">
        <f t="shared" si="7"/>
        <v>2.88</v>
      </c>
      <c r="F26">
        <f t="shared" si="8"/>
        <v>6.2799999999999994</v>
      </c>
      <c r="J26">
        <f t="shared" si="9"/>
        <v>1</v>
      </c>
      <c r="K26">
        <f t="shared" si="9"/>
        <v>0.79999999999999993</v>
      </c>
      <c r="L26">
        <f t="shared" si="9"/>
        <v>0.6399999999999999</v>
      </c>
      <c r="M26">
        <f t="shared" si="9"/>
        <v>0.5119999999999999</v>
      </c>
      <c r="N26">
        <f t="shared" si="9"/>
        <v>0.40959999999999985</v>
      </c>
      <c r="O26">
        <f t="shared" si="9"/>
        <v>0.32767999999999986</v>
      </c>
      <c r="P26">
        <f t="shared" si="10"/>
        <v>3.6892799999999992</v>
      </c>
      <c r="S26">
        <f t="shared" si="11"/>
        <v>1</v>
      </c>
      <c r="T26">
        <f t="shared" si="11"/>
        <v>0.53333333333333333</v>
      </c>
      <c r="U26">
        <f t="shared" si="11"/>
        <v>0.28444444444444444</v>
      </c>
      <c r="V26">
        <f t="shared" si="11"/>
        <v>0.1517037037037037</v>
      </c>
      <c r="W26">
        <f t="shared" si="11"/>
        <v>8.0908641975308643E-2</v>
      </c>
      <c r="X26">
        <f t="shared" si="12"/>
        <v>2.0503901234567898</v>
      </c>
      <c r="Z26">
        <f t="shared" si="13"/>
        <v>2.3039999999999998</v>
      </c>
      <c r="AB26">
        <f t="shared" si="14"/>
        <v>0.10737418239999992</v>
      </c>
      <c r="AD26">
        <f t="shared" si="6"/>
        <v>8.0908641975308643E-2</v>
      </c>
    </row>
    <row r="27" spans="1:30" x14ac:dyDescent="0.25">
      <c r="C27">
        <f t="shared" si="7"/>
        <v>1</v>
      </c>
      <c r="D27">
        <f>($B16^D$22)/FACT(D$22)</f>
        <v>3</v>
      </c>
      <c r="E27">
        <f t="shared" si="7"/>
        <v>4.5</v>
      </c>
      <c r="F27">
        <f t="shared" si="8"/>
        <v>8.5</v>
      </c>
      <c r="J27">
        <f t="shared" si="9"/>
        <v>1</v>
      </c>
      <c r="K27">
        <f t="shared" si="9"/>
        <v>1</v>
      </c>
      <c r="L27">
        <f t="shared" si="9"/>
        <v>1</v>
      </c>
      <c r="M27">
        <f t="shared" si="9"/>
        <v>1</v>
      </c>
      <c r="N27">
        <f t="shared" si="9"/>
        <v>1</v>
      </c>
      <c r="O27">
        <f>($B16/$A$2)^O$22</f>
        <v>1</v>
      </c>
      <c r="P27">
        <f t="shared" si="10"/>
        <v>6</v>
      </c>
      <c r="S27">
        <f t="shared" si="11"/>
        <v>1</v>
      </c>
      <c r="T27">
        <f t="shared" si="11"/>
        <v>0.66666666666666663</v>
      </c>
      <c r="U27">
        <f t="shared" si="11"/>
        <v>0.44444444444444442</v>
      </c>
      <c r="V27">
        <f t="shared" si="11"/>
        <v>0.29629629629629628</v>
      </c>
      <c r="W27">
        <f>($D16/$A$2)^W$22</f>
        <v>0.19753086419753085</v>
      </c>
      <c r="X27">
        <f t="shared" si="12"/>
        <v>2.6049382716049378</v>
      </c>
      <c r="Z27">
        <f t="shared" si="13"/>
        <v>4.5</v>
      </c>
      <c r="AB27">
        <f t="shared" si="14"/>
        <v>1</v>
      </c>
      <c r="AD27">
        <f t="shared" si="6"/>
        <v>0.19753086419753085</v>
      </c>
    </row>
    <row r="28" spans="1:30" x14ac:dyDescent="0.25">
      <c r="C28">
        <f t="shared" si="7"/>
        <v>1</v>
      </c>
      <c r="D28">
        <f t="shared" si="7"/>
        <v>3.6</v>
      </c>
      <c r="E28">
        <f t="shared" si="7"/>
        <v>6.48</v>
      </c>
      <c r="F28">
        <f t="shared" si="8"/>
        <v>11.08</v>
      </c>
      <c r="J28">
        <f t="shared" si="9"/>
        <v>1</v>
      </c>
      <c r="K28">
        <f t="shared" si="9"/>
        <v>1.2</v>
      </c>
      <c r="L28">
        <f t="shared" si="9"/>
        <v>1.44</v>
      </c>
      <c r="M28">
        <f t="shared" si="9"/>
        <v>1.728</v>
      </c>
      <c r="N28">
        <f t="shared" si="9"/>
        <v>2.0735999999999999</v>
      </c>
      <c r="O28">
        <f t="shared" si="9"/>
        <v>2.4883199999999999</v>
      </c>
      <c r="P28">
        <f t="shared" si="10"/>
        <v>9.9299199999999992</v>
      </c>
      <c r="S28">
        <f t="shared" si="11"/>
        <v>1</v>
      </c>
      <c r="T28">
        <f t="shared" si="11"/>
        <v>0.79999999999999993</v>
      </c>
      <c r="U28">
        <f t="shared" si="11"/>
        <v>0.6399999999999999</v>
      </c>
      <c r="V28">
        <f t="shared" si="11"/>
        <v>0.5119999999999999</v>
      </c>
      <c r="W28">
        <f t="shared" si="11"/>
        <v>0.40959999999999985</v>
      </c>
      <c r="X28">
        <f t="shared" si="12"/>
        <v>3.3615999999999993</v>
      </c>
      <c r="Z28">
        <f t="shared" si="13"/>
        <v>7.7760000000000007</v>
      </c>
      <c r="AB28">
        <f t="shared" si="14"/>
        <v>6.1917364223999991</v>
      </c>
      <c r="AD28">
        <f t="shared" si="6"/>
        <v>0.40959999999999985</v>
      </c>
    </row>
    <row r="29" spans="1:30" x14ac:dyDescent="0.25">
      <c r="C29">
        <f>($B18^C$22)/FACT(C$22)</f>
        <v>1</v>
      </c>
      <c r="D29">
        <f t="shared" ref="D29:E29" si="15">($B18^D$22)/FACT(D$22)</f>
        <v>4.2</v>
      </c>
      <c r="E29">
        <f t="shared" si="15"/>
        <v>8.82</v>
      </c>
      <c r="F29">
        <f t="shared" si="8"/>
        <v>14.02</v>
      </c>
      <c r="J29">
        <f>($B18/$A$2)^J$22</f>
        <v>1</v>
      </c>
      <c r="K29">
        <f t="shared" ref="K29:O29" si="16">($B18/$A$2)^K$22</f>
        <v>1.4000000000000001</v>
      </c>
      <c r="L29">
        <f t="shared" si="16"/>
        <v>1.9600000000000004</v>
      </c>
      <c r="M29">
        <f t="shared" si="16"/>
        <v>2.7440000000000007</v>
      </c>
      <c r="N29">
        <f t="shared" si="16"/>
        <v>3.8416000000000015</v>
      </c>
      <c r="O29">
        <f t="shared" si="16"/>
        <v>5.3782400000000026</v>
      </c>
      <c r="P29">
        <f t="shared" si="10"/>
        <v>16.323840000000004</v>
      </c>
      <c r="S29">
        <f t="shared" si="11"/>
        <v>1</v>
      </c>
      <c r="T29">
        <f t="shared" si="11"/>
        <v>0.93333333333333324</v>
      </c>
      <c r="U29">
        <f t="shared" si="11"/>
        <v>0.87111111111111095</v>
      </c>
      <c r="V29">
        <f t="shared" si="11"/>
        <v>0.81303703703703678</v>
      </c>
      <c r="W29">
        <f t="shared" si="11"/>
        <v>0.75883456790123427</v>
      </c>
      <c r="X29">
        <f t="shared" si="12"/>
        <v>4.3763160493827158</v>
      </c>
      <c r="Z29">
        <f>($B18^$A$2)/FACT($A$2)</f>
        <v>12.348000000000001</v>
      </c>
      <c r="AB29">
        <f>($B18/$A$2)^D$2</f>
        <v>28.925465497600026</v>
      </c>
      <c r="AD29">
        <f t="shared" si="6"/>
        <v>0.75883456790123427</v>
      </c>
    </row>
    <row r="31" spans="1:30" x14ac:dyDescent="0.25">
      <c r="A31" t="s">
        <v>16</v>
      </c>
      <c r="C31" t="s">
        <v>17</v>
      </c>
      <c r="I31" t="s">
        <v>19</v>
      </c>
      <c r="L31" t="s">
        <v>20</v>
      </c>
      <c r="N31" t="s">
        <v>21</v>
      </c>
      <c r="P31" t="s">
        <v>22</v>
      </c>
      <c r="R31" t="s">
        <v>23</v>
      </c>
    </row>
    <row r="32" spans="1:30" x14ac:dyDescent="0.25">
      <c r="C32">
        <f>(F23+(Z23*(P23+(AB23*X23))))^(-1)</f>
        <v>0.54794606890633801</v>
      </c>
      <c r="I32">
        <f>C32*Z23*AB23*AD23</f>
        <v>6.3840344127725761E-13</v>
      </c>
      <c r="L32">
        <f>C32*Z23*AB23*X23</f>
        <v>2.3306114630278681E-9</v>
      </c>
      <c r="N32">
        <f>I32*(D12/B12)</f>
        <v>4.2560229418483844E-13</v>
      </c>
      <c r="P32">
        <f>L32*(C12/B12)</f>
        <v>7.7687048767595618E-10</v>
      </c>
      <c r="R32">
        <f>N32+P32</f>
        <v>7.77296089970141E-10</v>
      </c>
    </row>
    <row r="33" spans="2:18" x14ac:dyDescent="0.25">
      <c r="C33">
        <f t="shared" ref="C33:C38" si="17">(F24+(Z24*(P24+(AB24*X24))))^(-1)</f>
        <v>0.29428425999548863</v>
      </c>
      <c r="I33">
        <f t="shared" ref="I32:I38" si="18">C33*Z24*AB24*AD24</f>
        <v>4.4940134130068759E-8</v>
      </c>
      <c r="L33">
        <f t="shared" ref="L33:L38" si="19">C33*Z24*AB24*X24</f>
        <v>1.2102413230707306E-5</v>
      </c>
      <c r="N33">
        <f t="shared" ref="N33:N38" si="20">I33*(D13/B13)</f>
        <v>2.9960089420045846E-8</v>
      </c>
      <c r="P33">
        <f t="shared" ref="P33:P38" si="21">L33*(C13/B13)</f>
        <v>4.0341377435691022E-6</v>
      </c>
      <c r="R33">
        <f t="shared" ref="R33:R38" si="22">N33+P33</f>
        <v>4.0640978329891477E-6</v>
      </c>
    </row>
    <row r="34" spans="2:18" x14ac:dyDescent="0.25">
      <c r="C34">
        <f t="shared" si="17"/>
        <v>0.14822893545692614</v>
      </c>
      <c r="I34">
        <f t="shared" si="18"/>
        <v>2.2302406314090139E-5</v>
      </c>
      <c r="L34">
        <f t="shared" si="19"/>
        <v>1.4371113068641838E-3</v>
      </c>
      <c r="N34">
        <f t="shared" si="20"/>
        <v>1.4868270876060091E-5</v>
      </c>
      <c r="P34">
        <f t="shared" si="21"/>
        <v>4.7903710228806124E-4</v>
      </c>
      <c r="R34">
        <f t="shared" si="22"/>
        <v>4.9390537316412134E-4</v>
      </c>
    </row>
    <row r="35" spans="2:18" x14ac:dyDescent="0.25">
      <c r="C35">
        <f t="shared" si="17"/>
        <v>6.5413572134630671E-2</v>
      </c>
      <c r="I35">
        <f t="shared" si="18"/>
        <v>1.3093179515133134E-3</v>
      </c>
      <c r="L35">
        <f t="shared" si="19"/>
        <v>3.318078922974449E-2</v>
      </c>
      <c r="N35">
        <f t="shared" si="20"/>
        <v>8.7287863434220908E-4</v>
      </c>
      <c r="P35">
        <f t="shared" si="21"/>
        <v>1.1060263076581497E-2</v>
      </c>
      <c r="R35">
        <f t="shared" si="22"/>
        <v>1.1933141710923707E-2</v>
      </c>
    </row>
    <row r="36" spans="2:18" x14ac:dyDescent="0.25">
      <c r="C36">
        <f t="shared" si="17"/>
        <v>2.1176470588235293E-2</v>
      </c>
      <c r="I36">
        <f t="shared" si="18"/>
        <v>1.8823529411764704E-2</v>
      </c>
      <c r="L36">
        <f t="shared" si="19"/>
        <v>0.248235294117647</v>
      </c>
      <c r="N36">
        <f t="shared" si="20"/>
        <v>1.2549019607843135E-2</v>
      </c>
      <c r="P36">
        <f t="shared" si="21"/>
        <v>8.2745098039215662E-2</v>
      </c>
      <c r="R36">
        <f t="shared" si="22"/>
        <v>9.5294117647058793E-2</v>
      </c>
    </row>
    <row r="37" spans="2:18" x14ac:dyDescent="0.25">
      <c r="C37">
        <f t="shared" si="17"/>
        <v>3.9976682470842699E-3</v>
      </c>
      <c r="I37">
        <f t="shared" si="18"/>
        <v>7.8837965991508718E-2</v>
      </c>
      <c r="L37">
        <f t="shared" si="19"/>
        <v>0.64702565057874939</v>
      </c>
      <c r="N37">
        <f t="shared" si="20"/>
        <v>5.2558643994339141E-2</v>
      </c>
      <c r="P37">
        <f t="shared" si="21"/>
        <v>0.21567521685958313</v>
      </c>
      <c r="R37">
        <f t="shared" si="22"/>
        <v>0.26823386085392226</v>
      </c>
    </row>
    <row r="38" spans="2:18" x14ac:dyDescent="0.25">
      <c r="C38">
        <f t="shared" si="17"/>
        <v>5.6221379364070794E-4</v>
      </c>
      <c r="I38">
        <f t="shared" si="18"/>
        <v>0.15237916193699105</v>
      </c>
      <c r="L38">
        <f t="shared" si="19"/>
        <v>0.87879414062636185</v>
      </c>
      <c r="N38">
        <f t="shared" si="20"/>
        <v>0.10158610795799403</v>
      </c>
      <c r="P38">
        <f t="shared" si="21"/>
        <v>0.29293138020878728</v>
      </c>
      <c r="R38">
        <f t="shared" si="22"/>
        <v>0.39451748816678134</v>
      </c>
    </row>
    <row r="44" spans="2:18" x14ac:dyDescent="0.25">
      <c r="B44" t="s">
        <v>24</v>
      </c>
    </row>
    <row r="46" spans="2:18" x14ac:dyDescent="0.25">
      <c r="B46" t="s">
        <v>27</v>
      </c>
      <c r="C46" t="s">
        <v>17</v>
      </c>
      <c r="D46" t="s">
        <v>25</v>
      </c>
      <c r="E46" t="s">
        <v>26</v>
      </c>
      <c r="F46" t="s">
        <v>21</v>
      </c>
      <c r="G46" t="s">
        <v>22</v>
      </c>
      <c r="H46" t="s">
        <v>23</v>
      </c>
    </row>
    <row r="47" spans="2:18" x14ac:dyDescent="0.25">
      <c r="B47">
        <v>6</v>
      </c>
      <c r="C47">
        <v>0.54794606890633801</v>
      </c>
      <c r="D47">
        <v>6.3840344127725761E-13</v>
      </c>
      <c r="E47">
        <v>2.3306114630278681E-9</v>
      </c>
      <c r="F47">
        <v>4.2560229418483844E-13</v>
      </c>
      <c r="G47">
        <v>7.7687048767595618E-10</v>
      </c>
      <c r="H47">
        <v>7.77296089970141E-10</v>
      </c>
    </row>
    <row r="48" spans="2:18" x14ac:dyDescent="0.25">
      <c r="B48">
        <v>12</v>
      </c>
      <c r="C48">
        <v>0.29428425999548863</v>
      </c>
      <c r="D48">
        <v>4.4940134130068759E-8</v>
      </c>
      <c r="E48">
        <v>1.2102413230707306E-5</v>
      </c>
      <c r="F48">
        <v>2.9960089420045846E-8</v>
      </c>
      <c r="G48">
        <v>4.0341377435691022E-6</v>
      </c>
      <c r="H48">
        <v>4.0640978329891477E-6</v>
      </c>
    </row>
    <row r="49" spans="2:8" x14ac:dyDescent="0.25">
      <c r="B49">
        <v>18</v>
      </c>
      <c r="C49">
        <v>0.14822893545692614</v>
      </c>
      <c r="D49">
        <v>2.2302406314090139E-5</v>
      </c>
      <c r="E49">
        <v>1.4371113068641838E-3</v>
      </c>
      <c r="F49">
        <v>1.4868270876060091E-5</v>
      </c>
      <c r="G49">
        <v>4.7903710228806124E-4</v>
      </c>
      <c r="H49">
        <v>4.9390537316412134E-4</v>
      </c>
    </row>
    <row r="50" spans="2:8" x14ac:dyDescent="0.25">
      <c r="B50">
        <v>24</v>
      </c>
      <c r="C50">
        <v>6.5413572134630671E-2</v>
      </c>
      <c r="D50">
        <v>1.3093179515133134E-3</v>
      </c>
      <c r="E50">
        <v>3.318078922974449E-2</v>
      </c>
      <c r="F50">
        <v>8.7287863434220908E-4</v>
      </c>
      <c r="G50">
        <v>1.1060263076581497E-2</v>
      </c>
      <c r="H50">
        <v>1.1933141710923707E-2</v>
      </c>
    </row>
    <row r="51" spans="2:8" x14ac:dyDescent="0.25">
      <c r="B51">
        <v>30</v>
      </c>
      <c r="C51">
        <v>2.1176470588235293E-2</v>
      </c>
      <c r="D51">
        <v>1.8823529411764704E-2</v>
      </c>
      <c r="E51">
        <v>0.248235294117647</v>
      </c>
      <c r="F51">
        <v>1.2549019607843135E-2</v>
      </c>
      <c r="G51">
        <v>8.2745098039215662E-2</v>
      </c>
      <c r="H51">
        <v>9.5294117647058793E-2</v>
      </c>
    </row>
    <row r="52" spans="2:8" x14ac:dyDescent="0.25">
      <c r="B52">
        <v>36</v>
      </c>
      <c r="C52">
        <v>3.9976682470842699E-3</v>
      </c>
      <c r="D52">
        <v>7.8837965991508718E-2</v>
      </c>
      <c r="E52">
        <v>0.64702565057874939</v>
      </c>
      <c r="F52">
        <v>5.2558643994339141E-2</v>
      </c>
      <c r="G52">
        <v>0.21567521685958313</v>
      </c>
      <c r="H52">
        <v>0.26823386085392226</v>
      </c>
    </row>
    <row r="53" spans="2:8" x14ac:dyDescent="0.25">
      <c r="B53">
        <v>42</v>
      </c>
      <c r="C53">
        <v>5.6221379364070794E-4</v>
      </c>
      <c r="D53">
        <v>0.15237916193699105</v>
      </c>
      <c r="E53">
        <v>0.87879414062636185</v>
      </c>
      <c r="F53">
        <v>0.10158610795799403</v>
      </c>
      <c r="G53">
        <v>0.29293138020878728</v>
      </c>
      <c r="H53">
        <v>0.39451748816678134</v>
      </c>
    </row>
    <row r="71" spans="1:17" x14ac:dyDescent="0.25">
      <c r="A71" t="s">
        <v>31</v>
      </c>
    </row>
    <row r="72" spans="1:17" x14ac:dyDescent="0.25">
      <c r="B72" t="s">
        <v>28</v>
      </c>
      <c r="E72" t="s">
        <v>29</v>
      </c>
      <c r="K72" t="s">
        <v>30</v>
      </c>
    </row>
    <row r="73" spans="1:17" x14ac:dyDescent="0.25">
      <c r="B73">
        <v>0</v>
      </c>
      <c r="C73">
        <v>1</v>
      </c>
      <c r="D73">
        <v>2</v>
      </c>
      <c r="E73">
        <v>3</v>
      </c>
      <c r="F73">
        <v>4</v>
      </c>
      <c r="G73">
        <v>5</v>
      </c>
      <c r="H73">
        <v>6</v>
      </c>
      <c r="I73">
        <v>7</v>
      </c>
      <c r="J73">
        <v>8</v>
      </c>
      <c r="K73">
        <v>9</v>
      </c>
      <c r="L73">
        <v>10</v>
      </c>
      <c r="M73">
        <v>11</v>
      </c>
      <c r="N73">
        <v>12</v>
      </c>
      <c r="O73">
        <v>13</v>
      </c>
    </row>
    <row r="74" spans="1:17" x14ac:dyDescent="0.25">
      <c r="B74">
        <f>($B$16^B73)/FACT(B73)</f>
        <v>1</v>
      </c>
      <c r="C74">
        <f t="shared" ref="C74:D74" si="23">($B$16^C73)/FACT(C73)</f>
        <v>3</v>
      </c>
      <c r="D74">
        <f t="shared" si="23"/>
        <v>4.5</v>
      </c>
      <c r="E74">
        <f>(($B$16^$A$2)/FACT($A$2))*(($B$16/$A$2)^(E73-$A$2))</f>
        <v>4.5</v>
      </c>
      <c r="F74">
        <f t="shared" ref="F74:I74" si="24">(($B$16^$A$2)/FACT($A$2))*(($B$16/$A$2)^(F73-$A$2))</f>
        <v>4.5</v>
      </c>
      <c r="G74">
        <f>(($B$16^$A$2)/FACT($A$2))*(($B$16/$A$2)^(G73-$A$2))</f>
        <v>4.5</v>
      </c>
      <c r="H74">
        <f>(($B$16^$A$2)/FACT($A$2))*(($B$16/$A$2)^(H73-$A$2))</f>
        <v>4.5</v>
      </c>
      <c r="I74">
        <f t="shared" si="24"/>
        <v>4.5</v>
      </c>
      <c r="J74">
        <f>(($B$16^$A$2)/FACT($A$2))*(($B$16/$A$2)^(J73-$A$2))</f>
        <v>4.5</v>
      </c>
      <c r="K74">
        <f>(($B$16^$A$2)/FACT($A$2))*(($B$16/$A$2)^$B$2)*(($D$16/$A$2)^(K73-($A$2+$B$2)))</f>
        <v>4.5</v>
      </c>
      <c r="L74">
        <f t="shared" ref="L74:O74" si="25">(($B$16^$A$2)/FACT($A$2))*(($B$16/$A$2)^$B$2)*(($D$16/$A$2)^(L73-($A$2+$B$2)))</f>
        <v>3</v>
      </c>
      <c r="M74">
        <f t="shared" si="25"/>
        <v>2</v>
      </c>
      <c r="N74">
        <f t="shared" si="25"/>
        <v>1.3333333333333333</v>
      </c>
      <c r="O74">
        <f t="shared" si="25"/>
        <v>0.88888888888888884</v>
      </c>
      <c r="Q74">
        <f>SUM(B74:O74)</f>
        <v>47.222222222222221</v>
      </c>
    </row>
    <row r="75" spans="1:17" x14ac:dyDescent="0.25">
      <c r="A75" t="s">
        <v>32</v>
      </c>
      <c r="B75">
        <f>B74*$C$51</f>
        <v>2.1176470588235293E-2</v>
      </c>
      <c r="C75">
        <f t="shared" ref="C75:O75" si="26">C74*$C$51</f>
        <v>6.3529411764705876E-2</v>
      </c>
      <c r="D75">
        <f t="shared" si="26"/>
        <v>9.5294117647058821E-2</v>
      </c>
      <c r="E75">
        <f t="shared" si="26"/>
        <v>9.5294117647058821E-2</v>
      </c>
      <c r="F75">
        <f t="shared" si="26"/>
        <v>9.5294117647058821E-2</v>
      </c>
      <c r="G75">
        <f t="shared" si="26"/>
        <v>9.5294117647058821E-2</v>
      </c>
      <c r="H75">
        <f t="shared" si="26"/>
        <v>9.5294117647058821E-2</v>
      </c>
      <c r="I75">
        <f t="shared" si="26"/>
        <v>9.5294117647058821E-2</v>
      </c>
      <c r="J75">
        <f t="shared" si="26"/>
        <v>9.5294117647058821E-2</v>
      </c>
      <c r="K75">
        <f t="shared" si="26"/>
        <v>9.5294117647058821E-2</v>
      </c>
      <c r="L75">
        <f t="shared" si="26"/>
        <v>6.3529411764705876E-2</v>
      </c>
      <c r="M75">
        <f t="shared" si="26"/>
        <v>4.2352941176470586E-2</v>
      </c>
      <c r="N75">
        <f t="shared" si="26"/>
        <v>2.8235294117647056E-2</v>
      </c>
      <c r="O75">
        <f t="shared" si="26"/>
        <v>1.8823529411764704E-2</v>
      </c>
      <c r="Q75">
        <f>SUM(B75:O75)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Świderski</dc:creator>
  <cp:lastModifiedBy>Łukasz Świderski</cp:lastModifiedBy>
  <dcterms:created xsi:type="dcterms:W3CDTF">2015-04-27T19:42:44Z</dcterms:created>
  <dcterms:modified xsi:type="dcterms:W3CDTF">2015-04-27T22:49:29Z</dcterms:modified>
</cp:coreProperties>
</file>