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8"/>
  <workbookPr date1904="1"/>
  <mc:AlternateContent xmlns:mc="http://schemas.openxmlformats.org/markup-compatibility/2006">
    <mc:Choice Requires="x15">
      <x15ac:absPath xmlns:x15ac="http://schemas.microsoft.com/office/spreadsheetml/2010/11/ac" url="C:\Users\skavilip\Downloads\"/>
    </mc:Choice>
  </mc:AlternateContent>
  <xr:revisionPtr revIDLastSave="0" documentId="13_ncr:1_{4CF7DB1E-07CA-4C12-A06C-C14E8FE684F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" l="1"/>
  <c r="F92" i="1"/>
  <c r="G92" i="1"/>
  <c r="H92" i="1"/>
  <c r="I92" i="1"/>
  <c r="J92" i="1"/>
  <c r="D92" i="1"/>
  <c r="D77" i="1"/>
  <c r="E86" i="1"/>
  <c r="F86" i="1"/>
  <c r="G86" i="1"/>
  <c r="H86" i="1"/>
  <c r="I86" i="1"/>
  <c r="J86" i="1"/>
  <c r="D86" i="1"/>
  <c r="H77" i="1"/>
  <c r="H81" i="1"/>
  <c r="H88" i="1" s="1"/>
  <c r="B31" i="1" l="1"/>
  <c r="J77" i="1" l="1"/>
  <c r="J81" i="1" s="1"/>
  <c r="J88" i="1" s="1"/>
  <c r="I77" i="1"/>
  <c r="I81" i="1" s="1"/>
  <c r="I88" i="1" s="1"/>
  <c r="G77" i="1"/>
  <c r="G81" i="1" s="1"/>
  <c r="G88" i="1" s="1"/>
  <c r="F77" i="1"/>
  <c r="F81" i="1" s="1"/>
  <c r="F88" i="1" s="1"/>
  <c r="E77" i="1"/>
  <c r="E81" i="1" s="1"/>
  <c r="E88" i="1" s="1"/>
  <c r="D81" i="1"/>
  <c r="D88" i="1" s="1"/>
  <c r="C77" i="1"/>
  <c r="B77" i="1"/>
  <c r="K63" i="1"/>
  <c r="J63" i="1"/>
  <c r="I63" i="1"/>
  <c r="H63" i="1"/>
  <c r="G63" i="1"/>
  <c r="F63" i="1"/>
  <c r="E63" i="1"/>
  <c r="D63" i="1"/>
  <c r="K49" i="1"/>
  <c r="K50" i="1"/>
  <c r="K51" i="1" s="1"/>
  <c r="J49" i="1"/>
  <c r="J51" i="1" s="1"/>
  <c r="J50" i="1"/>
  <c r="I49" i="1"/>
  <c r="I51" i="1" s="1"/>
  <c r="I50" i="1"/>
  <c r="H49" i="1"/>
  <c r="H50" i="1"/>
  <c r="H51" i="1"/>
  <c r="G49" i="1"/>
  <c r="G50" i="1"/>
  <c r="G51" i="1" s="1"/>
  <c r="F49" i="1"/>
  <c r="F51" i="1" s="1"/>
  <c r="F50" i="1"/>
  <c r="E49" i="1"/>
  <c r="E50" i="1"/>
  <c r="E51" i="1" s="1"/>
  <c r="D49" i="1"/>
  <c r="D50" i="1"/>
  <c r="D51" i="1"/>
  <c r="C49" i="1"/>
  <c r="C51" i="1" s="1"/>
  <c r="C50" i="1"/>
  <c r="B49" i="1"/>
  <c r="B51" i="1" s="1"/>
  <c r="B50" i="1"/>
  <c r="B43" i="1"/>
  <c r="G40" i="1"/>
  <c r="G41" i="1" s="1"/>
  <c r="F40" i="1"/>
  <c r="F41" i="1" s="1"/>
  <c r="E40" i="1"/>
  <c r="E41" i="1" s="1"/>
  <c r="D40" i="1"/>
  <c r="D41" i="1" s="1"/>
  <c r="B40" i="1"/>
  <c r="B41" i="1" s="1"/>
  <c r="B36" i="1"/>
  <c r="B37" i="1"/>
  <c r="B38" i="1"/>
  <c r="B34" i="1"/>
</calcChain>
</file>

<file path=xl/sharedStrings.xml><?xml version="1.0" encoding="utf-8"?>
<sst xmlns="http://schemas.openxmlformats.org/spreadsheetml/2006/main" count="100" uniqueCount="80">
  <si>
    <t>Power Assumptions (from Prawaal's data)</t>
  </si>
  <si>
    <t>MAC Power Analysis</t>
  </si>
  <si>
    <t>mW/Mac</t>
  </si>
  <si>
    <t>Macs</t>
  </si>
  <si>
    <t>Utilization</t>
  </si>
  <si>
    <t>Total</t>
  </si>
  <si>
    <t>MAC</t>
  </si>
  <si>
    <t>Buffer Power Analysis</t>
  </si>
  <si>
    <t>mW</t>
  </si>
  <si>
    <t>Input Buffer</t>
  </si>
  <si>
    <t>Weight Buffer</t>
  </si>
  <si>
    <t>Output Buffer</t>
  </si>
  <si>
    <t>Overhead Power Analysis (prop, roip, fc, plmx)</t>
  </si>
  <si>
    <t>Network Analysis</t>
  </si>
  <si>
    <t>Network</t>
  </si>
  <si>
    <t>pvanet_od</t>
  </si>
  <si>
    <t>pvanet_od_roip8</t>
  </si>
  <si>
    <t>small_vgg</t>
  </si>
  <si>
    <t>semseg</t>
  </si>
  <si>
    <t>objdet</t>
  </si>
  <si>
    <t>mobilenet_v2_plmx</t>
  </si>
  <si>
    <t>sparsenet</t>
  </si>
  <si>
    <t>squeezenet</t>
  </si>
  <si>
    <t>Layer</t>
  </si>
  <si>
    <t>Layer Type</t>
  </si>
  <si>
    <t>CONV</t>
  </si>
  <si>
    <t>PLMX</t>
  </si>
  <si>
    <t>NIF</t>
  </si>
  <si>
    <t>NOF</t>
  </si>
  <si>
    <t>NIX</t>
  </si>
  <si>
    <t>NIY</t>
  </si>
  <si>
    <t>Tiy</t>
  </si>
  <si>
    <t>NOX</t>
  </si>
  <si>
    <t>NOY</t>
  </si>
  <si>
    <t>Toy</t>
  </si>
  <si>
    <t>NKX</t>
  </si>
  <si>
    <t>NKY</t>
  </si>
  <si>
    <t>Stride</t>
  </si>
  <si>
    <t>Pad</t>
  </si>
  <si>
    <t>num_toy</t>
  </si>
  <si>
    <t>num_tof</t>
  </si>
  <si>
    <t>inpx_cmd_size</t>
  </si>
  <si>
    <t>outpx_cmd_size</t>
  </si>
  <si>
    <t>Dpt per Tile</t>
  </si>
  <si>
    <t>McubeInstX</t>
  </si>
  <si>
    <t>McubeInstY</t>
  </si>
  <si>
    <t>McubeInst</t>
  </si>
  <si>
    <t>Mac Operations</t>
  </si>
  <si>
    <t>Cycles</t>
  </si>
  <si>
    <t>Mac Operations pTile</t>
  </si>
  <si>
    <t>MAC Utilization</t>
  </si>
  <si>
    <t>Convolutional Tile Analysis</t>
  </si>
  <si>
    <t>Bytes RD Tile</t>
  </si>
  <si>
    <t>Bytes WR Tile</t>
  </si>
  <si>
    <t>Total Bytes Tile</t>
  </si>
  <si>
    <t>Network Min Tile Total bytes</t>
  </si>
  <si>
    <t>Network Max Tile Total bytes</t>
  </si>
  <si>
    <t>Network Avg RD Tile Bytes</t>
  </si>
  <si>
    <t>Network Avg WR Tile Bytes</t>
  </si>
  <si>
    <t>Network Avg WT Tile Bytes</t>
  </si>
  <si>
    <t>Network Avg Tile Total Bytes</t>
  </si>
  <si>
    <t>PoolingMax Tile Analysis</t>
  </si>
  <si>
    <t>ConvTime/Total</t>
  </si>
  <si>
    <t>PlmxTime/Total</t>
  </si>
  <si>
    <t>Power Analysis</t>
  </si>
  <si>
    <t>Avg Power Mac</t>
  </si>
  <si>
    <t>Avg Power IB</t>
  </si>
  <si>
    <t>Avg Power WB</t>
  </si>
  <si>
    <t>Avg Power OB</t>
  </si>
  <si>
    <t>ConvAvg Power Overhead</t>
  </si>
  <si>
    <t>PLMXAvg Power Overhead</t>
  </si>
  <si>
    <t>Network Avg</t>
  </si>
  <si>
    <t>Notes</t>
  </si>
  <si>
    <t>NOF=16: 1,2,3</t>
  </si>
  <si>
    <t>NOF=16:1,2,3.         NOF=9:20-29</t>
  </si>
  <si>
    <t>NOF=16:1,2           NOF=4:18,20,21,22,23                             NOF=2:19</t>
  </si>
  <si>
    <t>26 CONV, 13 DWCONV            NOF=16:3              NOF=24:6,9,10</t>
  </si>
  <si>
    <t>NOF=24, all 42 layers</t>
  </si>
  <si>
    <t>NOF=16:3,6</t>
  </si>
  <si>
    <t>Peak Power (Apprx assumes 3/4th MAC utilization) 450 MACs with zero inputs for Avg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</si>
</sst>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</font>
    <font>
      <b/>
      <sz val="12"/>
      <color indexed="8"/>
      <name val="Helvetica Neue"/>
    </font>
    <font>
      <sz val="11"/>
      <color rgb="FF006100"/>
      <name val="Helvetica Neue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D9D9D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8" borderId="0" applyNumberFormat="0" applyBorder="0" applyAlignment="0" applyProtection="0"/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horizontal="right" vertical="top" wrapText="1"/>
    </xf>
    <xf numFmtId="49" fontId="1" fillId="3" borderId="5" xfId="0" applyNumberFormat="1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vertical="top" wrapText="1"/>
    </xf>
    <xf numFmtId="0" fontId="0" fillId="0" borderId="7" xfId="0" applyFont="1" applyFill="1" applyBorder="1" applyAlignment="1">
      <alignment vertical="top" wrapText="1"/>
    </xf>
    <xf numFmtId="0" fontId="0" fillId="0" borderId="7" xfId="0" applyNumberFormat="1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0" fillId="6" borderId="6" xfId="0" applyNumberFormat="1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0" fillId="6" borderId="7" xfId="0" applyNumberFormat="1" applyFont="1" applyFill="1" applyBorder="1" applyAlignment="1">
      <alignment vertical="top" wrapText="1"/>
    </xf>
    <xf numFmtId="0" fontId="0" fillId="7" borderId="6" xfId="0" applyNumberFormat="1" applyFont="1" applyFill="1" applyBorder="1" applyAlignment="1">
      <alignment vertical="top" wrapText="1"/>
    </xf>
    <xf numFmtId="0" fontId="0" fillId="7" borderId="7" xfId="0" applyNumberFormat="1" applyFont="1" applyFill="1" applyBorder="1" applyAlignment="1">
      <alignment vertical="top" wrapText="1"/>
    </xf>
    <xf numFmtId="49" fontId="3" fillId="8" borderId="5" xfId="1" applyNumberFormat="1" applyBorder="1" applyAlignment="1">
      <alignment vertical="top" wrapText="1"/>
    </xf>
    <xf numFmtId="0" fontId="3" fillId="8" borderId="6" xfId="1" applyBorder="1" applyAlignment="1">
      <alignment vertical="top" wrapText="1"/>
    </xf>
    <xf numFmtId="0" fontId="3" fillId="8" borderId="7" xfId="1" applyBorder="1" applyAlignment="1">
      <alignment vertical="top" wrapText="1"/>
    </xf>
    <xf numFmtId="49" fontId="1" fillId="4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  <xf numFmtId="49" fontId="1" fillId="4" borderId="11" xfId="0" applyNumberFormat="1" applyFont="1" applyFill="1" applyBorder="1" applyAlignment="1">
      <alignment horizontal="center" vertical="top" wrapText="1"/>
    </xf>
    <xf numFmtId="0" fontId="2" fillId="5" borderId="0" xfId="0" applyFont="1" applyFill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top" wrapText="1"/>
    </xf>
    <xf numFmtId="49" fontId="1" fillId="3" borderId="10" xfId="0" applyNumberFormat="1" applyFont="1" applyFill="1" applyBorder="1" applyAlignment="1">
      <alignment horizontal="center" vertical="top" wrapText="1"/>
    </xf>
    <xf numFmtId="49" fontId="1" fillId="3" borderId="11" xfId="0" applyNumberFormat="1" applyFont="1" applyFill="1" applyBorder="1" applyAlignment="1">
      <alignment horizontal="center" vertical="top" wrapText="1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  <rgbColor rgb="FFF8BA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2"/>
  <sheetViews>
    <sheetView showGridLines="0" tabSelected="1" topLeftCell="A10" zoomScale="85" zoomScaleNormal="85" workbookViewId="0">
      <selection activeCell="F16" sqref="F16"/>
    </sheetView>
  </sheetViews>
  <sheetFormatPr defaultColWidth="16.28515625" defaultRowHeight="19.899999999999999" customHeight="1"/>
  <cols>
    <col min="1" max="256" width="16.28515625" style="1" customWidth="1"/>
  </cols>
  <sheetData>
    <row r="1" spans="1:256" s="22" customFormat="1" ht="27.6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</row>
    <row r="2" spans="1:256" ht="20.100000000000001" customHeight="1">
      <c r="A2" s="13"/>
      <c r="B2" s="14"/>
      <c r="C2" s="10"/>
      <c r="D2" s="10"/>
      <c r="E2" s="10"/>
      <c r="F2" s="10"/>
      <c r="G2" s="10"/>
      <c r="H2" s="10"/>
      <c r="I2" s="10"/>
      <c r="J2" s="10"/>
      <c r="K2" s="10"/>
    </row>
    <row r="3" spans="1:256" ht="32.1" customHeight="1">
      <c r="A3" s="7" t="s">
        <v>1</v>
      </c>
      <c r="B3" s="14"/>
      <c r="C3" s="12" t="s">
        <v>2</v>
      </c>
      <c r="D3" s="12" t="s">
        <v>3</v>
      </c>
      <c r="E3" s="12" t="s">
        <v>4</v>
      </c>
      <c r="F3" s="12" t="s">
        <v>5</v>
      </c>
      <c r="G3" s="10"/>
      <c r="H3" s="10"/>
      <c r="I3" s="10"/>
      <c r="J3" s="10"/>
      <c r="K3" s="10"/>
    </row>
    <row r="4" spans="1:256" ht="20.100000000000001" customHeight="1">
      <c r="A4" s="15" t="s">
        <v>6</v>
      </c>
      <c r="B4" s="14"/>
      <c r="C4" s="9">
        <v>1</v>
      </c>
      <c r="D4" s="9">
        <v>2048</v>
      </c>
      <c r="E4" s="10"/>
      <c r="F4" s="10"/>
      <c r="G4" s="10"/>
      <c r="H4" s="10"/>
      <c r="I4" s="10"/>
      <c r="J4" s="10"/>
      <c r="K4" s="10"/>
    </row>
    <row r="5" spans="1:256" ht="32.1" customHeight="1">
      <c r="A5" s="16" t="s">
        <v>7</v>
      </c>
      <c r="B5" s="14"/>
      <c r="C5" s="12" t="s">
        <v>8</v>
      </c>
      <c r="D5" s="10"/>
      <c r="E5" s="10"/>
      <c r="F5" s="10"/>
      <c r="G5" s="10"/>
      <c r="H5" s="10"/>
      <c r="I5" s="10"/>
      <c r="J5" s="10"/>
      <c r="K5" s="10"/>
    </row>
    <row r="6" spans="1:256" ht="20.100000000000001" customHeight="1">
      <c r="A6" s="15" t="s">
        <v>9</v>
      </c>
      <c r="B6" s="14"/>
      <c r="C6" s="9">
        <v>0.375</v>
      </c>
      <c r="D6" s="10"/>
      <c r="E6" s="10"/>
      <c r="F6" s="10"/>
      <c r="G6" s="10"/>
      <c r="H6" s="10"/>
      <c r="I6" s="10"/>
      <c r="J6" s="10"/>
      <c r="K6" s="10"/>
    </row>
    <row r="7" spans="1:256" ht="20.100000000000001" customHeight="1">
      <c r="A7" s="15" t="s">
        <v>10</v>
      </c>
      <c r="B7" s="14"/>
      <c r="C7" s="9">
        <v>0.28499999999999998</v>
      </c>
      <c r="D7" s="10"/>
      <c r="E7" s="10"/>
      <c r="F7" s="10"/>
      <c r="G7" s="10"/>
      <c r="H7" s="10"/>
      <c r="I7" s="10"/>
      <c r="J7" s="10"/>
      <c r="K7" s="10"/>
    </row>
    <row r="8" spans="1:256" ht="20.100000000000001" customHeight="1">
      <c r="A8" s="15" t="s">
        <v>11</v>
      </c>
      <c r="B8" s="14"/>
      <c r="C8" s="9">
        <v>0.36599999999999999</v>
      </c>
      <c r="D8" s="10"/>
      <c r="E8" s="10"/>
      <c r="F8" s="10"/>
      <c r="G8" s="10"/>
      <c r="H8" s="10"/>
      <c r="I8" s="10"/>
      <c r="J8" s="10"/>
      <c r="K8" s="10"/>
    </row>
    <row r="9" spans="1:256" ht="20.100000000000001" customHeight="1">
      <c r="A9" s="13"/>
      <c r="B9" s="14"/>
      <c r="C9" s="10"/>
      <c r="D9" s="10"/>
      <c r="E9" s="10"/>
      <c r="F9" s="10"/>
      <c r="G9" s="10"/>
      <c r="H9" s="10"/>
      <c r="I9" s="10"/>
      <c r="J9" s="10"/>
      <c r="K9" s="10"/>
    </row>
    <row r="10" spans="1:256" ht="55.9" customHeight="1">
      <c r="A10" s="16" t="s">
        <v>12</v>
      </c>
      <c r="B10" s="14"/>
      <c r="C10" s="10">
        <v>0.27500000000000002</v>
      </c>
      <c r="D10" s="10"/>
      <c r="E10" s="10"/>
      <c r="F10" s="10"/>
      <c r="G10" s="10"/>
      <c r="H10" s="10"/>
      <c r="I10" s="10"/>
      <c r="J10" s="10"/>
      <c r="K10" s="10"/>
    </row>
    <row r="11" spans="1:256" ht="32.1" customHeight="1">
      <c r="A11" s="24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256" ht="27.6" customHeight="1">
      <c r="A12" s="38" t="s">
        <v>13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256" ht="32.25" customHeight="1">
      <c r="A13" s="2" t="s">
        <v>14</v>
      </c>
      <c r="B13" s="2" t="s">
        <v>15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  <c r="I13" s="2" t="s">
        <v>21</v>
      </c>
      <c r="J13" s="2" t="s">
        <v>22</v>
      </c>
      <c r="K13" s="3"/>
    </row>
    <row r="14" spans="1:256" ht="20.25" customHeight="1">
      <c r="A14" s="4"/>
      <c r="B14" s="5"/>
      <c r="C14" s="6"/>
      <c r="D14" s="6"/>
      <c r="E14" s="6"/>
      <c r="F14" s="6"/>
      <c r="G14" s="6"/>
      <c r="H14" s="6"/>
      <c r="I14" s="6"/>
      <c r="J14" s="6"/>
      <c r="K14" s="6"/>
    </row>
    <row r="15" spans="1:256" ht="20.100000000000001" customHeight="1">
      <c r="A15" s="7" t="s">
        <v>23</v>
      </c>
      <c r="B15" s="8">
        <v>1</v>
      </c>
      <c r="C15" s="9">
        <v>4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10"/>
    </row>
    <row r="16" spans="1:256" ht="20.100000000000001" customHeight="1">
      <c r="A16" s="7" t="s">
        <v>24</v>
      </c>
      <c r="B16" s="11" t="s">
        <v>25</v>
      </c>
      <c r="C16" s="12" t="s">
        <v>26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0"/>
    </row>
    <row r="17" spans="1:11" ht="20.100000000000001" customHeight="1">
      <c r="A17" s="7" t="s">
        <v>27</v>
      </c>
      <c r="B17" s="8">
        <v>3</v>
      </c>
      <c r="C17" s="9">
        <v>96</v>
      </c>
      <c r="D17" s="9">
        <v>3</v>
      </c>
      <c r="E17" s="9">
        <v>5</v>
      </c>
      <c r="F17" s="9">
        <v>5</v>
      </c>
      <c r="G17" s="9">
        <v>5</v>
      </c>
      <c r="H17" s="9">
        <v>5</v>
      </c>
      <c r="I17" s="9">
        <v>3</v>
      </c>
      <c r="J17" s="9">
        <v>5</v>
      </c>
      <c r="K17" s="10"/>
    </row>
    <row r="18" spans="1:11" ht="20.100000000000001" customHeight="1">
      <c r="A18" s="7" t="s">
        <v>28</v>
      </c>
      <c r="B18" s="8">
        <v>32</v>
      </c>
      <c r="C18" s="9">
        <v>96</v>
      </c>
      <c r="D18" s="9">
        <v>32</v>
      </c>
      <c r="E18" s="9">
        <v>32</v>
      </c>
      <c r="F18" s="9">
        <v>32</v>
      </c>
      <c r="G18" s="9">
        <v>32</v>
      </c>
      <c r="H18" s="9">
        <v>32</v>
      </c>
      <c r="I18" s="9">
        <v>32</v>
      </c>
      <c r="J18" s="9">
        <v>64</v>
      </c>
      <c r="K18" s="10"/>
    </row>
    <row r="19" spans="1:11" ht="20.100000000000001" customHeight="1">
      <c r="A19" s="7" t="s">
        <v>29</v>
      </c>
      <c r="B19" s="8">
        <v>640</v>
      </c>
      <c r="C19" s="9">
        <v>96</v>
      </c>
      <c r="D19" s="9">
        <v>800</v>
      </c>
      <c r="E19" s="9">
        <v>1088</v>
      </c>
      <c r="F19" s="9">
        <v>1088</v>
      </c>
      <c r="G19" s="9">
        <v>1088</v>
      </c>
      <c r="H19" s="9">
        <v>1088</v>
      </c>
      <c r="I19" s="9">
        <v>1088</v>
      </c>
      <c r="J19" s="9">
        <v>1088</v>
      </c>
      <c r="K19" s="10"/>
    </row>
    <row r="20" spans="1:11" ht="20.100000000000001" customHeight="1">
      <c r="A20" s="7" t="s">
        <v>30</v>
      </c>
      <c r="B20" s="8">
        <v>1056</v>
      </c>
      <c r="C20" s="9">
        <v>136</v>
      </c>
      <c r="D20" s="9">
        <v>1280</v>
      </c>
      <c r="E20" s="9">
        <v>1920</v>
      </c>
      <c r="F20" s="9">
        <v>1920</v>
      </c>
      <c r="G20" s="9">
        <v>1920</v>
      </c>
      <c r="H20" s="9">
        <v>1920</v>
      </c>
      <c r="I20" s="9">
        <v>1920</v>
      </c>
      <c r="J20" s="9">
        <v>1920</v>
      </c>
      <c r="K20" s="10"/>
    </row>
    <row r="21" spans="1:11" ht="20.100000000000001" customHeight="1">
      <c r="A21" s="7" t="s">
        <v>31</v>
      </c>
      <c r="B21" s="8">
        <v>50</v>
      </c>
      <c r="C21" s="9">
        <v>67</v>
      </c>
      <c r="D21" s="9">
        <v>18</v>
      </c>
      <c r="E21" s="9">
        <v>10</v>
      </c>
      <c r="F21" s="9">
        <v>10</v>
      </c>
      <c r="G21" s="9">
        <v>10</v>
      </c>
      <c r="H21" s="9">
        <v>17</v>
      </c>
      <c r="I21" s="9">
        <v>21</v>
      </c>
      <c r="J21" s="9">
        <v>17</v>
      </c>
      <c r="K21" s="10"/>
    </row>
    <row r="22" spans="1:11" ht="20.100000000000001" customHeight="1">
      <c r="A22" s="7" t="s">
        <v>32</v>
      </c>
      <c r="B22" s="8">
        <v>320</v>
      </c>
      <c r="C22" s="9">
        <v>64</v>
      </c>
      <c r="D22" s="9">
        <v>416</v>
      </c>
      <c r="E22" s="9">
        <v>1088</v>
      </c>
      <c r="F22" s="9">
        <v>1088</v>
      </c>
      <c r="G22" s="9">
        <v>1088</v>
      </c>
      <c r="H22" s="9">
        <v>544</v>
      </c>
      <c r="I22" s="9">
        <v>544</v>
      </c>
      <c r="J22" s="9">
        <v>544</v>
      </c>
      <c r="K22" s="10"/>
    </row>
    <row r="23" spans="1:11" ht="20.100000000000001" customHeight="1">
      <c r="A23" s="7" t="s">
        <v>33</v>
      </c>
      <c r="B23" s="8">
        <v>528</v>
      </c>
      <c r="C23" s="9">
        <v>66</v>
      </c>
      <c r="D23" s="9">
        <v>640</v>
      </c>
      <c r="E23" s="9">
        <v>1920</v>
      </c>
      <c r="F23" s="9">
        <v>1920</v>
      </c>
      <c r="G23" s="9">
        <v>1920</v>
      </c>
      <c r="H23" s="9">
        <v>960</v>
      </c>
      <c r="I23" s="9">
        <v>960</v>
      </c>
      <c r="J23" s="9">
        <v>960</v>
      </c>
      <c r="K23" s="10"/>
    </row>
    <row r="24" spans="1:11" ht="20.100000000000001" customHeight="1">
      <c r="A24" s="7" t="s">
        <v>34</v>
      </c>
      <c r="B24" s="8">
        <v>24</v>
      </c>
      <c r="C24" s="9">
        <v>33</v>
      </c>
      <c r="D24" s="9">
        <v>8</v>
      </c>
      <c r="E24" s="9">
        <v>8</v>
      </c>
      <c r="F24" s="9">
        <v>8</v>
      </c>
      <c r="G24" s="9">
        <v>8</v>
      </c>
      <c r="H24" s="9">
        <v>8</v>
      </c>
      <c r="I24" s="9">
        <v>8</v>
      </c>
      <c r="J24" s="9">
        <v>8</v>
      </c>
      <c r="K24" s="10"/>
    </row>
    <row r="25" spans="1:11" ht="20.100000000000001" customHeight="1">
      <c r="A25" s="7" t="s">
        <v>35</v>
      </c>
      <c r="B25" s="8">
        <v>4</v>
      </c>
      <c r="C25" s="9">
        <v>3</v>
      </c>
      <c r="D25" s="9">
        <v>4</v>
      </c>
      <c r="E25" s="9">
        <v>3</v>
      </c>
      <c r="F25" s="9">
        <v>3</v>
      </c>
      <c r="G25" s="9">
        <v>3</v>
      </c>
      <c r="H25" s="9">
        <v>3</v>
      </c>
      <c r="I25" s="9">
        <v>7</v>
      </c>
      <c r="J25" s="9">
        <v>3</v>
      </c>
      <c r="K25" s="10"/>
    </row>
    <row r="26" spans="1:11" ht="20.100000000000001" customHeight="1">
      <c r="A26" s="7" t="s">
        <v>36</v>
      </c>
      <c r="B26" s="8">
        <v>4</v>
      </c>
      <c r="C26" s="9">
        <v>3</v>
      </c>
      <c r="D26" s="9">
        <v>4</v>
      </c>
      <c r="E26" s="9">
        <v>3</v>
      </c>
      <c r="F26" s="9">
        <v>3</v>
      </c>
      <c r="G26" s="9">
        <v>3</v>
      </c>
      <c r="H26" s="9">
        <v>3</v>
      </c>
      <c r="I26" s="9">
        <v>7</v>
      </c>
      <c r="J26" s="9">
        <v>3</v>
      </c>
      <c r="K26" s="10"/>
    </row>
    <row r="27" spans="1:11" ht="20.100000000000001" customHeight="1">
      <c r="A27" s="7" t="s">
        <v>37</v>
      </c>
      <c r="B27" s="8">
        <v>2</v>
      </c>
      <c r="C27" s="9">
        <v>2</v>
      </c>
      <c r="D27" s="9">
        <v>2</v>
      </c>
      <c r="E27" s="9">
        <v>1</v>
      </c>
      <c r="F27" s="9">
        <v>1</v>
      </c>
      <c r="G27" s="9">
        <v>1</v>
      </c>
      <c r="H27" s="9">
        <v>2</v>
      </c>
      <c r="I27" s="9">
        <v>2</v>
      </c>
      <c r="J27" s="9">
        <v>2</v>
      </c>
      <c r="K27" s="10"/>
    </row>
    <row r="28" spans="1:11" ht="20.100000000000001" customHeight="1">
      <c r="A28" s="7" t="s">
        <v>38</v>
      </c>
      <c r="B28" s="8">
        <v>1</v>
      </c>
      <c r="C28" s="10"/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3</v>
      </c>
      <c r="J28" s="9">
        <v>1</v>
      </c>
      <c r="K28" s="10"/>
    </row>
    <row r="29" spans="1:11" ht="20.100000000000001" customHeight="1">
      <c r="A29" s="7" t="s">
        <v>39</v>
      </c>
      <c r="B29" s="8">
        <v>22</v>
      </c>
      <c r="C29" s="9">
        <v>2</v>
      </c>
      <c r="D29" s="9">
        <v>80</v>
      </c>
      <c r="E29" s="9">
        <v>240</v>
      </c>
      <c r="F29" s="9">
        <v>240</v>
      </c>
      <c r="G29" s="9">
        <v>240</v>
      </c>
      <c r="H29" s="9">
        <v>120</v>
      </c>
      <c r="I29" s="9">
        <v>120</v>
      </c>
      <c r="J29" s="9">
        <v>120</v>
      </c>
      <c r="K29" s="10"/>
    </row>
    <row r="30" spans="1:11" ht="20.100000000000001" customHeight="1">
      <c r="A30" s="7" t="s">
        <v>40</v>
      </c>
      <c r="B30" s="8">
        <v>1</v>
      </c>
      <c r="C30" s="9">
        <v>6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10"/>
    </row>
    <row r="31" spans="1:11" ht="20.100000000000001" customHeight="1">
      <c r="A31" s="7" t="s">
        <v>41</v>
      </c>
      <c r="B31" s="8">
        <f>B19*B21</f>
        <v>32000</v>
      </c>
      <c r="C31" s="9">
        <v>6432</v>
      </c>
      <c r="D31" s="9">
        <v>14400</v>
      </c>
      <c r="E31" s="9">
        <v>10800</v>
      </c>
      <c r="F31" s="9">
        <v>10880</v>
      </c>
      <c r="G31" s="9">
        <v>10800</v>
      </c>
      <c r="H31" s="9">
        <v>18360</v>
      </c>
      <c r="I31" s="9">
        <v>22680</v>
      </c>
      <c r="J31" s="9">
        <v>18360</v>
      </c>
      <c r="K31" s="10"/>
    </row>
    <row r="32" spans="1:11" ht="20.100000000000001" customHeight="1">
      <c r="A32" s="7" t="s">
        <v>42</v>
      </c>
      <c r="B32" s="8">
        <v>7680</v>
      </c>
      <c r="C32" s="9">
        <v>2112</v>
      </c>
      <c r="D32" s="9">
        <v>3200</v>
      </c>
      <c r="E32" s="9">
        <v>8640</v>
      </c>
      <c r="F32" s="9">
        <v>8704</v>
      </c>
      <c r="G32" s="9">
        <v>8640</v>
      </c>
      <c r="H32" s="9">
        <v>4320</v>
      </c>
      <c r="I32" s="9">
        <v>4320</v>
      </c>
      <c r="J32" s="9">
        <v>4320</v>
      </c>
      <c r="K32" s="10"/>
    </row>
    <row r="33" spans="1:11" ht="20.100000000000001" customHeight="1">
      <c r="A33" s="13"/>
      <c r="B33" s="14"/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20.100000000000001" customHeight="1">
      <c r="A34" s="7" t="s">
        <v>43</v>
      </c>
      <c r="B34" s="8">
        <f>B29</f>
        <v>22</v>
      </c>
      <c r="C34" s="9">
        <v>16</v>
      </c>
      <c r="D34" s="9">
        <v>3</v>
      </c>
      <c r="E34" s="9">
        <v>5</v>
      </c>
      <c r="F34" s="9">
        <v>5</v>
      </c>
      <c r="G34" s="9">
        <v>5</v>
      </c>
      <c r="H34" s="9">
        <v>5</v>
      </c>
      <c r="I34" s="9">
        <v>3</v>
      </c>
      <c r="J34" s="9">
        <v>5</v>
      </c>
      <c r="K34" s="10"/>
    </row>
    <row r="35" spans="1:11" ht="20.100000000000001" hidden="1" customHeight="1">
      <c r="A35" s="13"/>
      <c r="B35" s="14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20.100000000000001" hidden="1" customHeight="1">
      <c r="A36" s="7" t="s">
        <v>44</v>
      </c>
      <c r="B36" s="8">
        <f>B19/8</f>
        <v>80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20.100000000000001" hidden="1" customHeight="1">
      <c r="A37" s="7" t="s">
        <v>45</v>
      </c>
      <c r="B37" s="8">
        <f>B21/8</f>
        <v>6.25</v>
      </c>
      <c r="C37" s="10"/>
      <c r="D37" s="10"/>
      <c r="E37" s="10"/>
      <c r="F37" s="10"/>
      <c r="G37" s="10"/>
      <c r="H37" s="10"/>
      <c r="I37" s="10"/>
      <c r="J37" s="10"/>
      <c r="K37" s="10"/>
    </row>
    <row r="38" spans="1:11" ht="20.100000000000001" hidden="1" customHeight="1">
      <c r="A38" s="7" t="s">
        <v>46</v>
      </c>
      <c r="B38" s="8">
        <f>B36*B37</f>
        <v>500</v>
      </c>
      <c r="C38" s="10"/>
      <c r="D38" s="10"/>
      <c r="E38" s="10"/>
      <c r="F38" s="10"/>
      <c r="G38" s="10"/>
      <c r="H38" s="10"/>
      <c r="I38" s="10"/>
      <c r="J38" s="10"/>
      <c r="K38" s="10"/>
    </row>
    <row r="39" spans="1:11" ht="20.100000000000001" hidden="1" customHeight="1">
      <c r="A39" s="13"/>
      <c r="B39" s="14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20.100000000000001" hidden="1" customHeight="1">
      <c r="A40" s="7" t="s">
        <v>47</v>
      </c>
      <c r="B40" s="8">
        <f>B22*B23*B18*B25*B26*B17</f>
        <v>259522560</v>
      </c>
      <c r="C40" s="10"/>
      <c r="D40" s="9">
        <f>D22*D23*D18*D25*D26*D17</f>
        <v>408944640</v>
      </c>
      <c r="E40" s="9">
        <f>E22*E23*E18*E25*E26*E17</f>
        <v>3008102400</v>
      </c>
      <c r="F40" s="9">
        <f>F22*F23*F18*F25*F26*F17</f>
        <v>3008102400</v>
      </c>
      <c r="G40" s="9">
        <f>G22*G23*G18*G25*G26*G17</f>
        <v>3008102400</v>
      </c>
      <c r="H40" s="10"/>
      <c r="I40" s="10"/>
      <c r="J40" s="10"/>
      <c r="K40" s="10"/>
    </row>
    <row r="41" spans="1:11" ht="20.100000000000001" hidden="1" customHeight="1">
      <c r="A41" s="7" t="s">
        <v>48</v>
      </c>
      <c r="B41" s="8">
        <f>B40/(8*8*32)</f>
        <v>126720</v>
      </c>
      <c r="C41" s="10"/>
      <c r="D41" s="9">
        <f>D40/(8*8*32)</f>
        <v>199680</v>
      </c>
      <c r="E41" s="9">
        <f>E40/(8*8*32)</f>
        <v>1468800</v>
      </c>
      <c r="F41" s="9">
        <f>F40/(8*8*32)</f>
        <v>1468800</v>
      </c>
      <c r="G41" s="9">
        <f>G40/(8*8*32)</f>
        <v>1468800</v>
      </c>
      <c r="H41" s="10"/>
      <c r="I41" s="10"/>
      <c r="J41" s="10"/>
      <c r="K41" s="10"/>
    </row>
    <row r="42" spans="1:11" ht="20.100000000000001" hidden="1" customHeight="1">
      <c r="A42" s="13"/>
      <c r="B42" s="14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32.1" hidden="1" customHeight="1">
      <c r="A43" s="7" t="s">
        <v>49</v>
      </c>
      <c r="B43" s="8">
        <f>B18*B22*B24*B25*B26*B17</f>
        <v>11796480</v>
      </c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20.100000000000001" customHeight="1">
      <c r="A44" s="25"/>
      <c r="B44" s="14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20.100000000000001" customHeight="1">
      <c r="A45" s="39" t="s">
        <v>50</v>
      </c>
      <c r="B45" s="40"/>
      <c r="C45" s="40"/>
      <c r="D45" s="40"/>
      <c r="E45" s="40"/>
      <c r="F45" s="40"/>
      <c r="G45" s="40"/>
      <c r="H45" s="40"/>
      <c r="I45" s="40"/>
      <c r="J45" s="40"/>
      <c r="K45" s="41"/>
    </row>
    <row r="46" spans="1:11" ht="25.9" customHeight="1">
      <c r="A46" s="13" t="s">
        <v>4</v>
      </c>
      <c r="B46" s="17">
        <v>0.85046999999999995</v>
      </c>
      <c r="C46" s="18"/>
      <c r="D46" s="19">
        <v>0.85187000000000002</v>
      </c>
      <c r="E46" s="19">
        <v>0.84658</v>
      </c>
      <c r="F46" s="19">
        <v>0.84770999999999996</v>
      </c>
      <c r="G46" s="19">
        <v>0.83323000000000003</v>
      </c>
      <c r="H46" s="19">
        <v>0.58813000000000004</v>
      </c>
      <c r="I46" s="19">
        <v>0.74970000000000003</v>
      </c>
      <c r="J46" s="19">
        <v>0.86026000000000002</v>
      </c>
      <c r="K46" s="18"/>
    </row>
    <row r="47" spans="1:11" ht="20.100000000000001" customHeight="1">
      <c r="A47" s="25"/>
      <c r="B47" s="14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20.100000000000001" customHeight="1">
      <c r="A48" s="34" t="s">
        <v>51</v>
      </c>
      <c r="B48" s="35"/>
      <c r="C48" s="35"/>
      <c r="D48" s="35"/>
      <c r="E48" s="35"/>
      <c r="F48" s="35"/>
      <c r="G48" s="35"/>
      <c r="H48" s="35"/>
      <c r="I48" s="35"/>
      <c r="J48" s="35"/>
      <c r="K48" s="36"/>
    </row>
    <row r="49" spans="1:11" ht="20.100000000000001" customHeight="1">
      <c r="A49" s="7" t="s">
        <v>52</v>
      </c>
      <c r="B49" s="8">
        <f>B17*(B31+32)</f>
        <v>96096</v>
      </c>
      <c r="C49" s="9">
        <f>(C31+32)*C34</f>
        <v>103424</v>
      </c>
      <c r="D49" s="9">
        <f t="shared" ref="D49:K50" si="0">D17*(D31+32)</f>
        <v>43296</v>
      </c>
      <c r="E49" s="9">
        <f t="shared" si="0"/>
        <v>54160</v>
      </c>
      <c r="F49" s="9">
        <f t="shared" si="0"/>
        <v>54560</v>
      </c>
      <c r="G49" s="9">
        <f t="shared" si="0"/>
        <v>54160</v>
      </c>
      <c r="H49" s="9">
        <f t="shared" si="0"/>
        <v>91960</v>
      </c>
      <c r="I49" s="9">
        <f t="shared" si="0"/>
        <v>68136</v>
      </c>
      <c r="J49" s="9">
        <f t="shared" si="0"/>
        <v>91960</v>
      </c>
      <c r="K49" s="9">
        <f t="shared" si="0"/>
        <v>0</v>
      </c>
    </row>
    <row r="50" spans="1:11" ht="20.100000000000001" customHeight="1">
      <c r="A50" s="7" t="s">
        <v>53</v>
      </c>
      <c r="B50" s="8">
        <f>B18*(B32+32)</f>
        <v>246784</v>
      </c>
      <c r="C50" s="9">
        <f>(C32+32)*C34</f>
        <v>34304</v>
      </c>
      <c r="D50" s="9">
        <f t="shared" si="0"/>
        <v>103424</v>
      </c>
      <c r="E50" s="9">
        <f t="shared" si="0"/>
        <v>277504</v>
      </c>
      <c r="F50" s="9">
        <f t="shared" si="0"/>
        <v>279552</v>
      </c>
      <c r="G50" s="9">
        <f t="shared" si="0"/>
        <v>277504</v>
      </c>
      <c r="H50" s="9">
        <f t="shared" si="0"/>
        <v>139264</v>
      </c>
      <c r="I50" s="9">
        <f t="shared" si="0"/>
        <v>139264</v>
      </c>
      <c r="J50" s="9">
        <f t="shared" si="0"/>
        <v>278528</v>
      </c>
      <c r="K50" s="9">
        <f t="shared" si="0"/>
        <v>0</v>
      </c>
    </row>
    <row r="51" spans="1:11" ht="20.100000000000001" customHeight="1">
      <c r="A51" s="7" t="s">
        <v>54</v>
      </c>
      <c r="B51" s="8">
        <f t="shared" ref="B51:K51" si="1">SUM(B49:B50)</f>
        <v>342880</v>
      </c>
      <c r="C51" s="9">
        <f t="shared" si="1"/>
        <v>137728</v>
      </c>
      <c r="D51" s="9">
        <f t="shared" si="1"/>
        <v>146720</v>
      </c>
      <c r="E51" s="9">
        <f t="shared" si="1"/>
        <v>331664</v>
      </c>
      <c r="F51" s="9">
        <f t="shared" si="1"/>
        <v>334112</v>
      </c>
      <c r="G51" s="9">
        <f t="shared" si="1"/>
        <v>331664</v>
      </c>
      <c r="H51" s="9">
        <f t="shared" si="1"/>
        <v>231224</v>
      </c>
      <c r="I51" s="9">
        <f t="shared" si="1"/>
        <v>207400</v>
      </c>
      <c r="J51" s="9">
        <f t="shared" si="1"/>
        <v>370488</v>
      </c>
      <c r="K51" s="9">
        <f t="shared" si="1"/>
        <v>0</v>
      </c>
    </row>
    <row r="52" spans="1:11" ht="20.100000000000001" customHeight="1">
      <c r="A52" s="13"/>
      <c r="B52" s="14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32.1" customHeight="1">
      <c r="A53" s="7" t="s">
        <v>55</v>
      </c>
      <c r="B53" s="8">
        <v>176128</v>
      </c>
      <c r="C53" s="10"/>
      <c r="D53" s="9">
        <v>22336</v>
      </c>
      <c r="E53" s="9">
        <v>164864</v>
      </c>
      <c r="F53" s="9">
        <v>48640</v>
      </c>
      <c r="G53" s="9">
        <v>92160</v>
      </c>
      <c r="H53" s="9">
        <v>145408</v>
      </c>
      <c r="I53" s="9">
        <v>52608</v>
      </c>
      <c r="J53" s="9">
        <v>136320</v>
      </c>
      <c r="K53" s="10"/>
    </row>
    <row r="54" spans="1:11" ht="32.1" customHeight="1">
      <c r="A54" s="7" t="s">
        <v>56</v>
      </c>
      <c r="B54" s="8">
        <v>557056</v>
      </c>
      <c r="C54" s="10"/>
      <c r="D54" s="9">
        <v>345600</v>
      </c>
      <c r="E54" s="9">
        <v>450816</v>
      </c>
      <c r="F54" s="9">
        <v>454144</v>
      </c>
      <c r="G54" s="9">
        <v>450816</v>
      </c>
      <c r="H54" s="9">
        <v>583168</v>
      </c>
      <c r="I54" s="9">
        <v>420864</v>
      </c>
      <c r="J54" s="9">
        <v>370488</v>
      </c>
      <c r="K54" s="10"/>
    </row>
    <row r="55" spans="1:11" ht="32.1" customHeight="1">
      <c r="A55" s="7" t="s">
        <v>57</v>
      </c>
      <c r="B55" s="26">
        <v>198012</v>
      </c>
      <c r="C55" s="27"/>
      <c r="D55" s="28">
        <v>63500</v>
      </c>
      <c r="E55" s="28">
        <v>126229</v>
      </c>
      <c r="F55" s="28">
        <v>114706</v>
      </c>
      <c r="G55" s="28">
        <v>123878</v>
      </c>
      <c r="H55" s="28">
        <v>143061</v>
      </c>
      <c r="I55" s="28">
        <v>135228</v>
      </c>
      <c r="J55" s="28">
        <v>100949</v>
      </c>
      <c r="K55" s="27"/>
    </row>
    <row r="56" spans="1:11" ht="32.1" customHeight="1">
      <c r="A56" s="7" t="s">
        <v>58</v>
      </c>
      <c r="B56" s="26">
        <v>123033</v>
      </c>
      <c r="C56" s="27"/>
      <c r="D56" s="28">
        <v>30658</v>
      </c>
      <c r="E56" s="28">
        <v>146353</v>
      </c>
      <c r="F56" s="28">
        <v>123680</v>
      </c>
      <c r="G56" s="28">
        <v>113206</v>
      </c>
      <c r="H56" s="28">
        <v>158503</v>
      </c>
      <c r="I56" s="28">
        <v>49906</v>
      </c>
      <c r="J56" s="28">
        <v>111350</v>
      </c>
      <c r="K56" s="27"/>
    </row>
    <row r="57" spans="1:11" ht="32.1" customHeight="1">
      <c r="A57" s="7" t="s">
        <v>59</v>
      </c>
      <c r="B57" s="26">
        <v>18471</v>
      </c>
      <c r="C57" s="27"/>
      <c r="D57" s="28">
        <v>20970</v>
      </c>
      <c r="E57" s="28">
        <v>71035</v>
      </c>
      <c r="F57" s="28">
        <v>58362</v>
      </c>
      <c r="G57" s="28">
        <v>49690</v>
      </c>
      <c r="H57" s="28">
        <v>19543</v>
      </c>
      <c r="I57" s="28">
        <v>24551</v>
      </c>
      <c r="J57" s="28">
        <v>29566</v>
      </c>
      <c r="K57" s="27"/>
    </row>
    <row r="58" spans="1:11" ht="32.1" customHeight="1">
      <c r="A58" s="7" t="s">
        <v>60</v>
      </c>
      <c r="B58" s="26">
        <v>321045</v>
      </c>
      <c r="C58" s="27"/>
      <c r="D58" s="28">
        <v>94159</v>
      </c>
      <c r="E58" s="28">
        <v>272582</v>
      </c>
      <c r="F58" s="28">
        <v>238386</v>
      </c>
      <c r="G58" s="28">
        <v>237084</v>
      </c>
      <c r="H58" s="28">
        <v>301565</v>
      </c>
      <c r="I58" s="28">
        <v>185135</v>
      </c>
      <c r="J58" s="28">
        <v>212299</v>
      </c>
      <c r="K58" s="27"/>
    </row>
    <row r="59" spans="1:11" ht="20.100000000000001" customHeight="1">
      <c r="A59" s="25"/>
      <c r="B59" s="20"/>
      <c r="C59" s="18"/>
      <c r="D59" s="18"/>
      <c r="E59" s="18"/>
      <c r="F59" s="18"/>
      <c r="G59" s="18"/>
      <c r="H59" s="18"/>
      <c r="I59" s="18"/>
      <c r="J59" s="18"/>
      <c r="K59" s="18"/>
    </row>
    <row r="60" spans="1:11" ht="20.100000000000001" customHeight="1">
      <c r="A60" s="34" t="s">
        <v>61</v>
      </c>
      <c r="B60" s="35"/>
      <c r="C60" s="35"/>
      <c r="D60" s="35"/>
      <c r="E60" s="35"/>
      <c r="F60" s="35"/>
      <c r="G60" s="35"/>
      <c r="H60" s="35"/>
      <c r="I60" s="35"/>
      <c r="J60" s="35"/>
      <c r="K60" s="36"/>
    </row>
    <row r="61" spans="1:11" ht="20.100000000000001" customHeight="1">
      <c r="A61" s="7" t="s">
        <v>52</v>
      </c>
      <c r="B61" s="14"/>
      <c r="C61" s="10"/>
      <c r="D61" s="9">
        <v>130112</v>
      </c>
      <c r="E61" s="9">
        <v>345856</v>
      </c>
      <c r="F61" s="9">
        <v>348416</v>
      </c>
      <c r="G61" s="9">
        <v>345856</v>
      </c>
      <c r="H61" s="9">
        <v>181696</v>
      </c>
      <c r="I61" s="9">
        <v>177376</v>
      </c>
      <c r="J61" s="9">
        <v>281056</v>
      </c>
      <c r="K61" s="10"/>
    </row>
    <row r="62" spans="1:11" ht="20.100000000000001" customHeight="1">
      <c r="A62" s="7" t="s">
        <v>53</v>
      </c>
      <c r="B62" s="14"/>
      <c r="C62" s="10"/>
      <c r="D62" s="9">
        <v>32512</v>
      </c>
      <c r="E62" s="9">
        <v>86656</v>
      </c>
      <c r="F62" s="9">
        <v>87296</v>
      </c>
      <c r="G62" s="9">
        <v>86656</v>
      </c>
      <c r="H62" s="9">
        <v>173056</v>
      </c>
      <c r="I62" s="9">
        <v>43456</v>
      </c>
      <c r="J62" s="9">
        <v>69376</v>
      </c>
      <c r="K62" s="10"/>
    </row>
    <row r="63" spans="1:11" ht="20.100000000000001" customHeight="1">
      <c r="A63" s="7" t="s">
        <v>54</v>
      </c>
      <c r="B63" s="14"/>
      <c r="C63" s="10"/>
      <c r="D63" s="9">
        <f t="shared" ref="D63:K63" si="2">SUM(D61:D62)</f>
        <v>162624</v>
      </c>
      <c r="E63" s="9">
        <f t="shared" si="2"/>
        <v>432512</v>
      </c>
      <c r="F63" s="9">
        <f t="shared" si="2"/>
        <v>435712</v>
      </c>
      <c r="G63" s="9">
        <f t="shared" si="2"/>
        <v>432512</v>
      </c>
      <c r="H63" s="9">
        <f t="shared" si="2"/>
        <v>354752</v>
      </c>
      <c r="I63" s="9">
        <f t="shared" si="2"/>
        <v>220832</v>
      </c>
      <c r="J63" s="9">
        <f t="shared" si="2"/>
        <v>350432</v>
      </c>
      <c r="K63" s="9">
        <f t="shared" si="2"/>
        <v>0</v>
      </c>
    </row>
    <row r="64" spans="1:11" ht="20.100000000000001" customHeight="1">
      <c r="A64" s="13"/>
      <c r="B64" s="14"/>
      <c r="C64" s="10"/>
      <c r="D64" s="10"/>
      <c r="E64" s="10"/>
      <c r="F64" s="10"/>
      <c r="G64" s="10"/>
      <c r="H64" s="10"/>
      <c r="I64" s="10"/>
      <c r="J64" s="10"/>
      <c r="K64" s="10"/>
    </row>
    <row r="65" spans="1:11" ht="32.1" customHeight="1">
      <c r="A65" s="7" t="s">
        <v>55</v>
      </c>
      <c r="B65" s="14"/>
      <c r="C65" s="10"/>
      <c r="D65" s="9">
        <v>66624</v>
      </c>
      <c r="E65" s="9">
        <v>54592</v>
      </c>
      <c r="F65" s="9">
        <v>24088</v>
      </c>
      <c r="G65" s="9">
        <v>54592</v>
      </c>
      <c r="H65" s="9">
        <v>44464</v>
      </c>
      <c r="I65" s="9">
        <v>54592</v>
      </c>
      <c r="J65" s="9">
        <v>87864</v>
      </c>
      <c r="K65" s="10"/>
    </row>
    <row r="66" spans="1:11" ht="32.1" customHeight="1">
      <c r="A66" s="7" t="s">
        <v>56</v>
      </c>
      <c r="B66" s="14"/>
      <c r="C66" s="10"/>
      <c r="D66" s="9">
        <v>162624</v>
      </c>
      <c r="E66" s="9">
        <v>432512</v>
      </c>
      <c r="F66" s="9">
        <v>435712</v>
      </c>
      <c r="G66" s="9">
        <v>432512</v>
      </c>
      <c r="H66" s="9">
        <v>436832</v>
      </c>
      <c r="I66" s="9">
        <v>220832</v>
      </c>
      <c r="J66" s="9">
        <v>350432</v>
      </c>
      <c r="K66" s="10"/>
    </row>
    <row r="67" spans="1:11" ht="32.1" customHeight="1">
      <c r="A67" s="7" t="s">
        <v>57</v>
      </c>
      <c r="B67" s="26">
        <v>126123</v>
      </c>
      <c r="C67" s="27"/>
      <c r="D67" s="28">
        <v>82334</v>
      </c>
      <c r="E67" s="28">
        <v>162256</v>
      </c>
      <c r="F67" s="28">
        <v>95593</v>
      </c>
      <c r="G67" s="28">
        <v>162256</v>
      </c>
      <c r="H67" s="28">
        <v>85664</v>
      </c>
      <c r="I67" s="28">
        <v>102496</v>
      </c>
      <c r="J67" s="28">
        <v>164056</v>
      </c>
      <c r="K67" s="27"/>
    </row>
    <row r="68" spans="1:11" ht="32.1" customHeight="1">
      <c r="A68" s="7" t="s">
        <v>58</v>
      </c>
      <c r="B68" s="26">
        <v>56832</v>
      </c>
      <c r="C68" s="27"/>
      <c r="D68" s="28">
        <v>32448</v>
      </c>
      <c r="E68" s="28">
        <v>40776</v>
      </c>
      <c r="F68" s="28">
        <v>30856</v>
      </c>
      <c r="G68" s="28">
        <v>40776</v>
      </c>
      <c r="H68" s="28">
        <v>48354</v>
      </c>
      <c r="I68" s="28">
        <v>25482</v>
      </c>
      <c r="J68" s="28">
        <v>40533</v>
      </c>
      <c r="K68" s="27"/>
    </row>
    <row r="69" spans="1:11" ht="32.1" customHeight="1">
      <c r="A69" s="7" t="s">
        <v>60</v>
      </c>
      <c r="B69" s="26">
        <v>182955</v>
      </c>
      <c r="C69" s="27"/>
      <c r="D69" s="28">
        <v>114782</v>
      </c>
      <c r="E69" s="28">
        <v>203032</v>
      </c>
      <c r="F69" s="28">
        <v>126449</v>
      </c>
      <c r="G69" s="28">
        <v>203032</v>
      </c>
      <c r="H69" s="28">
        <v>134019</v>
      </c>
      <c r="I69" s="28">
        <v>127979</v>
      </c>
      <c r="J69" s="28">
        <v>204589</v>
      </c>
      <c r="K69" s="27"/>
    </row>
    <row r="70" spans="1:11" ht="20.100000000000001" customHeight="1">
      <c r="A70" s="13"/>
      <c r="B70" s="14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20.100000000000001" customHeight="1">
      <c r="A71" s="7" t="s">
        <v>62</v>
      </c>
      <c r="B71" s="8">
        <v>0.86</v>
      </c>
      <c r="C71" s="10"/>
      <c r="D71" s="9">
        <v>0.84</v>
      </c>
      <c r="E71" s="9">
        <v>0.84</v>
      </c>
      <c r="F71" s="9">
        <v>0.83</v>
      </c>
      <c r="G71" s="9">
        <v>0.85</v>
      </c>
      <c r="H71" s="9">
        <v>0.6</v>
      </c>
      <c r="I71" s="9">
        <v>0.91</v>
      </c>
      <c r="J71" s="9">
        <v>0.74</v>
      </c>
      <c r="K71" s="10"/>
    </row>
    <row r="72" spans="1:11" ht="20.100000000000001" customHeight="1">
      <c r="A72" s="7" t="s">
        <v>63</v>
      </c>
      <c r="B72" s="8">
        <v>0.04</v>
      </c>
      <c r="C72" s="10"/>
      <c r="D72" s="9">
        <v>0.05</v>
      </c>
      <c r="E72" s="9">
        <v>0.16</v>
      </c>
      <c r="F72" s="9">
        <v>0.17</v>
      </c>
      <c r="G72" s="9">
        <v>0.15</v>
      </c>
      <c r="H72" s="9">
        <v>0.36</v>
      </c>
      <c r="I72" s="9">
        <v>0.09</v>
      </c>
      <c r="J72" s="9">
        <v>0.26</v>
      </c>
      <c r="K72" s="10"/>
    </row>
    <row r="73" spans="1:11" ht="20.100000000000001" customHeight="1">
      <c r="A73" s="25"/>
      <c r="B73" s="14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20.100000000000001" customHeight="1">
      <c r="A74" s="25"/>
      <c r="B74" s="14"/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20.100000000000001" customHeight="1">
      <c r="A75" s="25"/>
      <c r="B75" s="14"/>
      <c r="C75" s="10"/>
      <c r="D75" s="10"/>
      <c r="E75" s="10"/>
      <c r="F75" s="10"/>
      <c r="G75" s="10"/>
      <c r="H75" s="10"/>
      <c r="I75" s="10"/>
      <c r="J75" s="10"/>
      <c r="K75" s="10"/>
    </row>
    <row r="76" spans="1:11" ht="20.100000000000001" customHeight="1">
      <c r="A76" s="34" t="s">
        <v>64</v>
      </c>
      <c r="B76" s="35"/>
      <c r="C76" s="35"/>
      <c r="D76" s="35"/>
      <c r="E76" s="35"/>
      <c r="F76" s="35"/>
      <c r="G76" s="35"/>
      <c r="H76" s="35"/>
      <c r="I76" s="35"/>
      <c r="J76" s="35"/>
      <c r="K76" s="36"/>
    </row>
    <row r="77" spans="1:11" ht="20.100000000000001" customHeight="1">
      <c r="A77" s="7" t="s">
        <v>65</v>
      </c>
      <c r="B77" s="29">
        <f t="shared" ref="B77:J77" si="3">$C$4*$D$4*B46</f>
        <v>1741.7625599999999</v>
      </c>
      <c r="C77" s="30">
        <f t="shared" si="3"/>
        <v>0</v>
      </c>
      <c r="D77" s="30">
        <f>$C$4*$D$4*D46</f>
        <v>1744.62976</v>
      </c>
      <c r="E77" s="30">
        <f t="shared" si="3"/>
        <v>1733.79584</v>
      </c>
      <c r="F77" s="30">
        <f t="shared" si="3"/>
        <v>1736.1100799999999</v>
      </c>
      <c r="G77" s="30">
        <f t="shared" si="3"/>
        <v>1706.4550400000001</v>
      </c>
      <c r="H77" s="30">
        <f>$C$4*$D$4*H46</f>
        <v>1204.4902400000001</v>
      </c>
      <c r="I77" s="30">
        <f t="shared" si="3"/>
        <v>1535.3856000000001</v>
      </c>
      <c r="J77" s="30">
        <f t="shared" si="3"/>
        <v>1761.8124800000001</v>
      </c>
      <c r="K77" s="10"/>
    </row>
    <row r="78" spans="1:11" ht="20.100000000000001" customHeight="1">
      <c r="A78" s="7" t="s">
        <v>66</v>
      </c>
      <c r="B78" s="11"/>
      <c r="C78" s="10"/>
      <c r="D78" s="10">
        <v>340</v>
      </c>
      <c r="E78" s="10">
        <v>340</v>
      </c>
      <c r="F78" s="10">
        <v>340</v>
      </c>
      <c r="G78" s="10">
        <v>340</v>
      </c>
      <c r="H78" s="10">
        <v>340</v>
      </c>
      <c r="I78" s="10">
        <v>340</v>
      </c>
      <c r="J78" s="10">
        <v>340</v>
      </c>
      <c r="K78" s="10"/>
    </row>
    <row r="79" spans="1:11" ht="20.100000000000001" customHeight="1">
      <c r="A79" s="7" t="s">
        <v>67</v>
      </c>
      <c r="B79" s="11"/>
      <c r="C79" s="10"/>
      <c r="D79" s="10">
        <v>269</v>
      </c>
      <c r="E79" s="10">
        <v>269</v>
      </c>
      <c r="F79" s="10">
        <v>269</v>
      </c>
      <c r="G79" s="10">
        <v>269</v>
      </c>
      <c r="H79" s="10">
        <v>269</v>
      </c>
      <c r="I79" s="10">
        <v>269</v>
      </c>
      <c r="J79" s="10">
        <v>269</v>
      </c>
      <c r="K79" s="10"/>
    </row>
    <row r="80" spans="1:11" ht="20.100000000000001" customHeight="1">
      <c r="A80" s="7" t="s">
        <v>68</v>
      </c>
      <c r="B80" s="11"/>
      <c r="C80" s="10"/>
      <c r="D80" s="10">
        <v>330</v>
      </c>
      <c r="E80" s="10">
        <v>330</v>
      </c>
      <c r="F80" s="10">
        <v>330</v>
      </c>
      <c r="G80" s="10">
        <v>330</v>
      </c>
      <c r="H80" s="10">
        <v>330</v>
      </c>
      <c r="I80" s="10">
        <v>330</v>
      </c>
      <c r="J80" s="10">
        <v>330</v>
      </c>
      <c r="K80" s="10"/>
    </row>
    <row r="81" spans="1:11" ht="32.1" customHeight="1">
      <c r="A81" s="31" t="s">
        <v>69</v>
      </c>
      <c r="B81" s="32"/>
      <c r="C81" s="33"/>
      <c r="D81" s="33">
        <f>D77+D78+D79+D80</f>
        <v>2683.6297599999998</v>
      </c>
      <c r="E81" s="33">
        <f t="shared" ref="E81:J81" si="4">E77+E78+E79+E80</f>
        <v>2672.7958399999998</v>
      </c>
      <c r="F81" s="33">
        <f t="shared" si="4"/>
        <v>2675.1100799999999</v>
      </c>
      <c r="G81" s="33">
        <f t="shared" si="4"/>
        <v>2645.4550399999998</v>
      </c>
      <c r="H81" s="33">
        <f t="shared" si="4"/>
        <v>2143.4902400000001</v>
      </c>
      <c r="I81" s="33">
        <f t="shared" si="4"/>
        <v>2474.3856000000001</v>
      </c>
      <c r="J81" s="33">
        <f t="shared" si="4"/>
        <v>2700.8124800000001</v>
      </c>
      <c r="K81" s="10"/>
    </row>
    <row r="82" spans="1:11" ht="32.1" customHeight="1">
      <c r="A82" s="7"/>
      <c r="B82" s="14"/>
      <c r="C82" s="10"/>
      <c r="D82" s="10"/>
      <c r="E82" s="10"/>
      <c r="F82" s="10"/>
      <c r="G82" s="10"/>
      <c r="H82" s="10"/>
      <c r="I82" s="10"/>
      <c r="J82" s="10"/>
      <c r="K82" s="10"/>
    </row>
    <row r="83" spans="1:11" ht="32.1" customHeight="1">
      <c r="A83" s="7" t="s">
        <v>66</v>
      </c>
      <c r="B83" s="14"/>
      <c r="C83" s="10"/>
      <c r="D83" s="10">
        <v>330</v>
      </c>
      <c r="E83" s="10">
        <v>330</v>
      </c>
      <c r="F83" s="10">
        <v>330</v>
      </c>
      <c r="G83" s="10">
        <v>330</v>
      </c>
      <c r="H83" s="10">
        <v>330</v>
      </c>
      <c r="I83" s="10">
        <v>330</v>
      </c>
      <c r="J83" s="10">
        <v>330</v>
      </c>
      <c r="K83" s="10"/>
    </row>
    <row r="84" spans="1:11" ht="32.1" customHeight="1">
      <c r="A84" s="7" t="s">
        <v>67</v>
      </c>
      <c r="B84" s="14"/>
      <c r="C84" s="10"/>
      <c r="D84" s="10">
        <v>141</v>
      </c>
      <c r="E84" s="10">
        <v>141</v>
      </c>
      <c r="F84" s="10">
        <v>141</v>
      </c>
      <c r="G84" s="10">
        <v>141</v>
      </c>
      <c r="H84" s="10">
        <v>141</v>
      </c>
      <c r="I84" s="10">
        <v>141</v>
      </c>
      <c r="J84" s="10">
        <v>141</v>
      </c>
      <c r="K84" s="10"/>
    </row>
    <row r="85" spans="1:11" ht="32.1" customHeight="1">
      <c r="A85" s="7" t="s">
        <v>68</v>
      </c>
      <c r="B85" s="14"/>
      <c r="C85" s="10"/>
      <c r="D85" s="10">
        <v>330</v>
      </c>
      <c r="E85" s="10">
        <v>330</v>
      </c>
      <c r="F85" s="10">
        <v>330</v>
      </c>
      <c r="G85" s="10">
        <v>330</v>
      </c>
      <c r="H85" s="10">
        <v>330</v>
      </c>
      <c r="I85" s="10">
        <v>330</v>
      </c>
      <c r="J85" s="10">
        <v>330</v>
      </c>
      <c r="K85" s="10"/>
    </row>
    <row r="86" spans="1:11" ht="34.9" customHeight="1">
      <c r="A86" s="31" t="s">
        <v>70</v>
      </c>
      <c r="B86" s="32"/>
      <c r="C86" s="33"/>
      <c r="D86" s="33">
        <f>D83+D84+D85</f>
        <v>801</v>
      </c>
      <c r="E86" s="33">
        <f t="shared" ref="E86:J86" si="5">E83+E84+E85</f>
        <v>801</v>
      </c>
      <c r="F86" s="33">
        <f t="shared" si="5"/>
        <v>801</v>
      </c>
      <c r="G86" s="33">
        <f t="shared" si="5"/>
        <v>801</v>
      </c>
      <c r="H86" s="33">
        <f t="shared" si="5"/>
        <v>801</v>
      </c>
      <c r="I86" s="33">
        <f t="shared" si="5"/>
        <v>801</v>
      </c>
      <c r="J86" s="33">
        <f t="shared" si="5"/>
        <v>801</v>
      </c>
      <c r="K86" s="10"/>
    </row>
    <row r="87" spans="1:11" ht="20.100000000000001" customHeight="1">
      <c r="A87" s="7"/>
      <c r="B87" s="14"/>
      <c r="C87" s="10"/>
      <c r="D87" s="10"/>
      <c r="E87" s="10"/>
      <c r="F87" s="10"/>
      <c r="G87" s="10"/>
      <c r="H87" s="10"/>
      <c r="I87" s="10"/>
      <c r="J87" s="10"/>
      <c r="K87" s="10"/>
    </row>
    <row r="88" spans="1:11" ht="20.100000000000001" customHeight="1">
      <c r="A88" s="7" t="s">
        <v>71</v>
      </c>
      <c r="B88" s="14"/>
      <c r="C88" s="10"/>
      <c r="D88" s="10">
        <f>((D81*D71)+(D86*D72))/(D71+D72)</f>
        <v>2577.8640431460676</v>
      </c>
      <c r="E88" s="10">
        <f t="shared" ref="E88:J88" si="6">((E81*E71)+(E86*E72))/(E71+E72)</f>
        <v>2373.3085055999995</v>
      </c>
      <c r="F88" s="10">
        <f t="shared" si="6"/>
        <v>2356.5113664</v>
      </c>
      <c r="G88" s="10">
        <f t="shared" si="6"/>
        <v>2368.7867839999999</v>
      </c>
      <c r="H88" s="10">
        <f t="shared" si="6"/>
        <v>1640.0563999999999</v>
      </c>
      <c r="I88" s="10">
        <f t="shared" si="6"/>
        <v>2323.7808960000002</v>
      </c>
      <c r="J88" s="10">
        <f t="shared" si="6"/>
        <v>2206.8612352</v>
      </c>
      <c r="K88" s="10"/>
    </row>
    <row r="89" spans="1:11" ht="20.100000000000001" customHeight="1">
      <c r="A89" s="7"/>
      <c r="B89" s="14"/>
      <c r="C89" s="10"/>
      <c r="D89" s="10"/>
      <c r="E89" s="10"/>
      <c r="F89" s="10"/>
      <c r="G89" s="10"/>
      <c r="H89" s="10"/>
      <c r="I89" s="10"/>
      <c r="J89" s="10"/>
      <c r="K89" s="10"/>
    </row>
    <row r="90" spans="1:11" ht="56.1" customHeight="1">
      <c r="A90" s="7" t="s">
        <v>72</v>
      </c>
      <c r="B90" s="14"/>
      <c r="C90" s="10"/>
      <c r="D90" s="10"/>
      <c r="E90" s="12" t="s">
        <v>73</v>
      </c>
      <c r="F90" s="12" t="s">
        <v>74</v>
      </c>
      <c r="G90" s="12" t="s">
        <v>75</v>
      </c>
      <c r="H90" s="12" t="s">
        <v>76</v>
      </c>
      <c r="I90" s="12" t="s">
        <v>77</v>
      </c>
      <c r="J90" s="12" t="s">
        <v>78</v>
      </c>
      <c r="K90" s="10"/>
    </row>
    <row r="91" spans="1:11" ht="56.1" customHeight="1">
      <c r="A91" s="7"/>
      <c r="B91" s="14"/>
      <c r="C91" s="10"/>
      <c r="D91" s="10"/>
      <c r="E91" s="12"/>
      <c r="F91" s="12"/>
      <c r="G91" s="12"/>
      <c r="H91" s="12"/>
      <c r="I91" s="12"/>
      <c r="J91" s="12"/>
      <c r="K91" s="10"/>
    </row>
    <row r="92" spans="1:11" ht="20.100000000000001" customHeight="1">
      <c r="A92" s="13" t="s">
        <v>79</v>
      </c>
      <c r="B92" s="14"/>
      <c r="C92" s="10"/>
      <c r="D92" s="10">
        <f>D88+450</f>
        <v>3027.8640431460676</v>
      </c>
      <c r="E92" s="10">
        <f t="shared" ref="E92:J92" si="7">E88+450</f>
        <v>2823.3085055999995</v>
      </c>
      <c r="F92" s="10">
        <f t="shared" si="7"/>
        <v>2806.5113664</v>
      </c>
      <c r="G92" s="10">
        <f t="shared" si="7"/>
        <v>2818.7867839999999</v>
      </c>
      <c r="H92" s="10">
        <f t="shared" si="7"/>
        <v>2090.0563999999999</v>
      </c>
      <c r="I92" s="10">
        <f t="shared" si="7"/>
        <v>2773.7808960000002</v>
      </c>
      <c r="J92" s="10">
        <f t="shared" si="7"/>
        <v>2656.8612352</v>
      </c>
      <c r="K92" s="10"/>
    </row>
  </sheetData>
  <mergeCells count="6">
    <mergeCell ref="A76:K76"/>
    <mergeCell ref="A1:K1"/>
    <mergeCell ref="A12:K12"/>
    <mergeCell ref="A45:K45"/>
    <mergeCell ref="A48:K48"/>
    <mergeCell ref="A60:K60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刘 松伟</cp:lastModifiedBy>
  <cp:revision/>
  <dcterms:created xsi:type="dcterms:W3CDTF">2019-06-04T00:52:25Z</dcterms:created>
  <dcterms:modified xsi:type="dcterms:W3CDTF">2019-06-22T02:46:31Z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IssFirmwareVariable">
    <vt:lpwstr>int</vt:lpwstr>
  </property>
  <property fmtid="{D5CDD505-2E9C-101B-9397-08002B2CF9AE}" pid="4" name="IssFirmwareArgs">
    <vt:lpwstr>int</vt:lpwstr>
  </property>
  <property fmtid="{D5CDD505-2E9C-101B-9397-08002B2CF9AE}" pid="5" name="IssFirmwareConstant">
    <vt:lpwstr>int</vt:lpwstr>
  </property>
  <property fmtid="{D5CDD505-2E9C-101B-9397-08002B2CF9AE}" pid="6" name="IssFirmwareMultiplier">
    <vt:lpwstr>100</vt:lpwstr>
  </property>
  <property fmtid="{D5CDD505-2E9C-101B-9397-08002B2CF9AE}" pid="7" name="IssFirmwareNameFormat">
    <vt:lpwstr>%s</vt:lpwstr>
  </property>
  <property fmtid="{D5CDD505-2E9C-101B-9397-08002B2CF9AE}" pid="8" name="IssFirmwareNestimg">
    <vt:lpwstr>1</vt:lpwstr>
  </property>
  <property fmtid="{D5CDD505-2E9C-101B-9397-08002B2CF9AE}" pid="9" name="C_api">
    <vt:bool>false</vt:bool>
  </property>
  <property fmtid="{D5CDD505-2E9C-101B-9397-08002B2CF9AE}" pid="10" name="DataSheet">
    <vt:bool>false</vt:bool>
  </property>
  <property fmtid="{D5CDD505-2E9C-101B-9397-08002B2CF9AE}" pid="11" name="Word">
    <vt:bool>false</vt:bool>
  </property>
  <property fmtid="{D5CDD505-2E9C-101B-9397-08002B2CF9AE}" pid="12" name="SaveDocument">
    <vt:bool>true</vt:bool>
  </property>
  <property fmtid="{D5CDD505-2E9C-101B-9397-08002B2CF9AE}" pid="13" name="Copyright">
    <vt:lpwstr>***** Copyright 2016 All Rights Reserved. *****</vt:lpwstr>
  </property>
  <property fmtid="{D5CDD505-2E9C-101B-9397-08002B2CF9AE}" pid="14" name="Verilog">
    <vt:bool>true</vt:bool>
  </property>
  <property fmtid="{D5CDD505-2E9C-101B-9397-08002B2CF9AE}" pid="15" name="VHDL">
    <vt:bool>false</vt:bool>
  </property>
  <property fmtid="{D5CDD505-2E9C-101B-9397-08002B2CF9AE}" pid="16" name="VhdlAlt1">
    <vt:bool>true</vt:bool>
  </property>
  <property fmtid="{D5CDD505-2E9C-101B-9397-08002B2CF9AE}" pid="17" name="VhdlAlt2">
    <vt:bool>false</vt:bool>
  </property>
  <property fmtid="{D5CDD505-2E9C-101B-9397-08002B2CF9AE}" pid="18" name="OCP">
    <vt:bool>false</vt:bool>
  </property>
  <property fmtid="{D5CDD505-2E9C-101B-9397-08002B2CF9AE}" pid="19" name="UVM">
    <vt:bool>true</vt:bool>
  </property>
  <property fmtid="{D5CDD505-2E9C-101B-9397-08002B2CF9AE}" pid="20" name="eRM">
    <vt:bool>false</vt:bool>
  </property>
  <property fmtid="{D5CDD505-2E9C-101B-9397-08002B2CF9AE}" pid="21" name="SVG">
    <vt:bool>false</vt:bool>
  </property>
  <property fmtid="{D5CDD505-2E9C-101B-9397-08002B2CF9AE}" pid="22" name="SVHeader">
    <vt:bool>false</vt:bool>
  </property>
  <property fmtid="{D5CDD505-2E9C-101B-9397-08002B2CF9AE}" pid="23" name="OutDir">
    <vt:lpwstr>ids</vt:lpwstr>
  </property>
  <property fmtid="{D5CDD505-2E9C-101B-9397-08002B2CF9AE}" pid="24" name="OVM">
    <vt:bool>false</vt:bool>
  </property>
  <property fmtid="{D5CDD505-2E9C-101B-9397-08002B2CF9AE}" pid="25" name="VMM">
    <vt:bool>false</vt:bool>
  </property>
  <property fmtid="{D5CDD505-2E9C-101B-9397-08002B2CF9AE}" pid="26" name="IP-XACT">
    <vt:bool>false</vt:bool>
  </property>
  <property fmtid="{D5CDD505-2E9C-101B-9397-08002B2CF9AE}" pid="27" name="IPXactMOFile">
    <vt:bool>false</vt:bool>
  </property>
  <property fmtid="{D5CDD505-2E9C-101B-9397-08002B2CF9AE}" pid="28" name="Header">
    <vt:bool>false</vt:bool>
  </property>
  <property fmtid="{D5CDD505-2E9C-101B-9397-08002B2CF9AE}" pid="29" name="HeaderAlt1">
    <vt:bool>true</vt:bool>
  </property>
  <property fmtid="{D5CDD505-2E9C-101B-9397-08002B2CF9AE}" pid="30" name="HeaderAlt2">
    <vt:bool>false</vt:bool>
  </property>
  <property fmtid="{D5CDD505-2E9C-101B-9397-08002B2CF9AE}" pid="31" name="HeaderMisrac">
    <vt:bool>false</vt:bool>
  </property>
  <property fmtid="{D5CDD505-2E9C-101B-9397-08002B2CF9AE}" pid="32" name="Classes">
    <vt:bool>false</vt:bool>
  </property>
  <property fmtid="{D5CDD505-2E9C-101B-9397-08002B2CF9AE}" pid="33" name="HTML">
    <vt:bool>false</vt:bool>
  </property>
  <property fmtid="{D5CDD505-2E9C-101B-9397-08002B2CF9AE}" pid="34" name="HTMLAlt1">
    <vt:bool>true</vt:bool>
  </property>
  <property fmtid="{D5CDD505-2E9C-101B-9397-08002B2CF9AE}" pid="35" name="HTMLAlt2">
    <vt:bool>false</vt:bool>
  </property>
  <property fmtid="{D5CDD505-2E9C-101B-9397-08002B2CF9AE}" pid="36" name="XML">
    <vt:bool>false</vt:bool>
  </property>
  <property fmtid="{D5CDD505-2E9C-101B-9397-08002B2CF9AE}" pid="37" name="IVSXML">
    <vt:bool>false</vt:bool>
  </property>
  <property fmtid="{D5CDD505-2E9C-101B-9397-08002B2CF9AE}" pid="38" name="IvsExcel">
    <vt:bool>false</vt:bool>
  </property>
  <property fmtid="{D5CDD505-2E9C-101B-9397-08002B2CF9AE}" pid="39" name="PDF">
    <vt:bool>false</vt:bool>
  </property>
  <property fmtid="{D5CDD505-2E9C-101B-9397-08002B2CF9AE}" pid="40" name="RDL">
    <vt:bool>false</vt:bool>
  </property>
  <property fmtid="{D5CDD505-2E9C-101B-9397-08002B2CF9AE}" pid="41" name="TypeInt">
    <vt:lpwstr>hwint</vt:lpwstr>
  </property>
  <property fmtid="{D5CDD505-2E9C-101B-9397-08002B2CF9AE}" pid="42" name="BigEdian">
    <vt:bool>true</vt:bool>
  </property>
  <property fmtid="{D5CDD505-2E9C-101B-9397-08002B2CF9AE}" pid="43" name="LittleEdian">
    <vt:bool>true</vt:bool>
  </property>
  <property fmtid="{D5CDD505-2E9C-101B-9397-08002B2CF9AE}" pid="44" name="IndexHeading">
    <vt:bool>true</vt:bool>
  </property>
  <property fmtid="{D5CDD505-2E9C-101B-9397-08002B2CF9AE}" pid="45" name="StartingIndex">
    <vt:lpwstr>1</vt:lpwstr>
  </property>
  <property fmtid="{D5CDD505-2E9C-101B-9397-08002B2CF9AE}" pid="46" name="Headings">
    <vt:bool>true</vt:bool>
  </property>
  <property fmtid="{D5CDD505-2E9C-101B-9397-08002B2CF9AE}" pid="47" name="StartingHeading">
    <vt:i4>1</vt:i4>
  </property>
  <property fmtid="{D5CDD505-2E9C-101B-9397-08002B2CF9AE}" pid="48" name="IndexTable">
    <vt:bool>true</vt:bool>
  </property>
  <property fmtid="{D5CDD505-2E9C-101B-9397-08002B2CF9AE}" pid="49" name="LimitTOC">
    <vt:bool>false</vt:bool>
  </property>
  <property fmtid="{D5CDD505-2E9C-101B-9397-08002B2CF9AE}" pid="50" name="BusWidth">
    <vt:i4>32</vt:i4>
  </property>
  <property fmtid="{D5CDD505-2E9C-101B-9397-08002B2CF9AE}" pid="51" name="CustomBusWidth">
    <vt:i4>256</vt:i4>
  </property>
  <property fmtid="{D5CDD505-2E9C-101B-9397-08002B2CF9AE}" pid="52" name="RegWidth">
    <vt:i4>32</vt:i4>
  </property>
  <property fmtid="{D5CDD505-2E9C-101B-9397-08002B2CF9AE}" pid="53" name="CustomRegWidth">
    <vt:i4>256</vt:i4>
  </property>
  <property fmtid="{D5CDD505-2E9C-101B-9397-08002B2CF9AE}" pid="54" name="AMBA">
    <vt:bool>true</vt:bool>
  </property>
  <property fmtid="{D5CDD505-2E9C-101B-9397-08002B2CF9AE}" pid="55" name="AMBAAXI">
    <vt:bool>false</vt:bool>
  </property>
  <property fmtid="{D5CDD505-2E9C-101B-9397-08002B2CF9AE}" pid="56" name="AMBAAXI4FULL">
    <vt:bool>false</vt:bool>
  </property>
  <property fmtid="{D5CDD505-2E9C-101B-9397-08002B2CF9AE}" pid="57" name="AMBAAPB">
    <vt:bool>false</vt:bool>
  </property>
  <property fmtid="{D5CDD505-2E9C-101B-9397-08002B2CF9AE}" pid="58" name="AVALON">
    <vt:bool>false</vt:bool>
  </property>
  <property fmtid="{D5CDD505-2E9C-101B-9397-08002B2CF9AE}" pid="59" name="PROPRIETARY">
    <vt:bool>false</vt:bool>
  </property>
  <property fmtid="{D5CDD505-2E9C-101B-9397-08002B2CF9AE}" pid="60" name="PreserveNames">
    <vt:bool>true</vt:bool>
  </property>
  <property fmtid="{D5CDD505-2E9C-101B-9397-08002B2CF9AE}" pid="61" name="PreserveDescInHtmlFormat">
    <vt:bool>false</vt:bool>
  </property>
  <property fmtid="{D5CDD505-2E9C-101B-9397-08002B2CF9AE}" pid="62" name="Groups">
    <vt:bool>false</vt:bool>
  </property>
  <property fmtid="{D5CDD505-2E9C-101B-9397-08002B2CF9AE}" pid="63" name="DistributedDecode">
    <vt:bool>false</vt:bool>
  </property>
  <property fmtid="{D5CDD505-2E9C-101B-9397-08002B2CF9AE}" pid="64" name="variant0">
    <vt:lpwstr>none</vt:lpwstr>
  </property>
  <property fmtid="{D5CDD505-2E9C-101B-9397-08002B2CF9AE}" pid="65" name="VERSION">
    <vt:lpwstr>IEEE 1685-2009</vt:lpwstr>
  </property>
  <property fmtid="{D5CDD505-2E9C-101B-9397-08002B2CF9AE}" pid="66" name="UNIT">
    <vt:i4>8</vt:i4>
  </property>
  <property fmtid="{D5CDD505-2E9C-101B-9397-08002B2CF9AE}" pid="67" name="CustomUNIT">
    <vt:i4>256</vt:i4>
  </property>
  <property fmtid="{D5CDD505-2E9C-101B-9397-08002B2CF9AE}" pid="68" name="HDLPATH">
    <vt:bool>false</vt:bool>
  </property>
  <property fmtid="{D5CDD505-2E9C-101B-9397-08002B2CF9AE}" pid="69" name="COVERAGE">
    <vt:bool>false</vt:bool>
  </property>
  <property fmtid="{D5CDD505-2E9C-101B-9397-08002B2CF9AE}" pid="70" name="ILLEGALBINS">
    <vt:bool>false</vt:bool>
  </property>
  <property fmtid="{D5CDD505-2E9C-101B-9397-08002B2CF9AE}" pid="71" name="CoverageGenerate">
    <vt:bool>false</vt:bool>
  </property>
  <property fmtid="{D5CDD505-2E9C-101B-9397-08002B2CF9AE}" pid="72" name="ConstraintsGenerate">
    <vt:bool>false</vt:bool>
  </property>
  <property fmtid="{D5CDD505-2E9C-101B-9397-08002B2CF9AE}" pid="73" name="OptimiseLowPower">
    <vt:bool>false</vt:bool>
  </property>
  <property fmtid="{D5CDD505-2E9C-101B-9397-08002B2CF9AE}" pid="74" name="AutoSequence">
    <vt:bool>false</vt:bool>
  </property>
  <property fmtid="{D5CDD505-2E9C-101B-9397-08002B2CF9AE}" pid="75" name="Interrupt">
    <vt:bool>false</vt:bool>
  </property>
  <property fmtid="{D5CDD505-2E9C-101B-9397-08002B2CF9AE}" pid="76" name="Mbd">
    <vt:bool>false</vt:bool>
  </property>
  <property fmtid="{D5CDD505-2E9C-101B-9397-08002B2CF9AE}" pid="77" name="CSharp">
    <vt:bool>false</vt:bool>
  </property>
  <property fmtid="{D5CDD505-2E9C-101B-9397-08002B2CF9AE}" pid="78" name="ARV_Assertion">
    <vt:bool>false</vt:bool>
  </property>
  <property fmtid="{D5CDD505-2E9C-101B-9397-08002B2CF9AE}" pid="79" name="Memory_Mapping">
    <vt:bool>false</vt:bool>
  </property>
  <property fmtid="{D5CDD505-2E9C-101B-9397-08002B2CF9AE}" pid="80" name="SV_W_intf">
    <vt:bool>true</vt:bool>
  </property>
  <property fmtid="{D5CDD505-2E9C-101B-9397-08002B2CF9AE}" pid="81" name="SV_WO_intf">
    <vt:bool>false</vt:bool>
  </property>
  <property fmtid="{D5CDD505-2E9C-101B-9397-08002B2CF9AE}" pid="82" name="SV">
    <vt:bool>false</vt:bool>
  </property>
  <property fmtid="{D5CDD505-2E9C-101B-9397-08002B2CF9AE}" pid="83" name="Amba3AhbLite">
    <vt:bool>false</vt:bool>
  </property>
  <property fmtid="{D5CDD505-2E9C-101B-9397-08002B2CF9AE}" pid="84" name="RTL_wire">
    <vt:bool>true</vt:bool>
  </property>
  <property fmtid="{D5CDD505-2E9C-101B-9397-08002B2CF9AE}" pid="85" name="Special_reg">
    <vt:bool>false</vt:bool>
  </property>
  <property fmtid="{D5CDD505-2E9C-101B-9397-08002B2CF9AE}" pid="86" name="CMSIS">
    <vt:bool>false</vt:bool>
  </property>
  <property fmtid="{D5CDD505-2E9C-101B-9397-08002B2CF9AE}" pid="87" name="sysc">
    <vt:bool>false</vt:bool>
  </property>
  <property fmtid="{D5CDD505-2E9C-101B-9397-08002B2CF9AE}" pid="88" name="syscalt2">
    <vt:bool>false</vt:bool>
  </property>
  <property fmtid="{D5CDD505-2E9C-101B-9397-08002B2CF9AE}" pid="89" name="MultiOutFile">
    <vt:bool>false</vt:bool>
  </property>
  <property fmtid="{D5CDD505-2E9C-101B-9397-08002B2CF9AE}" pid="90" name="Perl">
    <vt:bool>false</vt:bool>
  </property>
  <property fmtid="{D5CDD505-2E9C-101B-9397-08002B2CF9AE}" pid="91" name="Python">
    <vt:bool>false</vt:bool>
  </property>
  <property fmtid="{D5CDD505-2E9C-101B-9397-08002B2CF9AE}" pid="92" name="ARV">
    <vt:bool>false</vt:bool>
  </property>
  <property fmtid="{D5CDD505-2E9C-101B-9397-08002B2CF9AE}" pid="93" name="MultiOutFileUVM">
    <vt:bool>false</vt:bool>
  </property>
  <property fmtid="{D5CDD505-2E9C-101B-9397-08002B2CF9AE}" pid="94" name="CPP">
    <vt:bool>false</vt:bool>
  </property>
  <property fmtid="{D5CDD505-2E9C-101B-9397-08002B2CF9AE}" pid="95" name="WB">
    <vt:bool>false</vt:bool>
  </property>
  <property fmtid="{D5CDD505-2E9C-101B-9397-08002B2CF9AE}" pid="96" name="SPI">
    <vt:bool>false</vt:bool>
  </property>
  <property fmtid="{D5CDD505-2E9C-101B-9397-08002B2CF9AE}" pid="97" name="I2C">
    <vt:bool>false</vt:bool>
  </property>
  <property fmtid="{D5CDD505-2E9C-101B-9397-08002B2CF9AE}" pid="98" name="AddressSort">
    <vt:bool>false</vt:bool>
  </property>
  <property fmtid="{D5CDD505-2E9C-101B-9397-08002B2CF9AE}" pid="99" name="PdfAlt2">
    <vt:bool>false</vt:bool>
  </property>
  <property fmtid="{D5CDD505-2E9C-101B-9397-08002B2CF9AE}" pid="100" name="VHeader">
    <vt:bool>false</vt:bool>
  </property>
  <property fmtid="{D5CDD505-2E9C-101B-9397-08002B2CF9AE}" pid="101" name="VhdHeader">
    <vt:bool>false</vt:bool>
  </property>
  <property fmtid="{D5CDD505-2E9C-101B-9397-08002B2CF9AE}" pid="102" name="Formal">
    <vt:bool>false</vt:bool>
  </property>
  <property fmtid="{D5CDD505-2E9C-101B-9397-08002B2CF9AE}" pid="103" name="CsvHeaderChk">
    <vt:bool>false</vt:bool>
  </property>
  <property fmtid="{D5CDD505-2E9C-101B-9397-08002B2CF9AE}" pid="104" name="Rtl2001">
    <vt:bool>false</vt:bool>
  </property>
  <property fmtid="{D5CDD505-2E9C-101B-9397-08002B2CF9AE}" pid="105" name="FirmwareSequence">
    <vt:bool>false</vt:bool>
  </property>
  <property fmtid="{D5CDD505-2E9C-101B-9397-08002B2CF9AE}" pid="106" name="UVMSequence">
    <vt:bool>false</vt:bool>
  </property>
  <property fmtid="{D5CDD505-2E9C-101B-9397-08002B2CF9AE}" pid="107" name="custom_xml">
    <vt:bool>false</vt:bool>
  </property>
  <property fmtid="{D5CDD505-2E9C-101B-9397-08002B2CF9AE}" pid="108" name="HeaderMout">
    <vt:bool>false</vt:bool>
  </property>
  <property fmtid="{D5CDD505-2E9C-101B-9397-08002B2CF9AE}" pid="109" name="IssUVMMultiplier">
    <vt:lpwstr>100</vt:lpwstr>
  </property>
  <property fmtid="{D5CDD505-2E9C-101B-9397-08002B2CF9AE}" pid="110" name="IssUVMNesting">
    <vt:lpwstr>1</vt:lpwstr>
  </property>
  <property fmtid="{D5CDD505-2E9C-101B-9397-08002B2CF9AE}" pid="111" name="IssUVMArgs">
    <vt:lpwstr>int</vt:lpwstr>
  </property>
  <property fmtid="{D5CDD505-2E9C-101B-9397-08002B2CF9AE}" pid="112" name="IssUvmConstant">
    <vt:lpwstr>int</vt:lpwstr>
  </property>
  <property fmtid="{D5CDD505-2E9C-101B-9397-08002B2CF9AE}" pid="113" name="IssUVMVariable">
    <vt:lpwstr>int</vt:lpwstr>
  </property>
  <property fmtid="{D5CDD505-2E9C-101B-9397-08002B2CF9AE}" pid="114" name="IssCSVMultiplier">
    <vt:lpwstr>100</vt:lpwstr>
  </property>
  <property fmtid="{D5CDD505-2E9C-101B-9397-08002B2CF9AE}" pid="115" name="IssCSVNesting">
    <vt:lpwstr>1</vt:lpwstr>
  </property>
  <property fmtid="{D5CDD505-2E9C-101B-9397-08002B2CF9AE}" pid="116" name="IssCSVArgs">
    <vt:lpwstr>integer</vt:lpwstr>
  </property>
  <property fmtid="{D5CDD505-2E9C-101B-9397-08002B2CF9AE}" pid="117" name="IssCSVVariable">
    <vt:lpwstr>integer</vt:lpwstr>
  </property>
  <property fmtid="{D5CDD505-2E9C-101B-9397-08002B2CF9AE}" pid="118" name="IssVerilogTimeUnit1">
    <vt:lpwstr>1</vt:lpwstr>
  </property>
  <property fmtid="{D5CDD505-2E9C-101B-9397-08002B2CF9AE}" pid="119" name="IssVerilogTimeUnit2">
    <vt:lpwstr>ns</vt:lpwstr>
  </property>
  <property fmtid="{D5CDD505-2E9C-101B-9397-08002B2CF9AE}" pid="120" name="IssVerilogTimePrecision1">
    <vt:lpwstr>1</vt:lpwstr>
  </property>
  <property fmtid="{D5CDD505-2E9C-101B-9397-08002B2CF9AE}" pid="121" name="IssVerilogTimePrecision2">
    <vt:lpwstr>ns</vt:lpwstr>
  </property>
  <property fmtid="{D5CDD505-2E9C-101B-9397-08002B2CF9AE}" pid="122" name="IssVerilogConsolidatedWr">
    <vt:bool>true</vt:bool>
  </property>
  <property fmtid="{D5CDD505-2E9C-101B-9397-08002B2CF9AE}" pid="123" name="IssFirmwareConsolidatedWr">
    <vt:bool>true</vt:bool>
  </property>
  <property fmtid="{D5CDD505-2E9C-101B-9397-08002B2CF9AE}" pid="124" name="IssUvmConsolidatedWr">
    <vt:bool>true</vt:bool>
  </property>
  <property fmtid="{D5CDD505-2E9C-101B-9397-08002B2CF9AE}" pid="125" name="IssVerilogNesting">
    <vt:lpwstr>1</vt:lpwstr>
  </property>
  <property fmtid="{D5CDD505-2E9C-101B-9397-08002B2CF9AE}" pid="126" name="IssVerilogArgs">
    <vt:lpwstr>integer</vt:lpwstr>
  </property>
  <property fmtid="{D5CDD505-2E9C-101B-9397-08002B2CF9AE}" pid="127" name="IssVerilogConstant">
    <vt:lpwstr>integer</vt:lpwstr>
  </property>
  <property fmtid="{D5CDD505-2E9C-101B-9397-08002B2CF9AE}" pid="128" name="IssVerilogVariable">
    <vt:lpwstr>integer</vt:lpwstr>
  </property>
  <property fmtid="{D5CDD505-2E9C-101B-9397-08002B2CF9AE}" pid="129" name="IssMatlabNameFormat">
    <vt:lpwstr>%s</vt:lpwstr>
  </property>
  <property fmtid="{D5CDD505-2E9C-101B-9397-08002B2CF9AE}" pid="130" name="IssMatlabTimeUnit1">
    <vt:lpwstr>1</vt:lpwstr>
  </property>
  <property fmtid="{D5CDD505-2E9C-101B-9397-08002B2CF9AE}" pid="131" name="IssMatlabTimeUnit2">
    <vt:lpwstr>ns</vt:lpwstr>
  </property>
  <property fmtid="{D5CDD505-2E9C-101B-9397-08002B2CF9AE}" pid="132" name="IssMatlabTimePrecision1">
    <vt:lpwstr>1</vt:lpwstr>
  </property>
  <property fmtid="{D5CDD505-2E9C-101B-9397-08002B2CF9AE}" pid="133" name="IssMatlabTimePrecision2">
    <vt:lpwstr>ns</vt:lpwstr>
  </property>
  <property fmtid="{D5CDD505-2E9C-101B-9397-08002B2CF9AE}" pid="134" name="IssMatlabNesting">
    <vt:lpwstr>1</vt:lpwstr>
  </property>
  <property fmtid="{D5CDD505-2E9C-101B-9397-08002B2CF9AE}" pid="135" name="IssMatlabArgs">
    <vt:lpwstr>integer</vt:lpwstr>
  </property>
  <property fmtid="{D5CDD505-2E9C-101B-9397-08002B2CF9AE}" pid="136" name="IssMatlabConstant">
    <vt:lpwstr>integer</vt:lpwstr>
  </property>
  <property fmtid="{D5CDD505-2E9C-101B-9397-08002B2CF9AE}" pid="137" name="IssMatlabVariable">
    <vt:lpwstr>integer</vt:lpwstr>
  </property>
  <property fmtid="{D5CDD505-2E9C-101B-9397-08002B2CF9AE}" pid="138" name="IssVerilog">
    <vt:bool>true</vt:bool>
  </property>
  <property fmtid="{D5CDD505-2E9C-101B-9397-08002B2CF9AE}" pid="139" name="IssUVM">
    <vt:bool>true</vt:bool>
  </property>
  <property fmtid="{D5CDD505-2E9C-101B-9397-08002B2CF9AE}" pid="140" name="IssCSV">
    <vt:bool>false</vt:bool>
  </property>
  <property fmtid="{D5CDD505-2E9C-101B-9397-08002B2CF9AE}" pid="141" name="IssFirmware">
    <vt:bool>true</vt:bool>
  </property>
  <property fmtid="{D5CDD505-2E9C-101B-9397-08002B2CF9AE}" pid="142" name="IssUVMNameFormat">
    <vt:lpwstr>%s</vt:lpwstr>
  </property>
  <property fmtid="{D5CDD505-2E9C-101B-9397-08002B2CF9AE}" pid="143" name="IssVerilogNameFormat">
    <vt:lpwstr>%s</vt:lpwstr>
  </property>
  <property fmtid="{D5CDD505-2E9C-101B-9397-08002B2CF9AE}" pid="144" name="IssCsvNameFormat">
    <vt:lpwstr>%s</vt:lpwstr>
  </property>
  <property fmtid="{D5CDD505-2E9C-101B-9397-08002B2CF9AE}" pid="145" name="IssHTML">
    <vt:bool>false</vt:bool>
  </property>
  <property fmtid="{D5CDD505-2E9C-101B-9397-08002B2CF9AE}" pid="146" name="IssUvmMultiOutFile">
    <vt:bool>false</vt:bool>
  </property>
  <property fmtid="{D5CDD505-2E9C-101B-9397-08002B2CF9AE}" pid="147" name="IssVerilogMultiOutFile">
    <vt:bool>false</vt:bool>
  </property>
  <property fmtid="{D5CDD505-2E9C-101B-9397-08002B2CF9AE}" pid="148" name="IssFirmwareMultiOutFile">
    <vt:bool>false</vt:bool>
  </property>
  <property fmtid="{D5CDD505-2E9C-101B-9397-08002B2CF9AE}" pid="149" name="IssCsvMultiOutFile">
    <vt:bool>false</vt:bool>
  </property>
  <property fmtid="{D5CDD505-2E9C-101B-9397-08002B2CF9AE}" pid="150" name="IssHtmlMultiOutFile">
    <vt:bool>false</vt:bool>
  </property>
  <property fmtid="{D5CDD505-2E9C-101B-9397-08002B2CF9AE}" pid="151" name="IssMatlab">
    <vt:bool>true</vt:bool>
  </property>
  <property fmtid="{D5CDD505-2E9C-101B-9397-08002B2CF9AE}" pid="152" name="IssMatlabMultiOutFile">
    <vt:bool>false</vt:bool>
  </property>
  <property fmtid="{D5CDD505-2E9C-101B-9397-08002B2CF9AE}" pid="153" name="RemoveDefVar">
    <vt:bool>false</vt:bool>
  </property>
  <property fmtid="{D5CDD505-2E9C-101B-9397-08002B2CF9AE}" pid="154" name="RemoveEnum">
    <vt:bool>false</vt:bool>
  </property>
  <property fmtid="{D5CDD505-2E9C-101B-9397-08002B2CF9AE}" pid="155" name="RemoveProp">
    <vt:bool>false</vt:bool>
  </property>
  <property fmtid="{D5CDD505-2E9C-101B-9397-08002B2CF9AE}" pid="156" name="seq_firmware_templatename.0">
    <vt:lpwstr>default</vt:lpwstr>
  </property>
  <property fmtid="{D5CDD505-2E9C-101B-9397-08002B2CF9AE}" pid="157" name="seq_firmware_write.0">
    <vt:lpwstr>REG_WRITE(%a,%d)</vt:lpwstr>
  </property>
  <property fmtid="{D5CDD505-2E9C-101B-9397-08002B2CF9AE}" pid="158" name="seq_firmware_read.0">
    <vt:lpwstr>REG_READ(%a)</vt:lpwstr>
  </property>
  <property fmtid="{D5CDD505-2E9C-101B-9397-08002B2CF9AE}" pid="159" name="seq_firmwarefield_fieldtemplatename.0">
    <vt:lpwstr>default</vt:lpwstr>
  </property>
  <property fmtid="{D5CDD505-2E9C-101B-9397-08002B2CF9AE}" pid="160" name="seq_firmwarefield_fieldwrite.0">
    <vt:lpwstr>FIELD_WRITE(%a,%d,%m,%lsb)</vt:lpwstr>
  </property>
  <property fmtid="{D5CDD505-2E9C-101B-9397-08002B2CF9AE}" pid="161" name="seq_firmwarefield_fieldread.0">
    <vt:lpwstr>FIELD_READ(%a,%m,%lsb)</vt:lpwstr>
  </property>
  <property fmtid="{D5CDD505-2E9C-101B-9397-08002B2CF9AE}" pid="162" name="seq_matlab_templatename.0">
    <vt:lpwstr>default</vt:lpwstr>
  </property>
  <property fmtid="{D5CDD505-2E9C-101B-9397-08002B2CF9AE}" pid="163" name="seq_matlab_write.0">
    <vt:lpwstr>REG_WRITE(%a,%d)</vt:lpwstr>
  </property>
  <property fmtid="{D5CDD505-2E9C-101B-9397-08002B2CF9AE}" pid="164" name="seq_matlab_read.0">
    <vt:lpwstr>REG_READ(%a)</vt:lpwstr>
  </property>
  <property fmtid="{D5CDD505-2E9C-101B-9397-08002B2CF9AE}" pid="165" name="seq_matlab_fieldtemplatename.0">
    <vt:lpwstr>default</vt:lpwstr>
  </property>
  <property fmtid="{D5CDD505-2E9C-101B-9397-08002B2CF9AE}" pid="166" name="seq_matlab_fieldwrite.0">
    <vt:lpwstr>FIELD_WRITE(%a,%d,%m,%lsb)</vt:lpwstr>
  </property>
  <property fmtid="{D5CDD505-2E9C-101B-9397-08002B2CF9AE}" pid="167" name="seq_matlab_fieldread.0">
    <vt:lpwstr>FIELD_READ(%a,%m,%lsb)</vt:lpwstr>
  </property>
  <property fmtid="{D5CDD505-2E9C-101B-9397-08002B2CF9AE}" pid="168" name="seq_verilog_bus.0">
    <vt:lpwstr>default</vt:lpwstr>
  </property>
  <property fmtid="{D5CDD505-2E9C-101B-9397-08002B2CF9AE}" pid="169" name="seq_verilog_write.0">
    <vt:lpwstr>write_mirror(%a, %d, 0, 0)</vt:lpwstr>
  </property>
  <property fmtid="{D5CDD505-2E9C-101B-9397-08002B2CF9AE}" pid="170" name="seq_verilog_read.0">
    <vt:lpwstr>read_mirror(%a)</vt:lpwstr>
  </property>
  <property fmtid="{D5CDD505-2E9C-101B-9397-08002B2CF9AE}" pid="171" name="seq_uvm_regmodel.0">
    <vt:lpwstr>default</vt:lpwstr>
  </property>
  <property fmtid="{D5CDD505-2E9C-101B-9397-08002B2CF9AE}" pid="172" name="seq_uvm_write.0">
    <vt:lpwstr>write(status, %d, .parent(this))</vt:lpwstr>
  </property>
  <property fmtid="{D5CDD505-2E9C-101B-9397-08002B2CF9AE}" pid="173" name="seq_uvm_read.0">
    <vt:lpwstr>read(status, %lhs, .parent(this))</vt:lpwstr>
  </property>
  <property fmtid="{D5CDD505-2E9C-101B-9397-08002B2CF9AE}" pid="174" name="seq_csvcd_isscmd.0">
    <vt:lpwstr>write</vt:lpwstr>
  </property>
  <property fmtid="{D5CDD505-2E9C-101B-9397-08002B2CF9AE}" pid="175" name="seq_csvcd_cmd.0">
    <vt:lpwstr>WRITE</vt:lpwstr>
  </property>
  <property fmtid="{D5CDD505-2E9C-101B-9397-08002B2CF9AE}" pid="176" name="seq_csvcd_isscmd.1">
    <vt:lpwstr>write_1_set</vt:lpwstr>
  </property>
  <property fmtid="{D5CDD505-2E9C-101B-9397-08002B2CF9AE}" pid="177" name="seq_csvcd_cmd.1">
    <vt:lpwstr>WRITE_SET</vt:lpwstr>
  </property>
  <property fmtid="{D5CDD505-2E9C-101B-9397-08002B2CF9AE}" pid="178" name="seq_csvcd_isscmd.2">
    <vt:lpwstr>write_1_clr</vt:lpwstr>
  </property>
  <property fmtid="{D5CDD505-2E9C-101B-9397-08002B2CF9AE}" pid="179" name="seq_csvcd_cmd.2">
    <vt:lpwstr>WRITE_CLR</vt:lpwstr>
  </property>
  <property fmtid="{D5CDD505-2E9C-101B-9397-08002B2CF9AE}" pid="180" name="seq_csvcd_isscmd.3">
    <vt:lpwstr>call</vt:lpwstr>
  </property>
  <property fmtid="{D5CDD505-2E9C-101B-9397-08002B2CF9AE}" pid="181" name="seq_csvcd_cmd.3">
    <vt:lpwstr>CALL</vt:lpwstr>
  </property>
  <property fmtid="{D5CDD505-2E9C-101B-9397-08002B2CF9AE}" pid="182" name="seq_csvcd_isscmd.4">
    <vt:lpwstr>switch</vt:lpwstr>
  </property>
  <property fmtid="{D5CDD505-2E9C-101B-9397-08002B2CF9AE}" pid="183" name="seq_csvcd_cmd.4">
    <vt:lpwstr>SWITCH</vt:lpwstr>
  </property>
  <property fmtid="{D5CDD505-2E9C-101B-9397-08002B2CF9AE}" pid="184" name="seq_csvcd_isscmd.5">
    <vt:lpwstr>wait</vt:lpwstr>
  </property>
  <property fmtid="{D5CDD505-2E9C-101B-9397-08002B2CF9AE}" pid="185" name="seq_csvcd_cmd.5">
    <vt:lpwstr>WAIT</vt:lpwstr>
  </property>
  <property fmtid="{D5CDD505-2E9C-101B-9397-08002B2CF9AE}" pid="186" name="seq_csvhd_issheader.0">
    <vt:lpwstr>command</vt:lpwstr>
  </property>
  <property fmtid="{D5CDD505-2E9C-101B-9397-08002B2CF9AE}" pid="187" name="seq_csvhd_header.0">
    <vt:lpwstr>command</vt:lpwstr>
  </property>
  <property fmtid="{D5CDD505-2E9C-101B-9397-08002B2CF9AE}" pid="188" name="seq_csvhd_issheader.1">
    <vt:lpwstr>step</vt:lpwstr>
  </property>
  <property fmtid="{D5CDD505-2E9C-101B-9397-08002B2CF9AE}" pid="189" name="seq_csvhd_header.1">
    <vt:lpwstr>step</vt:lpwstr>
  </property>
  <property fmtid="{D5CDD505-2E9C-101B-9397-08002B2CF9AE}" pid="190" name="seq_csvhd_issheader.2">
    <vt:lpwstr>value</vt:lpwstr>
  </property>
  <property fmtid="{D5CDD505-2E9C-101B-9397-08002B2CF9AE}" pid="191" name="seq_csvhd_header.2">
    <vt:lpwstr>value</vt:lpwstr>
  </property>
  <property fmtid="{D5CDD505-2E9C-101B-9397-08002B2CF9AE}" pid="192" name="seq_csvhd_issheader.3">
    <vt:lpwstr>address</vt:lpwstr>
  </property>
  <property fmtid="{D5CDD505-2E9C-101B-9397-08002B2CF9AE}" pid="193" name="seq_csvhd_header.3">
    <vt:lpwstr>address</vt:lpwstr>
  </property>
  <property fmtid="{D5CDD505-2E9C-101B-9397-08002B2CF9AE}" pid="194" name="seq_csvhd_issheader.4">
    <vt:lpwstr>description</vt:lpwstr>
  </property>
  <property fmtid="{D5CDD505-2E9C-101B-9397-08002B2CF9AE}" pid="195" name="seq_csvhd_header.4">
    <vt:lpwstr>description</vt:lpwstr>
  </property>
  <property fmtid="{D5CDD505-2E9C-101B-9397-08002B2CF9AE}" pid="196" name="IDSTemplate">
    <vt:lpwstr/>
  </property>
  <property fmtid="{D5CDD505-2E9C-101B-9397-08002B2CF9AE}" pid="197" name="TemplateDir">
    <vt:lpwstr/>
  </property>
  <property fmtid="{D5CDD505-2E9C-101B-9397-08002B2CF9AE}" pid="198" name="ChipAddr">
    <vt:lpwstr/>
  </property>
  <property fmtid="{D5CDD505-2E9C-101B-9397-08002B2CF9AE}" pid="199" name="BlockAddr">
    <vt:lpwstr/>
  </property>
  <property fmtid="{D5CDD505-2E9C-101B-9397-08002B2CF9AE}" pid="200" name="RegAddr">
    <vt:lpwstr/>
  </property>
  <property fmtid="{D5CDD505-2E9C-101B-9397-08002B2CF9AE}" pid="201" name="TCL">
    <vt:lpwstr/>
  </property>
  <property fmtid="{D5CDD505-2E9C-101B-9397-08002B2CF9AE}" pid="202" name="LOCALTCL">
    <vt:lpwstr/>
  </property>
  <property fmtid="{D5CDD505-2E9C-101B-9397-08002B2CF9AE}" pid="203" name="USEROUTPUTSLOCALDIR">
    <vt:lpwstr/>
  </property>
  <property fmtid="{D5CDD505-2E9C-101B-9397-08002B2CF9AE}" pid="204" name="HideHeader">
    <vt:lpwstr/>
  </property>
  <property fmtid="{D5CDD505-2E9C-101B-9397-08002B2CF9AE}" pid="205" name="CsvProp">
    <vt:lpwstr/>
  </property>
  <property fmtid="{D5CDD505-2E9C-101B-9397-08002B2CF9AE}" pid="206" name="CustomCsvProp1">
    <vt:lpwstr/>
  </property>
  <property fmtid="{D5CDD505-2E9C-101B-9397-08002B2CF9AE}" pid="207" name="CustomCsvProp2">
    <vt:lpwstr/>
  </property>
  <property fmtid="{D5CDD505-2E9C-101B-9397-08002B2CF9AE}" pid="208" name="P_seterTclFiles">
    <vt:lpwstr/>
  </property>
  <property fmtid="{D5CDD505-2E9C-101B-9397-08002B2CF9AE}" pid="209" name="xquery_path">
    <vt:lpwstr/>
  </property>
</Properties>
</file>