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V:\Nextcloud\Projects\finSankey\"/>
    </mc:Choice>
  </mc:AlternateContent>
  <xr:revisionPtr revIDLastSave="0" documentId="13_ncr:1_{4926BBE4-2F23-47FF-AD41-E98A5E22F3D8}" xr6:coauthVersionLast="36" xr6:coauthVersionMax="47" xr10:uidLastSave="{00000000-0000-0000-0000-000000000000}"/>
  <bookViews>
    <workbookView xWindow="-120" yWindow="-120" windowWidth="29040" windowHeight="15840" tabRatio="548" xr2:uid="{00000000-000D-0000-FFFF-FFFF00000000}"/>
  </bookViews>
  <sheets>
    <sheet name="Cashflow Konten" sheetId="5" r:id="rId1"/>
  </sheets>
  <definedNames>
    <definedName name="Abflüsse_Konten">#REF!</definedName>
    <definedName name="Ausgaben">#REF!</definedName>
    <definedName name="Ausgabequote__kumuliert">#REF!</definedName>
    <definedName name="Ausgabequote__monatsbez.">#REF!</definedName>
    <definedName name="cashflow_matrix">cashflow[[#All],[Kategorie (Hierarchie)]:[2021-12]]</definedName>
    <definedName name="Crowdinvest">#REF!</definedName>
    <definedName name="Depot_Vermögensverw.">#REF!</definedName>
    <definedName name="Echte_Abflüsse">#REF!</definedName>
    <definedName name="Gesamtsaldo">#REF!</definedName>
    <definedName name="index_monat">#REF!</definedName>
    <definedName name="Saldo_Depots">#REF!</definedName>
    <definedName name="Sparquote__kumuliert">#REF!</definedName>
    <definedName name="Sparquote__monatsbez.">#REF!</definedName>
    <definedName name="Spenden">#REF!</definedName>
    <definedName name="Spendenquote">#REF!</definedName>
    <definedName name="Spendenquote__kumuliert">#REF!</definedName>
    <definedName name="Spendenquote__monatsbez.">#REF!</definedName>
    <definedName name="Summe_Einnahmen">#REF!</definedName>
    <definedName name="Summe_Sparen">#REF!</definedName>
    <definedName name="Zuwachs">#REF!</definedName>
  </definedNames>
  <calcPr calcId="191029"/>
</workbook>
</file>

<file path=xl/calcChain.xml><?xml version="1.0" encoding="utf-8"?>
<calcChain xmlns="http://schemas.openxmlformats.org/spreadsheetml/2006/main">
  <c r="P319" i="5" l="1"/>
  <c r="O319" i="5"/>
  <c r="O318" i="5" l="1"/>
  <c r="P318" i="5"/>
  <c r="P317" i="5" l="1"/>
  <c r="O317" i="5"/>
  <c r="P316" i="5" l="1"/>
  <c r="O316" i="5"/>
  <c r="P315" i="5" l="1"/>
  <c r="O315" i="5" l="1"/>
  <c r="O314" i="5" l="1"/>
  <c r="P314" i="5" l="1"/>
  <c r="P313" i="5" l="1"/>
  <c r="O313" i="5"/>
  <c r="O312" i="5" l="1"/>
  <c r="P312" i="5"/>
  <c r="P311" i="5" l="1"/>
  <c r="O311" i="5" l="1"/>
  <c r="P310" i="5" l="1"/>
  <c r="O310" i="5"/>
  <c r="P309" i="5" l="1"/>
  <c r="O309" i="5" l="1"/>
  <c r="P308" i="5" l="1"/>
  <c r="O308" i="5" l="1"/>
  <c r="O307" i="5" l="1"/>
  <c r="P307" i="5"/>
  <c r="P306" i="5" l="1"/>
  <c r="O306" i="5"/>
  <c r="P305" i="5" l="1"/>
  <c r="O305" i="5"/>
  <c r="P304" i="5" l="1"/>
  <c r="O304" i="5" l="1"/>
  <c r="O303" i="5" l="1"/>
  <c r="P303" i="5" l="1"/>
  <c r="O302" i="5" l="1"/>
  <c r="P302" i="5"/>
  <c r="P301" i="5" l="1"/>
  <c r="O301" i="5" l="1"/>
  <c r="P300" i="5" l="1"/>
  <c r="O300" i="5"/>
  <c r="P299" i="5" l="1"/>
  <c r="O299" i="5" l="1"/>
  <c r="O298" i="5" l="1"/>
  <c r="P298" i="5"/>
  <c r="P297" i="5" l="1"/>
  <c r="O297" i="5" l="1"/>
  <c r="O296" i="5" l="1"/>
  <c r="P296" i="5"/>
  <c r="P295" i="5" l="1"/>
  <c r="O295" i="5"/>
  <c r="P294" i="5" l="1"/>
  <c r="O294" i="5" l="1"/>
  <c r="P293" i="5" l="1"/>
  <c r="O293" i="5"/>
  <c r="O292" i="5" l="1"/>
  <c r="P292" i="5"/>
  <c r="P291" i="5" l="1"/>
  <c r="O291" i="5" l="1"/>
  <c r="P290" i="5" l="1"/>
  <c r="O290" i="5"/>
  <c r="O289" i="5" l="1"/>
  <c r="P289" i="5" l="1"/>
  <c r="P288" i="5" l="1"/>
  <c r="O288" i="5"/>
  <c r="O287" i="5" l="1"/>
  <c r="P287" i="5" l="1"/>
  <c r="P286" i="5" l="1"/>
  <c r="O286" i="5" l="1"/>
  <c r="P285" i="5" l="1"/>
  <c r="O285" i="5"/>
  <c r="O284" i="5" l="1"/>
  <c r="P284" i="5"/>
  <c r="O283" i="5" l="1"/>
  <c r="P283" i="5"/>
  <c r="P282" i="5" l="1"/>
  <c r="O282" i="5"/>
  <c r="P281" i="5" l="1"/>
  <c r="O281" i="5"/>
  <c r="O280" i="5" l="1"/>
  <c r="P280" i="5"/>
  <c r="O279" i="5" l="1"/>
  <c r="P279" i="5"/>
  <c r="P278" i="5" l="1"/>
  <c r="O278" i="5" l="1"/>
  <c r="P277" i="5" l="1"/>
  <c r="O277" i="5"/>
  <c r="O276" i="5" l="1"/>
  <c r="P276" i="5" l="1"/>
  <c r="O275" i="5" l="1"/>
  <c r="P275" i="5"/>
  <c r="O274" i="5" l="1"/>
  <c r="P274" i="5" l="1"/>
  <c r="O273" i="5" l="1"/>
  <c r="P273" i="5"/>
  <c r="O272" i="5" l="1"/>
  <c r="P272" i="5" l="1"/>
  <c r="O271" i="5" l="1"/>
  <c r="P271" i="5"/>
  <c r="O270" i="5" l="1"/>
  <c r="P270" i="5"/>
  <c r="P269" i="5" l="1"/>
  <c r="O269" i="5" l="1"/>
  <c r="O268" i="5" l="1"/>
  <c r="P268" i="5" l="1"/>
  <c r="O267" i="5" l="1"/>
  <c r="P267" i="5"/>
  <c r="P266" i="5" l="1"/>
  <c r="O266" i="5" l="1"/>
  <c r="P265" i="5" l="1"/>
  <c r="O265" i="5" l="1"/>
  <c r="O264" i="5" l="1"/>
  <c r="P264" i="5" l="1"/>
  <c r="O263" i="5" l="1"/>
  <c r="P263" i="5"/>
  <c r="P262" i="5" l="1"/>
  <c r="O262" i="5"/>
  <c r="P261" i="5" l="1"/>
  <c r="O261" i="5"/>
  <c r="P260" i="5" l="1"/>
  <c r="O260" i="5" l="1"/>
  <c r="O259" i="5" l="1"/>
  <c r="P259" i="5" l="1"/>
  <c r="P258" i="5" l="1"/>
  <c r="O258" i="5"/>
  <c r="O257" i="5" l="1"/>
  <c r="P257" i="5" l="1"/>
  <c r="O256" i="5" l="1"/>
  <c r="P256" i="5" l="1"/>
  <c r="P255" i="5" l="1"/>
  <c r="O255" i="5"/>
  <c r="P254" i="5" l="1"/>
  <c r="O254" i="5" l="1"/>
  <c r="O253" i="5" l="1"/>
  <c r="P253" i="5"/>
  <c r="O252" i="5" l="1"/>
  <c r="P252" i="5"/>
  <c r="P251" i="5" l="1"/>
  <c r="O251" i="5"/>
  <c r="O250" i="5" l="1"/>
  <c r="P250" i="5"/>
  <c r="O249" i="5" l="1"/>
  <c r="P249" i="5"/>
  <c r="O248" i="5" l="1"/>
  <c r="P248" i="5" l="1"/>
  <c r="O247" i="5" l="1"/>
  <c r="P247" i="5"/>
  <c r="O246" i="5" l="1"/>
  <c r="P246" i="5" l="1"/>
  <c r="P245" i="5" l="1"/>
  <c r="O245" i="5"/>
  <c r="P244" i="5" l="1"/>
  <c r="O244" i="5" l="1"/>
  <c r="P243" i="5" l="1"/>
  <c r="O243" i="5"/>
  <c r="O242" i="5" l="1"/>
  <c r="P242" i="5" l="1"/>
  <c r="P241" i="5" l="1"/>
  <c r="O241" i="5"/>
  <c r="P240" i="5" l="1"/>
  <c r="O240" i="5"/>
  <c r="P239" i="5" l="1"/>
  <c r="O239" i="5"/>
  <c r="O238" i="5" l="1"/>
  <c r="P238" i="5"/>
  <c r="P237" i="5" l="1"/>
  <c r="O237" i="5"/>
  <c r="P236" i="5" l="1"/>
  <c r="O236" i="5"/>
  <c r="O235" i="5" l="1"/>
  <c r="P235" i="5"/>
  <c r="O234" i="5" l="1"/>
  <c r="P234" i="5" l="1"/>
  <c r="P233" i="5" l="1"/>
  <c r="O233" i="5"/>
  <c r="P232" i="5" l="1"/>
  <c r="O232" i="5"/>
  <c r="O231" i="5" l="1"/>
  <c r="P231" i="5"/>
  <c r="P230" i="5" l="1"/>
  <c r="O230" i="5"/>
  <c r="O229" i="5" l="1"/>
  <c r="P229" i="5"/>
  <c r="O228" i="5" l="1"/>
  <c r="P228" i="5"/>
  <c r="P227" i="5" l="1"/>
  <c r="O227" i="5"/>
  <c r="O226" i="5" l="1"/>
  <c r="P226" i="5"/>
  <c r="P225" i="5" l="1"/>
  <c r="O225" i="5"/>
  <c r="P224" i="5" l="1"/>
  <c r="O224" i="5"/>
  <c r="P223" i="5" l="1"/>
  <c r="O223" i="5"/>
  <c r="P222" i="5" l="1"/>
  <c r="O222" i="5" l="1"/>
  <c r="P221" i="5" l="1"/>
  <c r="O221" i="5" l="1"/>
  <c r="P220" i="5" l="1"/>
  <c r="O220" i="5"/>
  <c r="O219" i="5" l="1"/>
  <c r="P219" i="5" l="1"/>
  <c r="O218" i="5" l="1"/>
  <c r="P218" i="5"/>
  <c r="P217" i="5" l="1"/>
  <c r="O217" i="5" l="1"/>
  <c r="O216" i="5" l="1"/>
  <c r="P216" i="5"/>
  <c r="O215" i="5" l="1"/>
  <c r="P215" i="5"/>
  <c r="O214" i="5" l="1"/>
  <c r="P214" i="5"/>
  <c r="P213" i="5" l="1"/>
  <c r="O213" i="5"/>
  <c r="O212" i="5" l="1"/>
  <c r="P212" i="5" l="1"/>
  <c r="O211" i="5" l="1"/>
  <c r="P211" i="5" l="1"/>
  <c r="P210" i="5" l="1"/>
  <c r="O210" i="5" l="1"/>
  <c r="O209" i="5" l="1"/>
  <c r="P209" i="5"/>
  <c r="P208" i="5" l="1"/>
  <c r="O208" i="5" l="1"/>
  <c r="P207" i="5" l="1"/>
  <c r="O207" i="5"/>
  <c r="P206" i="5" l="1"/>
  <c r="O206" i="5"/>
  <c r="P205" i="5" l="1"/>
  <c r="O205" i="5"/>
  <c r="P204" i="5" l="1"/>
  <c r="O204" i="5" l="1"/>
  <c r="O203" i="5" l="1"/>
  <c r="P203" i="5"/>
  <c r="O202" i="5" l="1"/>
  <c r="P202" i="5" l="1"/>
  <c r="O201" i="5" l="1"/>
  <c r="P201" i="5" l="1"/>
  <c r="P200" i="5" l="1"/>
  <c r="O200" i="5"/>
  <c r="P199" i="5" l="1"/>
  <c r="O199" i="5"/>
  <c r="P198" i="5" l="1"/>
  <c r="O198" i="5"/>
  <c r="O197" i="5" l="1"/>
  <c r="P197" i="5"/>
  <c r="P196" i="5" l="1"/>
  <c r="O196" i="5"/>
  <c r="P195" i="5" l="1"/>
  <c r="O195" i="5"/>
  <c r="O194" i="5" l="1"/>
  <c r="P194" i="5"/>
  <c r="P193" i="5" l="1"/>
  <c r="O193" i="5"/>
  <c r="O192" i="5" l="1"/>
  <c r="P192" i="5" l="1"/>
  <c r="O191" i="5" l="1"/>
  <c r="P191" i="5"/>
  <c r="P190" i="5" l="1"/>
  <c r="O190" i="5" l="1"/>
  <c r="O189" i="5" l="1"/>
  <c r="P189" i="5"/>
  <c r="P188" i="5" l="1"/>
  <c r="O188" i="5"/>
  <c r="P187" i="5" l="1"/>
  <c r="O187" i="5" l="1"/>
  <c r="O186" i="5" l="1"/>
  <c r="P186" i="5" l="1"/>
  <c r="P185" i="5" l="1"/>
  <c r="O185" i="5" l="1"/>
  <c r="P184" i="5" l="1"/>
  <c r="O184" i="5" l="1"/>
  <c r="P183" i="5" l="1"/>
  <c r="O183" i="5"/>
  <c r="O182" i="5" l="1"/>
  <c r="P182" i="5" l="1"/>
  <c r="P181" i="5" l="1"/>
  <c r="O181" i="5" l="1"/>
  <c r="O180" i="5" l="1"/>
  <c r="P180" i="5"/>
  <c r="O179" i="5" l="1"/>
  <c r="P179" i="5"/>
  <c r="O178" i="5" l="1"/>
  <c r="P178" i="5"/>
  <c r="P177" i="5" l="1"/>
  <c r="O177" i="5"/>
  <c r="P176" i="5" l="1"/>
  <c r="O176" i="5" l="1"/>
  <c r="O175" i="5" l="1"/>
  <c r="P175" i="5" l="1"/>
  <c r="P174" i="5" l="1"/>
  <c r="O174" i="5"/>
  <c r="O173" i="5" l="1"/>
  <c r="P173" i="5" l="1"/>
  <c r="O172" i="5" l="1"/>
  <c r="P172" i="5" l="1"/>
  <c r="O171" i="5" l="1"/>
  <c r="P171" i="5" l="1"/>
  <c r="O170" i="5" l="1"/>
  <c r="P170" i="5" l="1"/>
  <c r="P169" i="5" l="1"/>
  <c r="O169" i="5"/>
  <c r="P168" i="5" l="1"/>
  <c r="O168" i="5" l="1"/>
  <c r="O167" i="5" l="1"/>
  <c r="P167" i="5"/>
  <c r="O166" i="5" l="1"/>
  <c r="P166" i="5" l="1"/>
  <c r="P165" i="5" l="1"/>
  <c r="O165" i="5"/>
  <c r="O164" i="5" l="1"/>
  <c r="P164" i="5" l="1"/>
  <c r="P163" i="5" l="1"/>
  <c r="O163" i="5"/>
  <c r="O162" i="5" l="1"/>
  <c r="P162" i="5"/>
  <c r="P161" i="5" l="1"/>
  <c r="O161" i="5"/>
  <c r="P160" i="5" l="1"/>
  <c r="O160" i="5" l="1"/>
  <c r="O159" i="5" l="1"/>
  <c r="P159" i="5" l="1"/>
  <c r="P158" i="5" l="1"/>
  <c r="O158" i="5"/>
  <c r="P157" i="5" l="1"/>
  <c r="O157" i="5" l="1"/>
  <c r="P156" i="5" l="1"/>
  <c r="O156" i="5"/>
  <c r="P155" i="5" l="1"/>
  <c r="O155" i="5" l="1"/>
  <c r="P154" i="5" l="1"/>
  <c r="O154" i="5"/>
  <c r="P153" i="5" l="1"/>
  <c r="O153" i="5"/>
  <c r="P152" i="5" l="1"/>
  <c r="O152" i="5" l="1"/>
  <c r="P151" i="5" l="1"/>
  <c r="O151" i="5" l="1"/>
  <c r="O150" i="5" l="1"/>
  <c r="P150" i="5"/>
  <c r="O149" i="5" l="1"/>
  <c r="P149" i="5"/>
  <c r="O148" i="5" l="1"/>
  <c r="P148" i="5" l="1"/>
  <c r="P147" i="5" l="1"/>
  <c r="O147" i="5"/>
  <c r="O146" i="5" l="1"/>
  <c r="P146" i="5"/>
  <c r="P145" i="5" l="1"/>
  <c r="O145" i="5" l="1"/>
  <c r="P144" i="5" l="1"/>
  <c r="O144" i="5" l="1"/>
  <c r="O143" i="5" l="1"/>
  <c r="P143" i="5"/>
  <c r="O142" i="5" l="1"/>
  <c r="P142" i="5"/>
  <c r="P141" i="5" l="1"/>
  <c r="O141" i="5"/>
  <c r="O140" i="5" l="1"/>
  <c r="P140" i="5"/>
  <c r="O139" i="5" l="1"/>
  <c r="P139" i="5"/>
  <c r="O138" i="5" l="1"/>
  <c r="P138" i="5"/>
  <c r="O137" i="5" l="1"/>
  <c r="P137" i="5" l="1"/>
  <c r="P136" i="5" l="1"/>
  <c r="O136" i="5"/>
  <c r="P135" i="5" l="1"/>
  <c r="O135" i="5"/>
  <c r="P134" i="5" l="1"/>
  <c r="O134" i="5" l="1"/>
  <c r="P133" i="5" l="1"/>
  <c r="O133" i="5" l="1"/>
  <c r="P132" i="5" l="1"/>
  <c r="O132" i="5"/>
  <c r="O131" i="5" l="1"/>
  <c r="P131" i="5"/>
  <c r="P130" i="5" l="1"/>
  <c r="O130" i="5"/>
  <c r="O129" i="5" l="1"/>
  <c r="P129" i="5"/>
  <c r="P128" i="5" l="1"/>
  <c r="O128" i="5" l="1"/>
  <c r="O127" i="5" l="1"/>
  <c r="P127" i="5" l="1"/>
  <c r="P126" i="5" l="1"/>
  <c r="O126" i="5" l="1"/>
  <c r="P125" i="5" l="1"/>
  <c r="O125" i="5"/>
  <c r="O124" i="5" l="1"/>
  <c r="P124" i="5"/>
  <c r="P123" i="5" l="1"/>
  <c r="O123" i="5" l="1"/>
  <c r="P122" i="5" l="1"/>
  <c r="O122" i="5" l="1"/>
  <c r="P121" i="5" l="1"/>
  <c r="O121" i="5" l="1"/>
  <c r="O120" i="5" l="1"/>
  <c r="P120" i="5"/>
  <c r="O119" i="5" l="1"/>
  <c r="P119" i="5" l="1"/>
  <c r="P118" i="5" l="1"/>
  <c r="O118" i="5" l="1"/>
  <c r="O117" i="5" l="1"/>
  <c r="P117" i="5"/>
  <c r="P116" i="5" l="1"/>
  <c r="O116" i="5"/>
  <c r="P115" i="5" l="1"/>
  <c r="O115" i="5" l="1"/>
  <c r="O114" i="5" l="1"/>
  <c r="P114" i="5"/>
  <c r="P113" i="5" l="1"/>
  <c r="O113" i="5"/>
  <c r="P112" i="5" l="1"/>
  <c r="O112" i="5" l="1"/>
  <c r="O111" i="5" l="1"/>
  <c r="P111" i="5"/>
  <c r="O110" i="5" l="1"/>
  <c r="P110" i="5"/>
  <c r="O109" i="5" l="1"/>
  <c r="P109" i="5"/>
  <c r="P108" i="5" l="1"/>
  <c r="O108" i="5" l="1"/>
  <c r="O107" i="5" l="1"/>
  <c r="P107" i="5"/>
  <c r="O106" i="5" l="1"/>
  <c r="P106" i="5"/>
  <c r="P105" i="5" l="1"/>
  <c r="O105" i="5"/>
  <c r="O104" i="5" l="1"/>
  <c r="P104" i="5" l="1"/>
  <c r="O103" i="5" l="1"/>
  <c r="P103" i="5" l="1"/>
  <c r="O102" i="5" l="1"/>
  <c r="P102" i="5"/>
  <c r="P101" i="5" l="1"/>
  <c r="O101" i="5"/>
  <c r="P100" i="5" l="1"/>
  <c r="O100" i="5" l="1"/>
  <c r="P99" i="5" l="1"/>
  <c r="O99" i="5"/>
  <c r="P98" i="5" l="1"/>
  <c r="O98" i="5" l="1"/>
  <c r="O97" i="5" l="1"/>
  <c r="P97" i="5"/>
  <c r="P96" i="5" l="1"/>
  <c r="O96" i="5"/>
  <c r="P95" i="5" l="1"/>
  <c r="O95" i="5"/>
  <c r="P94" i="5" l="1"/>
  <c r="O94" i="5"/>
  <c r="P93" i="5" l="1"/>
  <c r="O93" i="5" l="1"/>
  <c r="P92" i="5" l="1"/>
  <c r="O92" i="5"/>
  <c r="P91" i="5" l="1"/>
  <c r="O91" i="5"/>
  <c r="P90" i="5" l="1"/>
  <c r="O90" i="5"/>
  <c r="O89" i="5" l="1"/>
  <c r="P89" i="5" l="1"/>
  <c r="P88" i="5" l="1"/>
  <c r="O88" i="5"/>
  <c r="O87" i="5" l="1"/>
  <c r="P87" i="5" l="1"/>
  <c r="P86" i="5" l="1"/>
  <c r="O86" i="5"/>
  <c r="O85" i="5" l="1"/>
  <c r="P85" i="5" l="1"/>
  <c r="P84" i="5" l="1"/>
  <c r="O84" i="5"/>
  <c r="P83" i="5" l="1"/>
  <c r="O83" i="5"/>
  <c r="O82" i="5" l="1"/>
  <c r="P82" i="5" l="1"/>
  <c r="O81" i="5" l="1"/>
  <c r="P81" i="5"/>
  <c r="P80" i="5" l="1"/>
  <c r="O80" i="5"/>
  <c r="O79" i="5" l="1"/>
  <c r="P79" i="5" l="1"/>
  <c r="O78" i="5" l="1"/>
  <c r="P78" i="5" l="1"/>
  <c r="O77" i="5" l="1"/>
  <c r="P77" i="5" l="1"/>
  <c r="O76" i="5" l="1"/>
  <c r="P76" i="5"/>
  <c r="P75" i="5" l="1"/>
  <c r="O75" i="5"/>
  <c r="O74" i="5" l="1"/>
  <c r="P74" i="5" l="1"/>
  <c r="P73" i="5" l="1"/>
  <c r="O73" i="5"/>
  <c r="P72" i="5" l="1"/>
  <c r="O72" i="5" l="1"/>
  <c r="P71" i="5" l="1"/>
  <c r="O71" i="5" l="1"/>
  <c r="P70" i="5" l="1"/>
  <c r="O70" i="5" l="1"/>
  <c r="P69" i="5" l="1"/>
  <c r="O69" i="5"/>
  <c r="O68" i="5" l="1"/>
  <c r="P68" i="5" l="1"/>
  <c r="P67" i="5" l="1"/>
  <c r="O67" i="5" l="1"/>
  <c r="P66" i="5" l="1"/>
  <c r="O66" i="5"/>
  <c r="O65" i="5" l="1"/>
  <c r="P65" i="5" l="1"/>
  <c r="O64" i="5" l="1"/>
  <c r="P64" i="5"/>
  <c r="O63" i="5" l="1"/>
  <c r="P63" i="5"/>
  <c r="P62" i="5" l="1"/>
  <c r="O62" i="5"/>
  <c r="P61" i="5" l="1"/>
  <c r="O61" i="5"/>
  <c r="P60" i="5" l="1"/>
  <c r="O60" i="5" l="1"/>
  <c r="P59" i="5" l="1"/>
  <c r="O59" i="5"/>
  <c r="O58" i="5" l="1"/>
  <c r="P58" i="5" l="1"/>
  <c r="P57" i="5" l="1"/>
  <c r="O57" i="5" l="1"/>
  <c r="O56" i="5" l="1"/>
  <c r="P56" i="5" l="1"/>
  <c r="P55" i="5" l="1"/>
  <c r="O55" i="5"/>
  <c r="O54" i="5" l="1"/>
  <c r="P54" i="5"/>
  <c r="P53" i="5" l="1"/>
  <c r="O53" i="5"/>
  <c r="O52" i="5" l="1"/>
  <c r="P52" i="5"/>
  <c r="P51" i="5" l="1"/>
  <c r="O51" i="5"/>
  <c r="P50" i="5" l="1"/>
  <c r="O50" i="5"/>
  <c r="O49" i="5" l="1"/>
  <c r="P49" i="5"/>
  <c r="O48" i="5" l="1"/>
  <c r="P48" i="5" l="1"/>
  <c r="P47" i="5" l="1"/>
  <c r="O47" i="5" l="1"/>
  <c r="P46" i="5" l="1"/>
  <c r="O46" i="5"/>
  <c r="O45" i="5" l="1"/>
  <c r="P45" i="5" l="1"/>
  <c r="O44" i="5" l="1"/>
  <c r="P44" i="5" l="1"/>
  <c r="O43" i="5" l="1"/>
  <c r="P43" i="5"/>
  <c r="P42" i="5" l="1"/>
  <c r="O42" i="5" l="1"/>
  <c r="P41" i="5" l="1"/>
  <c r="O41" i="5" l="1"/>
  <c r="P40" i="5" l="1"/>
  <c r="O40" i="5"/>
  <c r="P39" i="5" l="1"/>
  <c r="O39" i="5"/>
  <c r="O38" i="5" l="1"/>
  <c r="P38" i="5" l="1"/>
  <c r="P37" i="5" l="1"/>
  <c r="O37" i="5" l="1"/>
  <c r="O36" i="5" l="1"/>
  <c r="P36" i="5" l="1"/>
  <c r="P35" i="5" l="1"/>
  <c r="O35" i="5" l="1"/>
  <c r="P34" i="5" l="1"/>
  <c r="O34" i="5" l="1"/>
  <c r="P33" i="5" l="1"/>
  <c r="O33" i="5" l="1"/>
  <c r="O32" i="5" l="1"/>
  <c r="P32" i="5"/>
  <c r="P31" i="5" l="1"/>
  <c r="O31" i="5"/>
  <c r="P30" i="5" l="1"/>
  <c r="O30" i="5" l="1"/>
  <c r="O29" i="5" l="1"/>
  <c r="P29" i="5"/>
  <c r="P28" i="5" l="1"/>
  <c r="O28" i="5" l="1"/>
  <c r="P27" i="5" l="1"/>
  <c r="O27" i="5" l="1"/>
  <c r="O26" i="5" l="1"/>
  <c r="P26" i="5"/>
  <c r="O25" i="5" l="1"/>
  <c r="P25" i="5" l="1"/>
  <c r="O24" i="5" l="1"/>
  <c r="P24" i="5" l="1"/>
  <c r="O23" i="5" l="1"/>
  <c r="P23" i="5"/>
  <c r="O22" i="5" l="1"/>
  <c r="P22" i="5" l="1"/>
  <c r="O21" i="5" l="1"/>
  <c r="P21" i="5" l="1"/>
  <c r="O20" i="5" l="1"/>
  <c r="P20" i="5"/>
  <c r="O19" i="5" l="1"/>
  <c r="P19" i="5"/>
  <c r="O18" i="5" l="1"/>
  <c r="P18" i="5"/>
  <c r="P17" i="5" l="1"/>
  <c r="O17" i="5" l="1"/>
  <c r="O16" i="5" l="1"/>
  <c r="P16" i="5" l="1"/>
  <c r="O15" i="5" l="1"/>
  <c r="P15" i="5"/>
  <c r="O14" i="5" l="1"/>
  <c r="P14" i="5"/>
  <c r="O13" i="5" l="1"/>
  <c r="P13" i="5" l="1"/>
  <c r="P12" i="5" l="1"/>
  <c r="O12" i="5" l="1"/>
  <c r="P11" i="5" l="1"/>
  <c r="O11" i="5" l="1"/>
  <c r="P10" i="5" l="1"/>
  <c r="O10" i="5"/>
  <c r="P9" i="5" l="1"/>
  <c r="O9" i="5"/>
  <c r="P8" i="5" l="1"/>
  <c r="O8" i="5"/>
  <c r="P7" i="5" l="1"/>
  <c r="O7" i="5"/>
  <c r="P6" i="5" l="1"/>
  <c r="O6" i="5"/>
  <c r="O5" i="5" l="1"/>
  <c r="P5" i="5"/>
  <c r="P4" i="5" l="1"/>
  <c r="O4" i="5"/>
  <c r="D320" i="5" l="1"/>
  <c r="E320" i="5"/>
  <c r="H320" i="5"/>
  <c r="C320" i="5"/>
  <c r="F320" i="5"/>
  <c r="G320" i="5"/>
  <c r="P3" i="5"/>
  <c r="J320" i="5" l="1"/>
  <c r="I320" i="5"/>
  <c r="O3" i="5"/>
  <c r="K320" i="5" l="1"/>
  <c r="L320" i="5"/>
  <c r="N320" i="5"/>
  <c r="M320" i="5" l="1"/>
  <c r="O2" i="5"/>
  <c r="P2" i="5"/>
  <c r="P320" i="5" l="1"/>
  <c r="O320" i="5"/>
</calcChain>
</file>

<file path=xl/sharedStrings.xml><?xml version="1.0" encoding="utf-8"?>
<sst xmlns="http://schemas.openxmlformats.org/spreadsheetml/2006/main" count="334" uniqueCount="262">
  <si>
    <t>Girokonto</t>
  </si>
  <si>
    <t>Spenden</t>
  </si>
  <si>
    <t>Warmmiete</t>
  </si>
  <si>
    <t>Strom</t>
  </si>
  <si>
    <t>Versicherungen</t>
  </si>
  <si>
    <t>KFZ-Versicherung</t>
  </si>
  <si>
    <t>Haushalt &amp; Lebenshaltung</t>
  </si>
  <si>
    <t>Gesundheit</t>
  </si>
  <si>
    <t>Freizeit</t>
  </si>
  <si>
    <t>Vereine</t>
  </si>
  <si>
    <t>Urlaub</t>
  </si>
  <si>
    <t>Bausparen</t>
  </si>
  <si>
    <t>Ebene</t>
  </si>
  <si>
    <t>Kategorie (Hierarchie)</t>
  </si>
  <si>
    <t>Bar- und Kreditkartenzahlungen</t>
  </si>
  <si>
    <t>PayPal</t>
  </si>
  <si>
    <t>Einkünfte</t>
  </si>
  <si>
    <t>Gehalt/Lohn</t>
  </si>
  <si>
    <t>Kapitalerträge</t>
  </si>
  <si>
    <t>Sonstige Einnahmen</t>
  </si>
  <si>
    <t>Unterhaltung &amp; Spiele</t>
  </si>
  <si>
    <t>Bekleidung &amp; Schuhe</t>
  </si>
  <si>
    <t>Kommunikation &amp; Information</t>
  </si>
  <si>
    <t>Telefon</t>
  </si>
  <si>
    <t>Nahrungsmittel &amp; Getränke</t>
  </si>
  <si>
    <t>Sparen &amp; Vorsorge</t>
  </si>
  <si>
    <t>Crowdinvest</t>
  </si>
  <si>
    <t>Kontogebühren &amp; Zinsen</t>
  </si>
  <si>
    <t>Sparen</t>
  </si>
  <si>
    <t>Depot/Vermögensverw.</t>
  </si>
  <si>
    <t>Aktienfonds</t>
  </si>
  <si>
    <t>Vorsorge</t>
  </si>
  <si>
    <t>Verkehr &amp; Mobilität</t>
  </si>
  <si>
    <t>Öffentliche Verkehrsmittel</t>
  </si>
  <si>
    <t>Wohnen</t>
  </si>
  <si>
    <t>Nebenkosten</t>
  </si>
  <si>
    <t>Barabhebung</t>
  </si>
  <si>
    <t>Kreditkarte</t>
  </si>
  <si>
    <t>Wertpapier-Erträge</t>
  </si>
  <si>
    <t>Dividenden</t>
  </si>
  <si>
    <t>Zinsen</t>
  </si>
  <si>
    <t>Geschenke &amp; Gewinne</t>
  </si>
  <si>
    <t>Gastronomie &amp; Hotel</t>
  </si>
  <si>
    <t>Vereine &amp; Verbände &amp; Mitgliedschaften</t>
  </si>
  <si>
    <t>Sonstige Ausgaben</t>
  </si>
  <si>
    <t>KFZ-Steuer (privat)</t>
  </si>
  <si>
    <t>Treibstoff</t>
  </si>
  <si>
    <t>Wohnungsausstattung</t>
  </si>
  <si>
    <t>GEZ-Gebühren</t>
  </si>
  <si>
    <t>Keine</t>
  </si>
  <si>
    <t>Bücher</t>
  </si>
  <si>
    <t>Hobby</t>
  </si>
  <si>
    <t>Kino</t>
  </si>
  <si>
    <t>Außenanlagen</t>
  </si>
  <si>
    <t>Veranstaltungen</t>
  </si>
  <si>
    <t>Pflege &amp; Reinigung</t>
  </si>
  <si>
    <t>Gewinne aus Aktien und Fond Verkäufen</t>
  </si>
  <si>
    <t>Steuer-Erstattungen</t>
  </si>
  <si>
    <t>Einkommensteuer-Erstattung</t>
  </si>
  <si>
    <t>Büroausgaben</t>
  </si>
  <si>
    <t>Geschenke</t>
  </si>
  <si>
    <t>Medikamente</t>
  </si>
  <si>
    <t>Parkgebühren</t>
  </si>
  <si>
    <t>Renovierung &amp; Reparaturen</t>
  </si>
  <si>
    <t>KFZ-Reparaturen und -Zubehör</t>
  </si>
  <si>
    <t>Internet</t>
  </si>
  <si>
    <t>Kinder</t>
  </si>
  <si>
    <t>Berufsverbände</t>
  </si>
  <si>
    <t>Auszahlung/Erstattung Versicherung</t>
  </si>
  <si>
    <t>Sicherung der Gesundheit</t>
  </si>
  <si>
    <t>Gesetzliche Krankenversicherung</t>
  </si>
  <si>
    <t>Privatverkäufe</t>
  </si>
  <si>
    <t>Teilkasko</t>
  </si>
  <si>
    <t>KFZ-Anschaffung</t>
  </si>
  <si>
    <t>Berufsunfähigkeitsrente</t>
  </si>
  <si>
    <t>Hausratversicherung</t>
  </si>
  <si>
    <t>Strafen</t>
  </si>
  <si>
    <t>Porto</t>
  </si>
  <si>
    <t>Lebensversicherung</t>
  </si>
  <si>
    <t>Finanzierung (privat)</t>
  </si>
  <si>
    <t>Kindergeld</t>
  </si>
  <si>
    <t>Lohnersatzleistungen</t>
  </si>
  <si>
    <t>Elterngeld</t>
  </si>
  <si>
    <t>Geldkarte</t>
  </si>
  <si>
    <t>Sonstige</t>
  </si>
  <si>
    <t>Arbeitslosenversicherung</t>
  </si>
  <si>
    <t>Brutto-Gehalt</t>
  </si>
  <si>
    <t>Einkommensteuer</t>
  </si>
  <si>
    <t>Kirchensteuer</t>
  </si>
  <si>
    <t>Krankenversicherung</t>
  </si>
  <si>
    <t>Pflegeversicherung</t>
  </si>
  <si>
    <t>Rentenversicherung</t>
  </si>
  <si>
    <t>Solidaritätszuschlag</t>
  </si>
  <si>
    <t>Gewerbe/Betrieb</t>
  </si>
  <si>
    <t>Anlagenverkäufe</t>
  </si>
  <si>
    <t>Privateinlagen</t>
  </si>
  <si>
    <t>Steuerfreie innergemeinschaftliche Lieferungen</t>
  </si>
  <si>
    <t>Umsatzsteuerfreie Betriebseinnahmen</t>
  </si>
  <si>
    <t>Umsatzsteuerpflichtige Betriebseinnahmen 19%</t>
  </si>
  <si>
    <t>Umsatzsteuerpflichtige Betriebseinnahmen 7%</t>
  </si>
  <si>
    <t>Zuschüsse/Fördergelder</t>
  </si>
  <si>
    <t>Auszahlung Kapital/Fondsgeb.-LV</t>
  </si>
  <si>
    <t>Beteiligungen</t>
  </si>
  <si>
    <t>Stille Gesellschaft</t>
  </si>
  <si>
    <t>Miete/Pacht</t>
  </si>
  <si>
    <t>Kaution des Mieters</t>
  </si>
  <si>
    <t>Mieteinnahmen</t>
  </si>
  <si>
    <t>Kaltmiete</t>
  </si>
  <si>
    <t>Sonstige Miet- und Pachteinnahmen</t>
  </si>
  <si>
    <t>Umlagen Betriebskosten</t>
  </si>
  <si>
    <t>Umlagen Heizkosten</t>
  </si>
  <si>
    <t>Umlagen Nebenkosten</t>
  </si>
  <si>
    <t>Nachzahlung des Mieters für Betriebskosten</t>
  </si>
  <si>
    <t>Nachzahlung Heizkosten</t>
  </si>
  <si>
    <t>Nachzahlung Nebenkosten</t>
  </si>
  <si>
    <t>Öffentliche Zuschüsse</t>
  </si>
  <si>
    <t>Versicherungsentschädigungen</t>
  </si>
  <si>
    <t>Rente/Pension</t>
  </si>
  <si>
    <t>Basisrente (Rürup)</t>
  </si>
  <si>
    <t>BU an Basisrente</t>
  </si>
  <si>
    <t>Selbständige BU</t>
  </si>
  <si>
    <t>Betriebliche Rente (bAV)</t>
  </si>
  <si>
    <t>Direktversicherung (bAV)</t>
  </si>
  <si>
    <t>Direktzusage</t>
  </si>
  <si>
    <t>Pensionsfonds</t>
  </si>
  <si>
    <t>Pensionskasse</t>
  </si>
  <si>
    <t>Unterstützungskasse</t>
  </si>
  <si>
    <t>Gesetzliche Rente</t>
  </si>
  <si>
    <t>Pflege-Rente</t>
  </si>
  <si>
    <t>Gesetzliche Pflege-Rente</t>
  </si>
  <si>
    <t>Private Pflege-Rente</t>
  </si>
  <si>
    <t>Private Rentenversicherung</t>
  </si>
  <si>
    <t>Private lebenslange Rente</t>
  </si>
  <si>
    <t>Private Zeitrente</t>
  </si>
  <si>
    <t>Riesterrente</t>
  </si>
  <si>
    <t>Auszahlung Kredit/Darlehen</t>
  </si>
  <si>
    <t>Bauspar-Darlehen</t>
  </si>
  <si>
    <t>Hausfinanzierung</t>
  </si>
  <si>
    <t>KFZ - Finanzierung</t>
  </si>
  <si>
    <t>Sonstige Finanzierung</t>
  </si>
  <si>
    <t>Auslandkrankenversicherung</t>
  </si>
  <si>
    <t>Private Krankenversicherung</t>
  </si>
  <si>
    <t>Private-Krankenzusatz</t>
  </si>
  <si>
    <t>Sicherung des Einkommens</t>
  </si>
  <si>
    <t>Ausbildungsversicherung</t>
  </si>
  <si>
    <t>Kapital/Fondsgeb.-Lebensversicherung</t>
  </si>
  <si>
    <t>Krankentagegeld</t>
  </si>
  <si>
    <t>Risiko-Lebensversicherung</t>
  </si>
  <si>
    <t>Unfallversicherung</t>
  </si>
  <si>
    <t>Sicherung des Vermögens</t>
  </si>
  <si>
    <t>Berufs-Haftpflicht</t>
  </si>
  <si>
    <t>Elektronikversicherung</t>
  </si>
  <si>
    <t>Gebäudeversicherung</t>
  </si>
  <si>
    <t>Glasversicherung</t>
  </si>
  <si>
    <t>Haftpflicht-Jagd</t>
  </si>
  <si>
    <t>Haftpflicht-Tierhalter</t>
  </si>
  <si>
    <t>Privat-Haftpflicht</t>
  </si>
  <si>
    <t>Rechtsschutz</t>
  </si>
  <si>
    <t>Reiserücktritt</t>
  </si>
  <si>
    <t>Bafög/Stipendium</t>
  </si>
  <si>
    <t>Erbschaft</t>
  </si>
  <si>
    <t>Hartz IV (ALG 2)</t>
  </si>
  <si>
    <t>Arbeitslosengeld ALG I</t>
  </si>
  <si>
    <t>Konkursausfallgeld/Insovenzgeld</t>
  </si>
  <si>
    <t>Krankengeld</t>
  </si>
  <si>
    <t>Kurzarbeitergeld</t>
  </si>
  <si>
    <t>Mutterschaftsgeld</t>
  </si>
  <si>
    <t>Spende/Sponsoring</t>
  </si>
  <si>
    <t>Gewerbesteuer-Erstattung</t>
  </si>
  <si>
    <t>Kirchensteuer-Erstattung</t>
  </si>
  <si>
    <t>Umsatzsteuer-Erstattung</t>
  </si>
  <si>
    <t>Unterhalt</t>
  </si>
  <si>
    <t>Zubuchung</t>
  </si>
  <si>
    <t>festverzinsliche Wertpapiere</t>
  </si>
  <si>
    <t>Fonds</t>
  </si>
  <si>
    <t>Mischfonds</t>
  </si>
  <si>
    <t>Rentenfonds</t>
  </si>
  <si>
    <t>Sparbuch</t>
  </si>
  <si>
    <t>Tagesgeld</t>
  </si>
  <si>
    <t>Konsumentenkredite</t>
  </si>
  <si>
    <t>Tilgung</t>
  </si>
  <si>
    <t>Gewinnspiele</t>
  </si>
  <si>
    <t>iTunes</t>
  </si>
  <si>
    <t>Mitgliedschaften</t>
  </si>
  <si>
    <t>Computer &amp; Zubehör</t>
  </si>
  <si>
    <t>Elektrogeräte</t>
  </si>
  <si>
    <t>Fortbildung</t>
  </si>
  <si>
    <t>Auslagen Krankenversicherung</t>
  </si>
  <si>
    <t>Kranken-Versicherungen</t>
  </si>
  <si>
    <t>Auslandkrankenvers.</t>
  </si>
  <si>
    <t>Gesetzliche Krankenvers.</t>
  </si>
  <si>
    <t>Private Krankenvers.</t>
  </si>
  <si>
    <t>Private Krankenzusatz</t>
  </si>
  <si>
    <t>Sonstige Gesundh.-Kosten</t>
  </si>
  <si>
    <t>Haustiere</t>
  </si>
  <si>
    <t>Geräte zur Kommunikation</t>
  </si>
  <si>
    <t>Kabelgebühren</t>
  </si>
  <si>
    <t>TV &amp; Radio</t>
  </si>
  <si>
    <t>Zeitungen &amp; sonstige Abos</t>
  </si>
  <si>
    <t>Pflege</t>
  </si>
  <si>
    <t>Reinigung</t>
  </si>
  <si>
    <t>Steuern</t>
  </si>
  <si>
    <t>Erbschaftssteuer</t>
  </si>
  <si>
    <t>Hundesteuer</t>
  </si>
  <si>
    <t>Berufshaftpflicht</t>
  </si>
  <si>
    <t>Hunde-Haftpflicht</t>
  </si>
  <si>
    <t>Pferde-Haftpflicht</t>
  </si>
  <si>
    <t>Kindergarten &amp; Betreuung</t>
  </si>
  <si>
    <t>Schulbücher</t>
  </si>
  <si>
    <t>Studien- &amp; Ausbildungsgebühren</t>
  </si>
  <si>
    <t>Taschengeld</t>
  </si>
  <si>
    <t>Berufsbedingte Ausgaben</t>
  </si>
  <si>
    <t>Spesen</t>
  </si>
  <si>
    <t>Reisekosten</t>
  </si>
  <si>
    <t>Übernachtung</t>
  </si>
  <si>
    <t>Verpflegung</t>
  </si>
  <si>
    <t>Werbungskosten</t>
  </si>
  <si>
    <t>Pflegeaufwendungen</t>
  </si>
  <si>
    <t>Sonstige Darlehen und Kredite</t>
  </si>
  <si>
    <t>Sonstige Leasing</t>
  </si>
  <si>
    <t>Sonstige Steuern</t>
  </si>
  <si>
    <t>Sonstige Versicherungen</t>
  </si>
  <si>
    <t>Steuerberatung</t>
  </si>
  <si>
    <t>Unterhaltszahlungen</t>
  </si>
  <si>
    <t>Kreditkartengebühren &amp; Zinsen</t>
  </si>
  <si>
    <t>Einzel-Aktien</t>
  </si>
  <si>
    <t>festverz. Wertpapiere</t>
  </si>
  <si>
    <t>Kapitalertragssteuer</t>
  </si>
  <si>
    <t>Betriebliche Vorsorge (bAV)</t>
  </si>
  <si>
    <t>Direktversicherung  (bAV)</t>
  </si>
  <si>
    <t>Automobilclub</t>
  </si>
  <si>
    <t>KFZ-Finanzierung</t>
  </si>
  <si>
    <t>KFZ-Darlehen</t>
  </si>
  <si>
    <t>KFZ-Leasing</t>
  </si>
  <si>
    <t>Reparaturen</t>
  </si>
  <si>
    <t>Zubehör</t>
  </si>
  <si>
    <t>Haftpflicht KFZ</t>
  </si>
  <si>
    <t>Vollkasko</t>
  </si>
  <si>
    <t>Bauspardarlehen</t>
  </si>
  <si>
    <t>Grundsteuer (Eigengenutzte)</t>
  </si>
  <si>
    <t>Heizung</t>
  </si>
  <si>
    <t>Müll</t>
  </si>
  <si>
    <t>Wasser/Abwasser</t>
  </si>
  <si>
    <t>Schornsteinfeger, Heizungswartung</t>
  </si>
  <si>
    <t>Bauherren-Versicherung</t>
  </si>
  <si>
    <t>Gewässerschaden</t>
  </si>
  <si>
    <t>Haus&amp;GrundbesitzerHV</t>
  </si>
  <si>
    <t>Wohngebäudeversicherung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</si>
  <si>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</si>
  <si>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</si>
  <si>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</si>
  <si>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</si>
  <si>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</si>
  <si>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</si>
  <si>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</si>
  <si>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</si>
  <si>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</si>
  <si>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</si>
  <si>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</si>
  <si>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</si>
  <si>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Jahressumme</t>
  </si>
  <si>
    <t>Monatsdurchschnitt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</si>
</sst>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16" fontId="3" fillId="2" borderId="1" xfId="0" applyNumberFormat="1" applyFont="1" applyFill="1" applyBorder="1" applyAlignment="1">
      <alignment horizontal="left"/>
    </xf>
    <xf numFmtId="16" fontId="3" fillId="2" borderId="1" xfId="0" applyNumberFormat="1" applyFont="1" applyFill="1" applyBorder="1" applyAlignment="1">
      <alignment horizontal="center"/>
    </xf>
    <xf numFmtId="0" fontId="2" fillId="0" borderId="0" xfId="0" applyFont="1" applyFill="1"/>
    <xf numFmtId="2" fontId="2" fillId="0" borderId="0" xfId="0" applyNumberFormat="1" applyFont="1" applyFill="1"/>
    <xf numFmtId="2" fontId="2" fillId="3" borderId="0" xfId="0" applyNumberFormat="1" applyFont="1" applyFill="1"/>
    <xf numFmtId="0" fontId="2" fillId="3" borderId="0" xfId="0" applyFont="1" applyFill="1"/>
  </cellXfs>
  <cellStyles count="3">
    <cellStyle name="Standard" xfId="0" builtinId="0"/>
    <cellStyle name="Standard 2" xfId="1" xr:uid="{00000000-0005-0000-0000-000001000000}"/>
    <cellStyle name="Standard 3" xfId="2" xr:uid="{4F759694-A223-4DB9-8E7D-5A780E7BE47D}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1" formatCode="dd/\ mmm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border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Tabellenformat 1" pivot="0" count="2" xr9:uid="{00000000-0011-0000-FFFF-FFFF00000000}">
      <tableStyleElement type="headerRow" dxfId="45"/>
      <tableStyleElement type="totalRow" dxfId="44"/>
    </tableStyle>
    <tableStyle name="TableStyleLight_minimal" pivot="0" count="5" xr9:uid="{00000000-0011-0000-FFFF-FFFF01000000}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B218DB-CD56-4DA6-8DB1-D8DB4E2D66AA}" name="cashflow" displayName="cashflow" ref="A1:P320" totalsRowCount="1" headerRowDxfId="38" dataDxfId="36" totalsRowDxfId="34" headerRowBorderDxfId="37" tableBorderDxfId="35">
  <autoFilter ref="A1:P319" xr:uid="{EFCFE8C8-3754-43D5-9DC3-C311E1082A28}"/>
  <tableColumns count="16">
    <tableColumn id="1" xr3:uid="{0BF25B89-7357-4AC8-8B07-FAAF54B18403}" name="Ebene" dataDxfId="33" totalsRowDxfId="17"/>
    <tableColumn id="2" xr3:uid="{4DD43CDA-750C-467C-8655-31A87BFDEAB3}" name="Kategorie (Hierarchie)" dataDxfId="32" totalsRowDxfId="16"/>
    <tableColumn id="3" xr3:uid="{80F73C2A-8D9E-421F-BAF4-0AB364C05478}" name="2021-01" totalsRowFunction="sum" dataDxfId="31" totalsRowDxfId="15"/>
    <tableColumn id="4" xr3:uid="{AB66A243-1327-463C-933F-07D5A0328035}" name="2021-02" totalsRowFunction="sum" dataDxfId="30" totalsRowDxfId="14"/>
    <tableColumn id="5" xr3:uid="{1DB78CFE-3952-489C-8772-B85B0E17B03B}" name="2021-03" totalsRowFunction="sum" dataDxfId="29" totalsRowDxfId="13"/>
    <tableColumn id="6" xr3:uid="{03D360DE-7851-40FD-9450-B8A98E5EF5BD}" name="2021-04" totalsRowFunction="sum" dataDxfId="28" totalsRowDxfId="12"/>
    <tableColumn id="7" xr3:uid="{E581103C-BD6A-4E32-8890-304650E0BE54}" name="2021-05" totalsRowFunction="sum" dataDxfId="27" totalsRowDxfId="11"/>
    <tableColumn id="8" xr3:uid="{357A2729-25AB-4947-9678-173D9D8A4485}" name="2021-06" totalsRowFunction="sum" dataDxfId="26" totalsRowDxfId="10"/>
    <tableColumn id="9" xr3:uid="{ABE41E1B-082B-47D0-9AC4-4DE5626EE6C4}" name="2021-07" totalsRowFunction="sum" dataDxfId="25" totalsRowDxfId="9"/>
    <tableColumn id="10" xr3:uid="{098B8486-B2A6-46DA-BCA1-9EFD6F318B69}" name="2021-08" totalsRowFunction="sum" dataDxfId="24" totalsRowDxfId="8"/>
    <tableColumn id="11" xr3:uid="{350F1B3D-BFD6-43BA-830F-CFD3703B49E4}" name="2021-09" totalsRowFunction="sum" dataDxfId="23" totalsRowDxfId="7"/>
    <tableColumn id="12" xr3:uid="{6B764980-C887-45D8-8335-09FE66D29D32}" name="2021-10" totalsRowFunction="sum" dataDxfId="22" totalsRowDxfId="6"/>
    <tableColumn id="13" xr3:uid="{74CDC6D7-331E-45A1-9327-6036880D7A8C}" name="2021-11" totalsRowFunction="sum" dataDxfId="21" totalsRowDxfId="5"/>
    <tableColumn id="14" xr3:uid="{2AC4E684-88A4-4E7D-8A4D-09C1443A7310}" name="2021-12" totalsRowFunction="sum" dataDxfId="20" totalsRowDxfId="4"/>
    <tableColumn id="15" xr3:uid="{B2FB4B74-822B-4766-A18E-F56803A641BB}" name="Jahressumme" totalsRowFunction="sum" dataDxfId="19" totalsRowDxfId="3">
      <calculatedColumnFormula>SUM(cashflow[[#This Row],[2021-01]:[2021-12]])</calculatedColumnFormula>
    </tableColumn>
    <tableColumn id="16" xr3:uid="{518A3392-486F-422D-A1FF-0370AF93055E}" name="Monatsdurchschnitt" totalsRowFunction="sum" dataDxfId="18" totalsRowDxfId="2">
      <calculatedColumnFormula>AVERAGE(cashflow[[#This Row],[2021-01]:[2021-12]])</calculatedColumnFormula>
    </tableColumn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033D-2E56-4797-B716-F86E31C043F1}">
  <dimension ref="A1:P323"/>
  <sheetViews>
    <sheetView tabSelected="1" zoomScale="90" zoomScaleNormal="90" workbookViewId="0">
      <selection activeCell="B20" sqref="B20"/>
    </sheetView>
  </sheetViews>
  <sheetFormatPr baseColWidth="10" defaultColWidth="11" defaultRowHeight="12.5" x14ac:dyDescent="0.25"/>
  <cols>
    <col min="1" max="1" width="11" style="2"/>
    <col min="2" max="2" width="36" style="2" bestFit="1" customWidth="1"/>
    <col min="3" max="3" width="14" style="1" bestFit="1" customWidth="1"/>
    <col min="4" max="14" width="11" style="1"/>
    <col min="15" max="15" width="15.83203125" style="1" bestFit="1" customWidth="1"/>
    <col min="16" max="16" width="20.83203125" style="1" bestFit="1" customWidth="1"/>
    <col min="17" max="16384" width="11" style="1"/>
  </cols>
  <sheetData>
    <row r="1" spans="1:16" ht="13" x14ac:dyDescent="0.3">
      <c r="A1" s="4" t="s">
        <v>12</v>
      </c>
      <c r="B1" s="4" t="s">
        <v>13</v>
      </c>
      <c r="C1" s="5" t="s">
        <v>248</v>
      </c>
      <c r="D1" s="5" t="s">
        <v>249</v>
      </c>
      <c r="E1" s="5" t="s">
        <v>250</v>
      </c>
      <c r="F1" s="5" t="s">
        <v>251</v>
      </c>
      <c r="G1" s="5" t="s">
        <v>252</v>
      </c>
      <c r="H1" s="5" t="s">
        <v>253</v>
      </c>
      <c r="I1" s="5" t="s">
        <v>254</v>
      </c>
      <c r="J1" s="5" t="s">
        <v>255</v>
      </c>
      <c r="K1" s="5" t="s">
        <v>256</v>
      </c>
      <c r="L1" s="5" t="s">
        <v>257</v>
      </c>
      <c r="M1" s="5" t="s">
        <v>258</v>
      </c>
      <c r="N1" s="5" t="s">
        <v>259</v>
      </c>
      <c r="O1" s="5" t="s">
        <v>260</v>
      </c>
      <c r="P1" s="5" t="s">
        <v>261</v>
      </c>
    </row>
    <row r="2" spans="1:16" x14ac:dyDescent="0.25">
      <c r="A2" s="1">
        <v>1</v>
      </c>
      <c r="B2" s="1" t="s">
        <v>14</v>
      </c>
      <c r="C2" s="3">
        <v>-87.138461538461542</v>
      </c>
      <c r="D2" s="3">
        <v>-55.823589743589743</v>
      </c>
      <c r="E2" s="3">
        <v>-8.84</v>
      </c>
      <c r="F2" s="3">
        <v>-44.430769230769229</v>
      </c>
      <c r="G2" s="3">
        <v>-4.6143589743589741</v>
      </c>
      <c r="H2" s="3">
        <v>-36.572307692307689</v>
      </c>
      <c r="I2" s="3">
        <v>-46.61948717948718</v>
      </c>
      <c r="J2" s="3">
        <v>-20.718974358974357</v>
      </c>
      <c r="K2" s="3">
        <v>-17.132307692307691</v>
      </c>
      <c r="L2" s="3">
        <v>-36.005128205128209</v>
      </c>
      <c r="M2" s="3">
        <v>-43.429743589743588</v>
      </c>
      <c r="N2" s="3">
        <v>-42.09128205128205</v>
      </c>
      <c r="O2" s="3">
        <f>SUM(cashflow[[#This Row],[2021-01]:[2021-12]])</f>
        <v>-443.41641025641024</v>
      </c>
      <c r="P2" s="3">
        <f>AVERAGE(cashflow[[#This Row],[2021-01]:[2021-12]])</f>
        <v>-36.951367521367523</v>
      </c>
    </row>
    <row r="3" spans="1:16" x14ac:dyDescent="0.25">
      <c r="A3" s="1">
        <v>2</v>
      </c>
      <c r="B3" s="1" t="s">
        <v>36</v>
      </c>
      <c r="C3" s="3">
        <v>0</v>
      </c>
      <c r="D3" s="3">
        <v>-20.512820512820515</v>
      </c>
      <c r="E3" s="3">
        <v>0</v>
      </c>
      <c r="F3" s="3">
        <v>0</v>
      </c>
      <c r="G3" s="3">
        <v>0</v>
      </c>
      <c r="H3" s="3">
        <v>0</v>
      </c>
      <c r="I3" s="3">
        <v>-20.512820512820515</v>
      </c>
      <c r="J3" s="3">
        <v>-20.512820512820515</v>
      </c>
      <c r="K3" s="3">
        <v>0</v>
      </c>
      <c r="L3" s="3">
        <v>-25.641025641025642</v>
      </c>
      <c r="M3" s="3">
        <v>-30.76923076923077</v>
      </c>
      <c r="N3" s="3">
        <v>-10.256410256410257</v>
      </c>
      <c r="O3" s="3">
        <f>SUM(cashflow[[#This Row],[2021-01]:[2021-12]])</f>
        <v>-128.2051282051282</v>
      </c>
      <c r="P3" s="3">
        <f>AVERAGE(cashflow[[#This Row],[2021-01]:[2021-12]])</f>
        <v>-10.683760683760683</v>
      </c>
    </row>
    <row r="4" spans="1:16" x14ac:dyDescent="0.25">
      <c r="A4" s="1">
        <v>2</v>
      </c>
      <c r="B4" s="1" t="s">
        <v>83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f>SUM(cashflow[[#This Row],[2021-01]:[2021-12]])</f>
        <v>0</v>
      </c>
      <c r="P4" s="3">
        <f>AVERAGE(cashflow[[#This Row],[2021-01]:[2021-12]])</f>
        <v>0</v>
      </c>
    </row>
    <row r="5" spans="1:16" x14ac:dyDescent="0.25">
      <c r="A5" s="1">
        <v>2</v>
      </c>
      <c r="B5" s="1" t="s">
        <v>37</v>
      </c>
      <c r="C5" s="3">
        <v>-37.259487179487174</v>
      </c>
      <c r="D5" s="3">
        <v>-4.8082051282051284</v>
      </c>
      <c r="E5" s="3">
        <v>-1.5805128205128205</v>
      </c>
      <c r="F5" s="3">
        <v>-43.815384615384616</v>
      </c>
      <c r="G5" s="3">
        <v>-0.51179487179487182</v>
      </c>
      <c r="H5" s="3">
        <v>0</v>
      </c>
      <c r="I5" s="3">
        <v>0</v>
      </c>
      <c r="J5" s="3">
        <v>0</v>
      </c>
      <c r="K5" s="3">
        <v>-9.4092307692307688</v>
      </c>
      <c r="L5" s="3">
        <v>0</v>
      </c>
      <c r="M5" s="3">
        <v>-10.552820512820514</v>
      </c>
      <c r="N5" s="3">
        <v>-15.954871794871796</v>
      </c>
      <c r="O5" s="3">
        <f>SUM(cashflow[[#This Row],[2021-01]:[2021-12]])</f>
        <v>-123.89230769230771</v>
      </c>
      <c r="P5" s="3">
        <f>AVERAGE(cashflow[[#This Row],[2021-01]:[2021-12]])</f>
        <v>-10.324358974358976</v>
      </c>
    </row>
    <row r="6" spans="1:16" x14ac:dyDescent="0.25">
      <c r="A6" s="1">
        <v>2</v>
      </c>
      <c r="B6" s="1" t="s">
        <v>15</v>
      </c>
      <c r="C6" s="3">
        <v>-49.878974358974361</v>
      </c>
      <c r="D6" s="3">
        <v>-30.502564102564101</v>
      </c>
      <c r="E6" s="3">
        <v>-7.2594871794871798</v>
      </c>
      <c r="F6" s="3">
        <v>-0.61538461538461542</v>
      </c>
      <c r="G6" s="3">
        <v>-4.1025641025641022</v>
      </c>
      <c r="H6" s="3">
        <v>-36.572307692307689</v>
      </c>
      <c r="I6" s="3">
        <v>-26.106666666666666</v>
      </c>
      <c r="J6" s="3">
        <v>-0.20615384615384613</v>
      </c>
      <c r="K6" s="3">
        <v>-7.7230769230769232</v>
      </c>
      <c r="L6" s="3">
        <v>-10.364102564102565</v>
      </c>
      <c r="M6" s="3">
        <v>-2.1076923076923078</v>
      </c>
      <c r="N6" s="3">
        <v>-15.88</v>
      </c>
      <c r="O6" s="3">
        <f>SUM(cashflow[[#This Row],[2021-01]:[2021-12]])</f>
        <v>-191.31897435897432</v>
      </c>
      <c r="P6" s="3">
        <f>AVERAGE(cashflow[[#This Row],[2021-01]:[2021-12]])</f>
        <v>-15.94324786324786</v>
      </c>
    </row>
    <row r="7" spans="1:16" x14ac:dyDescent="0.25">
      <c r="A7" s="1">
        <v>2</v>
      </c>
      <c r="B7" s="1" t="s">
        <v>84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f>SUM(cashflow[[#This Row],[2021-01]:[2021-12]])</f>
        <v>0</v>
      </c>
      <c r="P7" s="3">
        <f>AVERAGE(cashflow[[#This Row],[2021-01]:[2021-12]])</f>
        <v>0</v>
      </c>
    </row>
    <row r="8" spans="1:16" x14ac:dyDescent="0.25">
      <c r="A8" s="9">
        <v>1</v>
      </c>
      <c r="B8" s="9" t="s">
        <v>16</v>
      </c>
      <c r="C8" s="8">
        <v>4043.1712820512817</v>
      </c>
      <c r="D8" s="8">
        <v>532.07897435897439</v>
      </c>
      <c r="E8" s="8">
        <v>497.06769230769231</v>
      </c>
      <c r="F8" s="8">
        <v>553.31282051282051</v>
      </c>
      <c r="G8" s="8">
        <v>887.4092307692307</v>
      </c>
      <c r="H8" s="8">
        <v>776.29538461538459</v>
      </c>
      <c r="I8" s="8">
        <v>486.59487179487184</v>
      </c>
      <c r="J8" s="8">
        <v>169.70564102564103</v>
      </c>
      <c r="K8" s="8">
        <v>430.23282051282058</v>
      </c>
      <c r="L8" s="8">
        <v>614.12615384615378</v>
      </c>
      <c r="M8" s="8">
        <v>820.08410256410252</v>
      </c>
      <c r="N8" s="8">
        <v>714.95692307692309</v>
      </c>
      <c r="O8" s="8">
        <f>SUM(cashflow[[#This Row],[2021-01]:[2021-12]])</f>
        <v>10525.035897435895</v>
      </c>
      <c r="P8" s="8">
        <f>AVERAGE(cashflow[[#This Row],[2021-01]:[2021-12]])</f>
        <v>877.08632478632455</v>
      </c>
    </row>
    <row r="9" spans="1:16" x14ac:dyDescent="0.25">
      <c r="A9" s="9">
        <v>2</v>
      </c>
      <c r="B9" s="9" t="s">
        <v>17</v>
      </c>
      <c r="C9" s="8">
        <v>397.34564102564099</v>
      </c>
      <c r="D9" s="8">
        <v>404.62051282051283</v>
      </c>
      <c r="E9" s="8">
        <v>406.25846153846152</v>
      </c>
      <c r="F9" s="8">
        <v>416.39076923076925</v>
      </c>
      <c r="G9" s="8">
        <v>418.54769230769233</v>
      </c>
      <c r="H9" s="8">
        <v>688.56307692307689</v>
      </c>
      <c r="I9" s="8">
        <v>124.12</v>
      </c>
      <c r="J9" s="8">
        <v>0</v>
      </c>
      <c r="K9" s="8">
        <v>354.99897435897435</v>
      </c>
      <c r="L9" s="8">
        <v>529.4133333333333</v>
      </c>
      <c r="M9" s="8">
        <v>744.5866666666667</v>
      </c>
      <c r="N9" s="8">
        <v>540.98871794871798</v>
      </c>
      <c r="O9" s="8">
        <f>SUM(cashflow[[#This Row],[2021-01]:[2021-12]])</f>
        <v>5025.833846153846</v>
      </c>
      <c r="P9" s="8">
        <f>AVERAGE(cashflow[[#This Row],[2021-01]:[2021-12]])</f>
        <v>418.81948717948717</v>
      </c>
    </row>
    <row r="10" spans="1:16" x14ac:dyDescent="0.25">
      <c r="A10" s="9">
        <v>3</v>
      </c>
      <c r="B10" s="9" t="s">
        <v>85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f>SUM(cashflow[[#This Row],[2021-01]:[2021-12]])</f>
        <v>0</v>
      </c>
      <c r="P10" s="8">
        <f>AVERAGE(cashflow[[#This Row],[2021-01]:[2021-12]])</f>
        <v>0</v>
      </c>
    </row>
    <row r="11" spans="1:16" x14ac:dyDescent="0.25">
      <c r="A11" s="9">
        <v>3</v>
      </c>
      <c r="B11" s="9" t="s">
        <v>86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f>SUM(cashflow[[#This Row],[2021-01]:[2021-12]])</f>
        <v>0</v>
      </c>
      <c r="P11" s="8">
        <f>AVERAGE(cashflow[[#This Row],[2021-01]:[2021-12]])</f>
        <v>0</v>
      </c>
    </row>
    <row r="12" spans="1:16" x14ac:dyDescent="0.25">
      <c r="A12" s="9">
        <v>3</v>
      </c>
      <c r="B12" s="9" t="s">
        <v>87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f>SUM(cashflow[[#This Row],[2021-01]:[2021-12]])</f>
        <v>0</v>
      </c>
      <c r="P12" s="8">
        <f>AVERAGE(cashflow[[#This Row],[2021-01]:[2021-12]])</f>
        <v>0</v>
      </c>
    </row>
    <row r="13" spans="1:16" x14ac:dyDescent="0.25">
      <c r="A13" s="9">
        <v>3</v>
      </c>
      <c r="B13" s="9" t="s">
        <v>88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f>SUM(cashflow[[#This Row],[2021-01]:[2021-12]])</f>
        <v>0</v>
      </c>
      <c r="P13" s="8">
        <f>AVERAGE(cashflow[[#This Row],[2021-01]:[2021-12]])</f>
        <v>0</v>
      </c>
    </row>
    <row r="14" spans="1:16" x14ac:dyDescent="0.25">
      <c r="A14" s="9">
        <v>3</v>
      </c>
      <c r="B14" s="9" t="s">
        <v>89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f>SUM(cashflow[[#This Row],[2021-01]:[2021-12]])</f>
        <v>0</v>
      </c>
      <c r="P14" s="8">
        <f>AVERAGE(cashflow[[#This Row],[2021-01]:[2021-12]])</f>
        <v>0</v>
      </c>
    </row>
    <row r="15" spans="1:16" x14ac:dyDescent="0.25">
      <c r="A15" s="9">
        <v>3</v>
      </c>
      <c r="B15" s="9" t="s">
        <v>90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f>SUM(cashflow[[#This Row],[2021-01]:[2021-12]])</f>
        <v>0</v>
      </c>
      <c r="P15" s="8">
        <f>AVERAGE(cashflow[[#This Row],[2021-01]:[2021-12]])</f>
        <v>0</v>
      </c>
    </row>
    <row r="16" spans="1:16" x14ac:dyDescent="0.25">
      <c r="A16" s="9">
        <v>3</v>
      </c>
      <c r="B16" s="9" t="s">
        <v>91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f>SUM(cashflow[[#This Row],[2021-01]:[2021-12]])</f>
        <v>0</v>
      </c>
      <c r="P16" s="8">
        <f>AVERAGE(cashflow[[#This Row],[2021-01]:[2021-12]])</f>
        <v>0</v>
      </c>
    </row>
    <row r="17" spans="1:16" x14ac:dyDescent="0.25">
      <c r="A17" s="9">
        <v>3</v>
      </c>
      <c r="B17" s="9" t="s">
        <v>92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f>SUM(cashflow[[#This Row],[2021-01]:[2021-12]])</f>
        <v>0</v>
      </c>
      <c r="P17" s="8">
        <f>AVERAGE(cashflow[[#This Row],[2021-01]:[2021-12]])</f>
        <v>0</v>
      </c>
    </row>
    <row r="18" spans="1:16" x14ac:dyDescent="0.25">
      <c r="A18" s="9">
        <v>2</v>
      </c>
      <c r="B18" s="9" t="s">
        <v>93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f>SUM(cashflow[[#This Row],[2021-01]:[2021-12]])</f>
        <v>0</v>
      </c>
      <c r="P18" s="8">
        <f>AVERAGE(cashflow[[#This Row],[2021-01]:[2021-12]])</f>
        <v>0</v>
      </c>
    </row>
    <row r="19" spans="1:16" x14ac:dyDescent="0.25">
      <c r="A19" s="9">
        <v>3</v>
      </c>
      <c r="B19" s="9" t="s">
        <v>94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f>SUM(cashflow[[#This Row],[2021-01]:[2021-12]])</f>
        <v>0</v>
      </c>
      <c r="P19" s="8">
        <f>AVERAGE(cashflow[[#This Row],[2021-01]:[2021-12]])</f>
        <v>0</v>
      </c>
    </row>
    <row r="20" spans="1:16" x14ac:dyDescent="0.25">
      <c r="A20" s="9">
        <v>3</v>
      </c>
      <c r="B20" s="9" t="s">
        <v>95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f>SUM(cashflow[[#This Row],[2021-01]:[2021-12]])</f>
        <v>0</v>
      </c>
      <c r="P20" s="8">
        <f>AVERAGE(cashflow[[#This Row],[2021-01]:[2021-12]])</f>
        <v>0</v>
      </c>
    </row>
    <row r="21" spans="1:16" x14ac:dyDescent="0.25">
      <c r="A21" s="9">
        <v>3</v>
      </c>
      <c r="B21" s="9" t="s">
        <v>96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f>SUM(cashflow[[#This Row],[2021-01]:[2021-12]])</f>
        <v>0</v>
      </c>
      <c r="P21" s="8">
        <f>AVERAGE(cashflow[[#This Row],[2021-01]:[2021-12]])</f>
        <v>0</v>
      </c>
    </row>
    <row r="22" spans="1:16" x14ac:dyDescent="0.25">
      <c r="A22" s="9">
        <v>3</v>
      </c>
      <c r="B22" s="9" t="s">
        <v>97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f>SUM(cashflow[[#This Row],[2021-01]:[2021-12]])</f>
        <v>0</v>
      </c>
      <c r="P22" s="8">
        <f>AVERAGE(cashflow[[#This Row],[2021-01]:[2021-12]])</f>
        <v>0</v>
      </c>
    </row>
    <row r="23" spans="1:16" x14ac:dyDescent="0.25">
      <c r="A23" s="9">
        <v>3</v>
      </c>
      <c r="B23" s="9" t="s">
        <v>98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f>SUM(cashflow[[#This Row],[2021-01]:[2021-12]])</f>
        <v>0</v>
      </c>
      <c r="P23" s="8">
        <f>AVERAGE(cashflow[[#This Row],[2021-01]:[2021-12]])</f>
        <v>0</v>
      </c>
    </row>
    <row r="24" spans="1:16" x14ac:dyDescent="0.25">
      <c r="A24" s="9">
        <v>3</v>
      </c>
      <c r="B24" s="9" t="s">
        <v>99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f>SUM(cashflow[[#This Row],[2021-01]:[2021-12]])</f>
        <v>0</v>
      </c>
      <c r="P24" s="8">
        <f>AVERAGE(cashflow[[#This Row],[2021-01]:[2021-12]])</f>
        <v>0</v>
      </c>
    </row>
    <row r="25" spans="1:16" x14ac:dyDescent="0.25">
      <c r="A25" s="9">
        <v>3</v>
      </c>
      <c r="B25" s="9" t="s">
        <v>100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f>SUM(cashflow[[#This Row],[2021-01]:[2021-12]])</f>
        <v>0</v>
      </c>
      <c r="P25" s="8">
        <f>AVERAGE(cashflow[[#This Row],[2021-01]:[2021-12]])</f>
        <v>0</v>
      </c>
    </row>
    <row r="26" spans="1:16" x14ac:dyDescent="0.25">
      <c r="A26" s="9">
        <v>2</v>
      </c>
      <c r="B26" s="9" t="s">
        <v>18</v>
      </c>
      <c r="C26" s="8">
        <v>5.2420512820512819</v>
      </c>
      <c r="D26" s="8">
        <v>0</v>
      </c>
      <c r="E26" s="8">
        <v>10.447179487179486</v>
      </c>
      <c r="F26" s="8">
        <v>6.92</v>
      </c>
      <c r="G26" s="8">
        <v>3.3764102564102565</v>
      </c>
      <c r="H26" s="8">
        <v>0.19076923076923077</v>
      </c>
      <c r="I26" s="8">
        <v>11.887179487179488</v>
      </c>
      <c r="J26" s="8">
        <v>0</v>
      </c>
      <c r="K26" s="8">
        <v>0</v>
      </c>
      <c r="L26" s="8">
        <v>9.4789743589743587</v>
      </c>
      <c r="M26" s="8">
        <v>0.31384615384615383</v>
      </c>
      <c r="N26" s="8">
        <v>26.77128205128205</v>
      </c>
      <c r="O26" s="8">
        <f>SUM(cashflow[[#This Row],[2021-01]:[2021-12]])</f>
        <v>74.627692307692314</v>
      </c>
      <c r="P26" s="8">
        <f>AVERAGE(cashflow[[#This Row],[2021-01]:[2021-12]])</f>
        <v>6.2189743589743598</v>
      </c>
    </row>
    <row r="27" spans="1:16" x14ac:dyDescent="0.25">
      <c r="A27" s="9">
        <v>3</v>
      </c>
      <c r="B27" s="9" t="s">
        <v>101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f>SUM(cashflow[[#This Row],[2021-01]:[2021-12]])</f>
        <v>0</v>
      </c>
      <c r="P27" s="8">
        <f>AVERAGE(cashflow[[#This Row],[2021-01]:[2021-12]])</f>
        <v>0</v>
      </c>
    </row>
    <row r="28" spans="1:16" x14ac:dyDescent="0.25">
      <c r="A28" s="9">
        <v>3</v>
      </c>
      <c r="B28" s="9" t="s">
        <v>102</v>
      </c>
      <c r="C28" s="8">
        <v>0</v>
      </c>
      <c r="D28" s="8">
        <v>0</v>
      </c>
      <c r="E28" s="8">
        <v>0.20512820512820512</v>
      </c>
      <c r="F28" s="8">
        <v>0.36512820512820515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f>SUM(cashflow[[#This Row],[2021-01]:[2021-12]])</f>
        <v>0.57025641025641027</v>
      </c>
      <c r="P28" s="8">
        <f>AVERAGE(cashflow[[#This Row],[2021-01]:[2021-12]])</f>
        <v>4.752136752136752E-2</v>
      </c>
    </row>
    <row r="29" spans="1:16" x14ac:dyDescent="0.25">
      <c r="A29" s="9">
        <v>3</v>
      </c>
      <c r="B29" s="9" t="s">
        <v>103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f>SUM(cashflow[[#This Row],[2021-01]:[2021-12]])</f>
        <v>0</v>
      </c>
      <c r="P29" s="8">
        <f>AVERAGE(cashflow[[#This Row],[2021-01]:[2021-12]])</f>
        <v>0</v>
      </c>
    </row>
    <row r="30" spans="1:16" x14ac:dyDescent="0.25">
      <c r="A30" s="9">
        <v>3</v>
      </c>
      <c r="B30" s="9" t="s">
        <v>38</v>
      </c>
      <c r="C30" s="8">
        <v>0</v>
      </c>
      <c r="D30" s="8">
        <v>0</v>
      </c>
      <c r="E30" s="8">
        <v>10.242051282051282</v>
      </c>
      <c r="F30" s="8">
        <v>6.5548717948717945</v>
      </c>
      <c r="G30" s="8">
        <v>0</v>
      </c>
      <c r="H30" s="8">
        <v>0.19076923076923077</v>
      </c>
      <c r="I30" s="8">
        <v>11.887179487179488</v>
      </c>
      <c r="J30" s="8">
        <v>0</v>
      </c>
      <c r="K30" s="8">
        <v>0</v>
      </c>
      <c r="L30" s="8">
        <v>9.4789743589743587</v>
      </c>
      <c r="M30" s="8">
        <v>0.31384615384615383</v>
      </c>
      <c r="N30" s="8">
        <v>15.511794871794873</v>
      </c>
      <c r="O30" s="8">
        <f>SUM(cashflow[[#This Row],[2021-01]:[2021-12]])</f>
        <v>54.179487179487182</v>
      </c>
      <c r="P30" s="8">
        <f>AVERAGE(cashflow[[#This Row],[2021-01]:[2021-12]])</f>
        <v>4.5149572649572649</v>
      </c>
    </row>
    <row r="31" spans="1:16" x14ac:dyDescent="0.25">
      <c r="A31" s="9">
        <v>4</v>
      </c>
      <c r="B31" s="9" t="s">
        <v>39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f>SUM(cashflow[[#This Row],[2021-01]:[2021-12]])</f>
        <v>0</v>
      </c>
      <c r="P31" s="8">
        <f>AVERAGE(cashflow[[#This Row],[2021-01]:[2021-12]])</f>
        <v>0</v>
      </c>
    </row>
    <row r="32" spans="1:16" x14ac:dyDescent="0.25">
      <c r="A32" s="9">
        <v>4</v>
      </c>
      <c r="B32" s="9" t="s">
        <v>56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f>SUM(cashflow[[#This Row],[2021-01]:[2021-12]])</f>
        <v>0</v>
      </c>
      <c r="P32" s="8">
        <f>AVERAGE(cashflow[[#This Row],[2021-01]:[2021-12]])</f>
        <v>0</v>
      </c>
    </row>
    <row r="33" spans="1:16" x14ac:dyDescent="0.25">
      <c r="A33" s="9">
        <v>4</v>
      </c>
      <c r="B33" s="9" t="s">
        <v>40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f>SUM(cashflow[[#This Row],[2021-01]:[2021-12]])</f>
        <v>0</v>
      </c>
      <c r="P33" s="8">
        <f>AVERAGE(cashflow[[#This Row],[2021-01]:[2021-12]])</f>
        <v>0</v>
      </c>
    </row>
    <row r="34" spans="1:16" x14ac:dyDescent="0.25">
      <c r="A34" s="9">
        <v>2</v>
      </c>
      <c r="B34" s="9" t="s">
        <v>80</v>
      </c>
      <c r="C34" s="8">
        <v>22.46153846153846</v>
      </c>
      <c r="D34" s="8">
        <v>22.46153846153846</v>
      </c>
      <c r="E34" s="8">
        <v>22.46153846153846</v>
      </c>
      <c r="F34" s="8">
        <v>22.46153846153846</v>
      </c>
      <c r="G34" s="8">
        <v>37.846153846153847</v>
      </c>
      <c r="H34" s="8">
        <v>22.46153846153846</v>
      </c>
      <c r="I34" s="8">
        <v>22.46153846153846</v>
      </c>
      <c r="J34" s="8">
        <v>22.46153846153846</v>
      </c>
      <c r="K34" s="8">
        <v>22.46153846153846</v>
      </c>
      <c r="L34" s="8">
        <v>22.46153846153846</v>
      </c>
      <c r="M34" s="8">
        <v>22.46153846153846</v>
      </c>
      <c r="N34" s="8">
        <v>22.46153846153846</v>
      </c>
      <c r="O34" s="8">
        <f>SUM(cashflow[[#This Row],[2021-01]:[2021-12]])</f>
        <v>284.92307692307685</v>
      </c>
      <c r="P34" s="8">
        <f>AVERAGE(cashflow[[#This Row],[2021-01]:[2021-12]])</f>
        <v>23.743589743589737</v>
      </c>
    </row>
    <row r="35" spans="1:16" x14ac:dyDescent="0.25">
      <c r="A35" s="9">
        <v>2</v>
      </c>
      <c r="B35" s="9" t="s">
        <v>104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f>SUM(cashflow[[#This Row],[2021-01]:[2021-12]])</f>
        <v>0</v>
      </c>
      <c r="P35" s="8">
        <f>AVERAGE(cashflow[[#This Row],[2021-01]:[2021-12]])</f>
        <v>0</v>
      </c>
    </row>
    <row r="36" spans="1:16" x14ac:dyDescent="0.25">
      <c r="A36" s="9">
        <v>3</v>
      </c>
      <c r="B36" s="9" t="s">
        <v>105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f>SUM(cashflow[[#This Row],[2021-01]:[2021-12]])</f>
        <v>0</v>
      </c>
      <c r="P36" s="8">
        <f>AVERAGE(cashflow[[#This Row],[2021-01]:[2021-12]])</f>
        <v>0</v>
      </c>
    </row>
    <row r="37" spans="1:16" x14ac:dyDescent="0.25">
      <c r="A37" s="9">
        <v>3</v>
      </c>
      <c r="B37" s="9" t="s">
        <v>106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f>SUM(cashflow[[#This Row],[2021-01]:[2021-12]])</f>
        <v>0</v>
      </c>
      <c r="P37" s="8">
        <f>AVERAGE(cashflow[[#This Row],[2021-01]:[2021-12]])</f>
        <v>0</v>
      </c>
    </row>
    <row r="38" spans="1:16" x14ac:dyDescent="0.25">
      <c r="A38" s="9">
        <v>4</v>
      </c>
      <c r="B38" s="9" t="s">
        <v>107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f>SUM(cashflow[[#This Row],[2021-01]:[2021-12]])</f>
        <v>0</v>
      </c>
      <c r="P38" s="8">
        <f>AVERAGE(cashflow[[#This Row],[2021-01]:[2021-12]])</f>
        <v>0</v>
      </c>
    </row>
    <row r="39" spans="1:16" x14ac:dyDescent="0.25">
      <c r="A39" s="9">
        <v>4</v>
      </c>
      <c r="B39" s="9" t="s">
        <v>108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f>SUM(cashflow[[#This Row],[2021-01]:[2021-12]])</f>
        <v>0</v>
      </c>
      <c r="P39" s="8">
        <f>AVERAGE(cashflow[[#This Row],[2021-01]:[2021-12]])</f>
        <v>0</v>
      </c>
    </row>
    <row r="40" spans="1:16" x14ac:dyDescent="0.25">
      <c r="A40" s="9">
        <v>4</v>
      </c>
      <c r="B40" s="9" t="s">
        <v>109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f>SUM(cashflow[[#This Row],[2021-01]:[2021-12]])</f>
        <v>0</v>
      </c>
      <c r="P40" s="8">
        <f>AVERAGE(cashflow[[#This Row],[2021-01]:[2021-12]])</f>
        <v>0</v>
      </c>
    </row>
    <row r="41" spans="1:16" x14ac:dyDescent="0.25">
      <c r="A41" s="9">
        <v>5</v>
      </c>
      <c r="B41" s="9" t="s">
        <v>110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f>SUM(cashflow[[#This Row],[2021-01]:[2021-12]])</f>
        <v>0</v>
      </c>
      <c r="P41" s="8">
        <f>AVERAGE(cashflow[[#This Row],[2021-01]:[2021-12]])</f>
        <v>0</v>
      </c>
    </row>
    <row r="42" spans="1:16" x14ac:dyDescent="0.25">
      <c r="A42" s="9">
        <v>5</v>
      </c>
      <c r="B42" s="9" t="s">
        <v>111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f>SUM(cashflow[[#This Row],[2021-01]:[2021-12]])</f>
        <v>0</v>
      </c>
      <c r="P42" s="8">
        <f>AVERAGE(cashflow[[#This Row],[2021-01]:[2021-12]])</f>
        <v>0</v>
      </c>
    </row>
    <row r="43" spans="1:16" x14ac:dyDescent="0.25">
      <c r="A43" s="9">
        <v>3</v>
      </c>
      <c r="B43" s="9" t="s">
        <v>112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f>SUM(cashflow[[#This Row],[2021-01]:[2021-12]])</f>
        <v>0</v>
      </c>
      <c r="P43" s="8">
        <f>AVERAGE(cashflow[[#This Row],[2021-01]:[2021-12]])</f>
        <v>0</v>
      </c>
    </row>
    <row r="44" spans="1:16" x14ac:dyDescent="0.25">
      <c r="A44" s="9">
        <v>4</v>
      </c>
      <c r="B44" s="9" t="s">
        <v>113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f>SUM(cashflow[[#This Row],[2021-01]:[2021-12]])</f>
        <v>0</v>
      </c>
      <c r="P44" s="8">
        <f>AVERAGE(cashflow[[#This Row],[2021-01]:[2021-12]])</f>
        <v>0</v>
      </c>
    </row>
    <row r="45" spans="1:16" x14ac:dyDescent="0.25">
      <c r="A45" s="9">
        <v>4</v>
      </c>
      <c r="B45" s="9" t="s">
        <v>114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f>SUM(cashflow[[#This Row],[2021-01]:[2021-12]])</f>
        <v>0</v>
      </c>
      <c r="P45" s="8">
        <f>AVERAGE(cashflow[[#This Row],[2021-01]:[2021-12]])</f>
        <v>0</v>
      </c>
    </row>
    <row r="46" spans="1:16" x14ac:dyDescent="0.25">
      <c r="A46" s="9">
        <v>3</v>
      </c>
      <c r="B46" s="9" t="s">
        <v>115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f>SUM(cashflow[[#This Row],[2021-01]:[2021-12]])</f>
        <v>0</v>
      </c>
      <c r="P46" s="8">
        <f>AVERAGE(cashflow[[#This Row],[2021-01]:[2021-12]])</f>
        <v>0</v>
      </c>
    </row>
    <row r="47" spans="1:16" x14ac:dyDescent="0.25">
      <c r="A47" s="9">
        <v>3</v>
      </c>
      <c r="B47" s="9" t="s">
        <v>116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f>SUM(cashflow[[#This Row],[2021-01]:[2021-12]])</f>
        <v>0</v>
      </c>
      <c r="P47" s="8">
        <f>AVERAGE(cashflow[[#This Row],[2021-01]:[2021-12]])</f>
        <v>0</v>
      </c>
    </row>
    <row r="48" spans="1:16" x14ac:dyDescent="0.25">
      <c r="A48" s="9">
        <v>2</v>
      </c>
      <c r="B48" s="9" t="s">
        <v>117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f>SUM(cashflow[[#This Row],[2021-01]:[2021-12]])</f>
        <v>0</v>
      </c>
      <c r="P48" s="8">
        <f>AVERAGE(cashflow[[#This Row],[2021-01]:[2021-12]])</f>
        <v>0</v>
      </c>
    </row>
    <row r="49" spans="1:16" x14ac:dyDescent="0.25">
      <c r="A49" s="9">
        <v>3</v>
      </c>
      <c r="B49" s="9" t="s">
        <v>118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f>SUM(cashflow[[#This Row],[2021-01]:[2021-12]])</f>
        <v>0</v>
      </c>
      <c r="P49" s="8">
        <f>AVERAGE(cashflow[[#This Row],[2021-01]:[2021-12]])</f>
        <v>0</v>
      </c>
    </row>
    <row r="50" spans="1:16" x14ac:dyDescent="0.25">
      <c r="A50" s="9">
        <v>3</v>
      </c>
      <c r="B50" s="9" t="s">
        <v>74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f>SUM(cashflow[[#This Row],[2021-01]:[2021-12]])</f>
        <v>0</v>
      </c>
      <c r="P50" s="8">
        <f>AVERAGE(cashflow[[#This Row],[2021-01]:[2021-12]])</f>
        <v>0</v>
      </c>
    </row>
    <row r="51" spans="1:16" x14ac:dyDescent="0.25">
      <c r="A51" s="9">
        <v>4</v>
      </c>
      <c r="B51" s="9" t="s">
        <v>119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f>SUM(cashflow[[#This Row],[2021-01]:[2021-12]])</f>
        <v>0</v>
      </c>
      <c r="P51" s="8">
        <f>AVERAGE(cashflow[[#This Row],[2021-01]:[2021-12]])</f>
        <v>0</v>
      </c>
    </row>
    <row r="52" spans="1:16" x14ac:dyDescent="0.25">
      <c r="A52" s="9">
        <v>4</v>
      </c>
      <c r="B52" s="9" t="s">
        <v>120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f>SUM(cashflow[[#This Row],[2021-01]:[2021-12]])</f>
        <v>0</v>
      </c>
      <c r="P52" s="8">
        <f>AVERAGE(cashflow[[#This Row],[2021-01]:[2021-12]])</f>
        <v>0</v>
      </c>
    </row>
    <row r="53" spans="1:16" x14ac:dyDescent="0.25">
      <c r="A53" s="9">
        <v>3</v>
      </c>
      <c r="B53" s="9" t="s">
        <v>121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f>SUM(cashflow[[#This Row],[2021-01]:[2021-12]])</f>
        <v>0</v>
      </c>
      <c r="P53" s="8">
        <f>AVERAGE(cashflow[[#This Row],[2021-01]:[2021-12]])</f>
        <v>0</v>
      </c>
    </row>
    <row r="54" spans="1:16" x14ac:dyDescent="0.25">
      <c r="A54" s="9">
        <v>4</v>
      </c>
      <c r="B54" s="9" t="s">
        <v>122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f>SUM(cashflow[[#This Row],[2021-01]:[2021-12]])</f>
        <v>0</v>
      </c>
      <c r="P54" s="8">
        <f>AVERAGE(cashflow[[#This Row],[2021-01]:[2021-12]])</f>
        <v>0</v>
      </c>
    </row>
    <row r="55" spans="1:16" x14ac:dyDescent="0.25">
      <c r="A55" s="9">
        <v>4</v>
      </c>
      <c r="B55" s="9" t="s">
        <v>123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f>SUM(cashflow[[#This Row],[2021-01]:[2021-12]])</f>
        <v>0</v>
      </c>
      <c r="P55" s="8">
        <f>AVERAGE(cashflow[[#This Row],[2021-01]:[2021-12]])</f>
        <v>0</v>
      </c>
    </row>
    <row r="56" spans="1:16" x14ac:dyDescent="0.25">
      <c r="A56" s="9">
        <v>4</v>
      </c>
      <c r="B56" s="9" t="s">
        <v>124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f>SUM(cashflow[[#This Row],[2021-01]:[2021-12]])</f>
        <v>0</v>
      </c>
      <c r="P56" s="8">
        <f>AVERAGE(cashflow[[#This Row],[2021-01]:[2021-12]])</f>
        <v>0</v>
      </c>
    </row>
    <row r="57" spans="1:16" x14ac:dyDescent="0.25">
      <c r="A57" s="9">
        <v>4</v>
      </c>
      <c r="B57" s="9" t="s">
        <v>125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f>SUM(cashflow[[#This Row],[2021-01]:[2021-12]])</f>
        <v>0</v>
      </c>
      <c r="P57" s="8">
        <f>AVERAGE(cashflow[[#This Row],[2021-01]:[2021-12]])</f>
        <v>0</v>
      </c>
    </row>
    <row r="58" spans="1:16" x14ac:dyDescent="0.25">
      <c r="A58" s="9">
        <v>4</v>
      </c>
      <c r="B58" s="9" t="s">
        <v>126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f>SUM(cashflow[[#This Row],[2021-01]:[2021-12]])</f>
        <v>0</v>
      </c>
      <c r="P58" s="8">
        <f>AVERAGE(cashflow[[#This Row],[2021-01]:[2021-12]])</f>
        <v>0</v>
      </c>
    </row>
    <row r="59" spans="1:16" x14ac:dyDescent="0.25">
      <c r="A59" s="9">
        <v>3</v>
      </c>
      <c r="B59" s="9" t="s">
        <v>127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f>SUM(cashflow[[#This Row],[2021-01]:[2021-12]])</f>
        <v>0</v>
      </c>
      <c r="P59" s="8">
        <f>AVERAGE(cashflow[[#This Row],[2021-01]:[2021-12]])</f>
        <v>0</v>
      </c>
    </row>
    <row r="60" spans="1:16" x14ac:dyDescent="0.25">
      <c r="A60" s="9">
        <v>3</v>
      </c>
      <c r="B60" s="9" t="s">
        <v>128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f>SUM(cashflow[[#This Row],[2021-01]:[2021-12]])</f>
        <v>0</v>
      </c>
      <c r="P60" s="8">
        <f>AVERAGE(cashflow[[#This Row],[2021-01]:[2021-12]])</f>
        <v>0</v>
      </c>
    </row>
    <row r="61" spans="1:16" x14ac:dyDescent="0.25">
      <c r="A61" s="9">
        <v>4</v>
      </c>
      <c r="B61" s="9" t="s">
        <v>129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f>SUM(cashflow[[#This Row],[2021-01]:[2021-12]])</f>
        <v>0</v>
      </c>
      <c r="P61" s="8">
        <f>AVERAGE(cashflow[[#This Row],[2021-01]:[2021-12]])</f>
        <v>0</v>
      </c>
    </row>
    <row r="62" spans="1:16" x14ac:dyDescent="0.25">
      <c r="A62" s="9">
        <v>4</v>
      </c>
      <c r="B62" s="9" t="s">
        <v>130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f>SUM(cashflow[[#This Row],[2021-01]:[2021-12]])</f>
        <v>0</v>
      </c>
      <c r="P62" s="8">
        <f>AVERAGE(cashflow[[#This Row],[2021-01]:[2021-12]])</f>
        <v>0</v>
      </c>
    </row>
    <row r="63" spans="1:16" x14ac:dyDescent="0.25">
      <c r="A63" s="9">
        <v>3</v>
      </c>
      <c r="B63" s="9" t="s">
        <v>131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f>SUM(cashflow[[#This Row],[2021-01]:[2021-12]])</f>
        <v>0</v>
      </c>
      <c r="P63" s="8">
        <f>AVERAGE(cashflow[[#This Row],[2021-01]:[2021-12]])</f>
        <v>0</v>
      </c>
    </row>
    <row r="64" spans="1:16" x14ac:dyDescent="0.25">
      <c r="A64" s="9">
        <v>4</v>
      </c>
      <c r="B64" s="9" t="s">
        <v>132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f>SUM(cashflow[[#This Row],[2021-01]:[2021-12]])</f>
        <v>0</v>
      </c>
      <c r="P64" s="8">
        <f>AVERAGE(cashflow[[#This Row],[2021-01]:[2021-12]])</f>
        <v>0</v>
      </c>
    </row>
    <row r="65" spans="1:16" x14ac:dyDescent="0.25">
      <c r="A65" s="9">
        <v>4</v>
      </c>
      <c r="B65" s="9" t="s">
        <v>133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f>SUM(cashflow[[#This Row],[2021-01]:[2021-12]])</f>
        <v>0</v>
      </c>
      <c r="P65" s="8">
        <f>AVERAGE(cashflow[[#This Row],[2021-01]:[2021-12]])</f>
        <v>0</v>
      </c>
    </row>
    <row r="66" spans="1:16" x14ac:dyDescent="0.25">
      <c r="A66" s="9">
        <v>3</v>
      </c>
      <c r="B66" s="9" t="s">
        <v>134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f>SUM(cashflow[[#This Row],[2021-01]:[2021-12]])</f>
        <v>0</v>
      </c>
      <c r="P66" s="8">
        <f>AVERAGE(cashflow[[#This Row],[2021-01]:[2021-12]])</f>
        <v>0</v>
      </c>
    </row>
    <row r="67" spans="1:16" x14ac:dyDescent="0.25">
      <c r="A67" s="9">
        <v>2</v>
      </c>
      <c r="B67" s="9" t="s">
        <v>19</v>
      </c>
      <c r="C67" s="8">
        <v>3618.1220512820514</v>
      </c>
      <c r="D67" s="8">
        <v>104.99692307692308</v>
      </c>
      <c r="E67" s="8">
        <v>57.900512820512816</v>
      </c>
      <c r="F67" s="8">
        <v>107.54051282051282</v>
      </c>
      <c r="G67" s="8">
        <v>427.63897435897434</v>
      </c>
      <c r="H67" s="8">
        <v>65.08</v>
      </c>
      <c r="I67" s="8">
        <v>328.12615384615384</v>
      </c>
      <c r="J67" s="8">
        <v>147.24410256410258</v>
      </c>
      <c r="K67" s="8">
        <v>52.772307692307692</v>
      </c>
      <c r="L67" s="8">
        <v>52.772307692307692</v>
      </c>
      <c r="M67" s="8">
        <v>52.722051282051275</v>
      </c>
      <c r="N67" s="8">
        <v>124.73538461538462</v>
      </c>
      <c r="O67" s="8">
        <f>SUM(cashflow[[#This Row],[2021-01]:[2021-12]])</f>
        <v>5139.6512820512826</v>
      </c>
      <c r="P67" s="8">
        <f>AVERAGE(cashflow[[#This Row],[2021-01]:[2021-12]])</f>
        <v>428.30427350427357</v>
      </c>
    </row>
    <row r="68" spans="1:16" x14ac:dyDescent="0.25">
      <c r="A68" s="9">
        <v>3</v>
      </c>
      <c r="B68" s="9" t="s">
        <v>135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f>SUM(cashflow[[#This Row],[2021-01]:[2021-12]])</f>
        <v>0</v>
      </c>
      <c r="P68" s="8">
        <f>AVERAGE(cashflow[[#This Row],[2021-01]:[2021-12]])</f>
        <v>0</v>
      </c>
    </row>
    <row r="69" spans="1:16" x14ac:dyDescent="0.25">
      <c r="A69" s="9">
        <v>4</v>
      </c>
      <c r="B69" s="9" t="s">
        <v>136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f>SUM(cashflow[[#This Row],[2021-01]:[2021-12]])</f>
        <v>0</v>
      </c>
      <c r="P69" s="8">
        <f>AVERAGE(cashflow[[#This Row],[2021-01]:[2021-12]])</f>
        <v>0</v>
      </c>
    </row>
    <row r="70" spans="1:16" x14ac:dyDescent="0.25">
      <c r="A70" s="9">
        <v>4</v>
      </c>
      <c r="B70" s="9" t="s">
        <v>137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f>SUM(cashflow[[#This Row],[2021-01]:[2021-12]])</f>
        <v>0</v>
      </c>
      <c r="P70" s="8">
        <f>AVERAGE(cashflow[[#This Row],[2021-01]:[2021-12]])</f>
        <v>0</v>
      </c>
    </row>
    <row r="71" spans="1:16" x14ac:dyDescent="0.25">
      <c r="A71" s="9">
        <v>4</v>
      </c>
      <c r="B71" s="9" t="s">
        <v>138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f>SUM(cashflow[[#This Row],[2021-01]:[2021-12]])</f>
        <v>0</v>
      </c>
      <c r="P71" s="8">
        <f>AVERAGE(cashflow[[#This Row],[2021-01]:[2021-12]])</f>
        <v>0</v>
      </c>
    </row>
    <row r="72" spans="1:16" x14ac:dyDescent="0.25">
      <c r="A72" s="9">
        <v>4</v>
      </c>
      <c r="B72" s="9" t="s">
        <v>139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f>SUM(cashflow[[#This Row],[2021-01]:[2021-12]])</f>
        <v>0</v>
      </c>
      <c r="P72" s="8">
        <f>AVERAGE(cashflow[[#This Row],[2021-01]:[2021-12]])</f>
        <v>0</v>
      </c>
    </row>
    <row r="73" spans="1:16" x14ac:dyDescent="0.25">
      <c r="A73" s="9">
        <v>3</v>
      </c>
      <c r="B73" s="9" t="s">
        <v>68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f>SUM(cashflow[[#This Row],[2021-01]:[2021-12]])</f>
        <v>0</v>
      </c>
      <c r="P73" s="8">
        <f>AVERAGE(cashflow[[#This Row],[2021-01]:[2021-12]])</f>
        <v>0</v>
      </c>
    </row>
    <row r="74" spans="1:16" x14ac:dyDescent="0.25">
      <c r="A74" s="9">
        <v>4</v>
      </c>
      <c r="B74" s="9" t="s">
        <v>69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f>SUM(cashflow[[#This Row],[2021-01]:[2021-12]])</f>
        <v>0</v>
      </c>
      <c r="P74" s="8">
        <f>AVERAGE(cashflow[[#This Row],[2021-01]:[2021-12]])</f>
        <v>0</v>
      </c>
    </row>
    <row r="75" spans="1:16" x14ac:dyDescent="0.25">
      <c r="A75" s="9">
        <v>5</v>
      </c>
      <c r="B75" s="9" t="s">
        <v>140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f>SUM(cashflow[[#This Row],[2021-01]:[2021-12]])</f>
        <v>0</v>
      </c>
      <c r="P75" s="8">
        <f>AVERAGE(cashflow[[#This Row],[2021-01]:[2021-12]])</f>
        <v>0</v>
      </c>
    </row>
    <row r="76" spans="1:16" x14ac:dyDescent="0.25">
      <c r="A76" s="9">
        <v>5</v>
      </c>
      <c r="B76" s="9" t="s">
        <v>70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f>SUM(cashflow[[#This Row],[2021-01]:[2021-12]])</f>
        <v>0</v>
      </c>
      <c r="P76" s="8">
        <f>AVERAGE(cashflow[[#This Row],[2021-01]:[2021-12]])</f>
        <v>0</v>
      </c>
    </row>
    <row r="77" spans="1:16" x14ac:dyDescent="0.25">
      <c r="A77" s="9">
        <v>5</v>
      </c>
      <c r="B77" s="9" t="s">
        <v>141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f>SUM(cashflow[[#This Row],[2021-01]:[2021-12]])</f>
        <v>0</v>
      </c>
      <c r="P77" s="8">
        <f>AVERAGE(cashflow[[#This Row],[2021-01]:[2021-12]])</f>
        <v>0</v>
      </c>
    </row>
    <row r="78" spans="1:16" x14ac:dyDescent="0.25">
      <c r="A78" s="9">
        <v>5</v>
      </c>
      <c r="B78" s="9" t="s">
        <v>142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f>SUM(cashflow[[#This Row],[2021-01]:[2021-12]])</f>
        <v>0</v>
      </c>
      <c r="P78" s="8">
        <f>AVERAGE(cashflow[[#This Row],[2021-01]:[2021-12]])</f>
        <v>0</v>
      </c>
    </row>
    <row r="79" spans="1:16" x14ac:dyDescent="0.25">
      <c r="A79" s="9">
        <v>4</v>
      </c>
      <c r="B79" s="9" t="s">
        <v>143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f>SUM(cashflow[[#This Row],[2021-01]:[2021-12]])</f>
        <v>0</v>
      </c>
      <c r="P79" s="8">
        <f>AVERAGE(cashflow[[#This Row],[2021-01]:[2021-12]])</f>
        <v>0</v>
      </c>
    </row>
    <row r="80" spans="1:16" x14ac:dyDescent="0.25">
      <c r="A80" s="9">
        <v>5</v>
      </c>
      <c r="B80" s="9" t="s">
        <v>144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f>SUM(cashflow[[#This Row],[2021-01]:[2021-12]])</f>
        <v>0</v>
      </c>
      <c r="P80" s="8">
        <f>AVERAGE(cashflow[[#This Row],[2021-01]:[2021-12]])</f>
        <v>0</v>
      </c>
    </row>
    <row r="81" spans="1:16" x14ac:dyDescent="0.25">
      <c r="A81" s="9">
        <v>5</v>
      </c>
      <c r="B81" s="9" t="s">
        <v>118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f>SUM(cashflow[[#This Row],[2021-01]:[2021-12]])</f>
        <v>0</v>
      </c>
      <c r="P81" s="8">
        <f>AVERAGE(cashflow[[#This Row],[2021-01]:[2021-12]])</f>
        <v>0</v>
      </c>
    </row>
    <row r="82" spans="1:16" x14ac:dyDescent="0.25">
      <c r="A82" s="9">
        <v>5</v>
      </c>
      <c r="B82" s="9" t="s">
        <v>74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f>SUM(cashflow[[#This Row],[2021-01]:[2021-12]])</f>
        <v>0</v>
      </c>
      <c r="P82" s="8">
        <f>AVERAGE(cashflow[[#This Row],[2021-01]:[2021-12]])</f>
        <v>0</v>
      </c>
    </row>
    <row r="83" spans="1:16" x14ac:dyDescent="0.25">
      <c r="A83" s="9">
        <v>5</v>
      </c>
      <c r="B83" s="9" t="s">
        <v>121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f>SUM(cashflow[[#This Row],[2021-01]:[2021-12]])</f>
        <v>0</v>
      </c>
      <c r="P83" s="8">
        <f>AVERAGE(cashflow[[#This Row],[2021-01]:[2021-12]])</f>
        <v>0</v>
      </c>
    </row>
    <row r="84" spans="1:16" x14ac:dyDescent="0.25">
      <c r="A84" s="9">
        <v>5</v>
      </c>
      <c r="B84" s="9" t="s">
        <v>127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f>SUM(cashflow[[#This Row],[2021-01]:[2021-12]])</f>
        <v>0</v>
      </c>
      <c r="P84" s="8">
        <f>AVERAGE(cashflow[[#This Row],[2021-01]:[2021-12]])</f>
        <v>0</v>
      </c>
    </row>
    <row r="85" spans="1:16" x14ac:dyDescent="0.25">
      <c r="A85" s="9">
        <v>5</v>
      </c>
      <c r="B85" s="9" t="s">
        <v>145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f>SUM(cashflow[[#This Row],[2021-01]:[2021-12]])</f>
        <v>0</v>
      </c>
      <c r="P85" s="8">
        <f>AVERAGE(cashflow[[#This Row],[2021-01]:[2021-12]])</f>
        <v>0</v>
      </c>
    </row>
    <row r="86" spans="1:16" x14ac:dyDescent="0.25">
      <c r="A86" s="9">
        <v>5</v>
      </c>
      <c r="B86" s="9" t="s">
        <v>146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f>SUM(cashflow[[#This Row],[2021-01]:[2021-12]])</f>
        <v>0</v>
      </c>
      <c r="P86" s="8">
        <f>AVERAGE(cashflow[[#This Row],[2021-01]:[2021-12]])</f>
        <v>0</v>
      </c>
    </row>
    <row r="87" spans="1:16" x14ac:dyDescent="0.25">
      <c r="A87" s="9">
        <v>5</v>
      </c>
      <c r="B87" s="9" t="s">
        <v>128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f>SUM(cashflow[[#This Row],[2021-01]:[2021-12]])</f>
        <v>0</v>
      </c>
      <c r="P87" s="8">
        <f>AVERAGE(cashflow[[#This Row],[2021-01]:[2021-12]])</f>
        <v>0</v>
      </c>
    </row>
    <row r="88" spans="1:16" x14ac:dyDescent="0.25">
      <c r="A88" s="9">
        <v>5</v>
      </c>
      <c r="B88" s="9" t="s">
        <v>131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f>SUM(cashflow[[#This Row],[2021-01]:[2021-12]])</f>
        <v>0</v>
      </c>
      <c r="P88" s="8">
        <f>AVERAGE(cashflow[[#This Row],[2021-01]:[2021-12]])</f>
        <v>0</v>
      </c>
    </row>
    <row r="89" spans="1:16" x14ac:dyDescent="0.25">
      <c r="A89" s="9">
        <v>5</v>
      </c>
      <c r="B89" s="9" t="s">
        <v>134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f>SUM(cashflow[[#This Row],[2021-01]:[2021-12]])</f>
        <v>0</v>
      </c>
      <c r="P89" s="8">
        <f>AVERAGE(cashflow[[#This Row],[2021-01]:[2021-12]])</f>
        <v>0</v>
      </c>
    </row>
    <row r="90" spans="1:16" x14ac:dyDescent="0.25">
      <c r="A90" s="9">
        <v>5</v>
      </c>
      <c r="B90" s="9" t="s">
        <v>147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f>SUM(cashflow[[#This Row],[2021-01]:[2021-12]])</f>
        <v>0</v>
      </c>
      <c r="P90" s="8">
        <f>AVERAGE(cashflow[[#This Row],[2021-01]:[2021-12]])</f>
        <v>0</v>
      </c>
    </row>
    <row r="91" spans="1:16" x14ac:dyDescent="0.25">
      <c r="A91" s="9">
        <v>5</v>
      </c>
      <c r="B91" s="9" t="s">
        <v>148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f>SUM(cashflow[[#This Row],[2021-01]:[2021-12]])</f>
        <v>0</v>
      </c>
      <c r="P91" s="8">
        <f>AVERAGE(cashflow[[#This Row],[2021-01]:[2021-12]])</f>
        <v>0</v>
      </c>
    </row>
    <row r="92" spans="1:16" x14ac:dyDescent="0.25">
      <c r="A92" s="9">
        <v>4</v>
      </c>
      <c r="B92" s="9" t="s">
        <v>149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f>SUM(cashflow[[#This Row],[2021-01]:[2021-12]])</f>
        <v>0</v>
      </c>
      <c r="P92" s="8">
        <f>AVERAGE(cashflow[[#This Row],[2021-01]:[2021-12]])</f>
        <v>0</v>
      </c>
    </row>
    <row r="93" spans="1:16" x14ac:dyDescent="0.25">
      <c r="A93" s="9">
        <v>5</v>
      </c>
      <c r="B93" s="9" t="s">
        <v>150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f>SUM(cashflow[[#This Row],[2021-01]:[2021-12]])</f>
        <v>0</v>
      </c>
      <c r="P93" s="8">
        <f>AVERAGE(cashflow[[#This Row],[2021-01]:[2021-12]])</f>
        <v>0</v>
      </c>
    </row>
    <row r="94" spans="1:16" x14ac:dyDescent="0.25">
      <c r="A94" s="9">
        <v>5</v>
      </c>
      <c r="B94" s="9" t="s">
        <v>151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f>SUM(cashflow[[#This Row],[2021-01]:[2021-12]])</f>
        <v>0</v>
      </c>
      <c r="P94" s="8">
        <f>AVERAGE(cashflow[[#This Row],[2021-01]:[2021-12]])</f>
        <v>0</v>
      </c>
    </row>
    <row r="95" spans="1:16" x14ac:dyDescent="0.25">
      <c r="A95" s="9">
        <v>5</v>
      </c>
      <c r="B95" s="9" t="s">
        <v>152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f>SUM(cashflow[[#This Row],[2021-01]:[2021-12]])</f>
        <v>0</v>
      </c>
      <c r="P95" s="8">
        <f>AVERAGE(cashflow[[#This Row],[2021-01]:[2021-12]])</f>
        <v>0</v>
      </c>
    </row>
    <row r="96" spans="1:16" x14ac:dyDescent="0.25">
      <c r="A96" s="9">
        <v>5</v>
      </c>
      <c r="B96" s="9" t="s">
        <v>153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f>SUM(cashflow[[#This Row],[2021-01]:[2021-12]])</f>
        <v>0</v>
      </c>
      <c r="P96" s="8">
        <f>AVERAGE(cashflow[[#This Row],[2021-01]:[2021-12]])</f>
        <v>0</v>
      </c>
    </row>
    <row r="97" spans="1:16" x14ac:dyDescent="0.25">
      <c r="A97" s="9">
        <v>5</v>
      </c>
      <c r="B97" s="9" t="s">
        <v>154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f>SUM(cashflow[[#This Row],[2021-01]:[2021-12]])</f>
        <v>0</v>
      </c>
      <c r="P97" s="8">
        <f>AVERAGE(cashflow[[#This Row],[2021-01]:[2021-12]])</f>
        <v>0</v>
      </c>
    </row>
    <row r="98" spans="1:16" x14ac:dyDescent="0.25">
      <c r="A98" s="9">
        <v>5</v>
      </c>
      <c r="B98" s="9" t="s">
        <v>155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f>SUM(cashflow[[#This Row],[2021-01]:[2021-12]])</f>
        <v>0</v>
      </c>
      <c r="P98" s="8">
        <f>AVERAGE(cashflow[[#This Row],[2021-01]:[2021-12]])</f>
        <v>0</v>
      </c>
    </row>
    <row r="99" spans="1:16" x14ac:dyDescent="0.25">
      <c r="A99" s="9">
        <v>5</v>
      </c>
      <c r="B99" s="9" t="s">
        <v>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f>SUM(cashflow[[#This Row],[2021-01]:[2021-12]])</f>
        <v>0</v>
      </c>
      <c r="P99" s="8">
        <f>AVERAGE(cashflow[[#This Row],[2021-01]:[2021-12]])</f>
        <v>0</v>
      </c>
    </row>
    <row r="100" spans="1:16" x14ac:dyDescent="0.25">
      <c r="A100" s="9">
        <v>5</v>
      </c>
      <c r="B100" s="9" t="s">
        <v>5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f>SUM(cashflow[[#This Row],[2021-01]:[2021-12]])</f>
        <v>0</v>
      </c>
      <c r="P100" s="8">
        <f>AVERAGE(cashflow[[#This Row],[2021-01]:[2021-12]])</f>
        <v>0</v>
      </c>
    </row>
    <row r="101" spans="1:16" x14ac:dyDescent="0.25">
      <c r="A101" s="9">
        <v>5</v>
      </c>
      <c r="B101" s="9" t="s">
        <v>156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f>SUM(cashflow[[#This Row],[2021-01]:[2021-12]])</f>
        <v>0</v>
      </c>
      <c r="P101" s="8">
        <f>AVERAGE(cashflow[[#This Row],[2021-01]:[2021-12]])</f>
        <v>0</v>
      </c>
    </row>
    <row r="102" spans="1:16" x14ac:dyDescent="0.25">
      <c r="A102" s="9">
        <v>5</v>
      </c>
      <c r="B102" s="9" t="s">
        <v>157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f>SUM(cashflow[[#This Row],[2021-01]:[2021-12]])</f>
        <v>0</v>
      </c>
      <c r="P102" s="8">
        <f>AVERAGE(cashflow[[#This Row],[2021-01]:[2021-12]])</f>
        <v>0</v>
      </c>
    </row>
    <row r="103" spans="1:16" x14ac:dyDescent="0.25">
      <c r="A103" s="9">
        <v>5</v>
      </c>
      <c r="B103" s="9" t="s">
        <v>158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f>SUM(cashflow[[#This Row],[2021-01]:[2021-12]])</f>
        <v>0</v>
      </c>
      <c r="P103" s="8">
        <f>AVERAGE(cashflow[[#This Row],[2021-01]:[2021-12]])</f>
        <v>0</v>
      </c>
    </row>
    <row r="104" spans="1:16" x14ac:dyDescent="0.25">
      <c r="A104" s="9">
        <v>3</v>
      </c>
      <c r="B104" s="9" t="s">
        <v>159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f>SUM(cashflow[[#This Row],[2021-01]:[2021-12]])</f>
        <v>0</v>
      </c>
      <c r="P104" s="8">
        <f>AVERAGE(cashflow[[#This Row],[2021-01]:[2021-12]])</f>
        <v>0</v>
      </c>
    </row>
    <row r="105" spans="1:16" x14ac:dyDescent="0.25">
      <c r="A105" s="9">
        <v>3</v>
      </c>
      <c r="B105" s="9" t="s">
        <v>160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f>SUM(cashflow[[#This Row],[2021-01]:[2021-12]])</f>
        <v>0</v>
      </c>
      <c r="P105" s="8">
        <f>AVERAGE(cashflow[[#This Row],[2021-01]:[2021-12]])</f>
        <v>0</v>
      </c>
    </row>
    <row r="106" spans="1:16" x14ac:dyDescent="0.25">
      <c r="A106" s="9">
        <v>3</v>
      </c>
      <c r="B106" s="9" t="s">
        <v>41</v>
      </c>
      <c r="C106" s="8">
        <v>0</v>
      </c>
      <c r="D106" s="8">
        <v>10.256410256410257</v>
      </c>
      <c r="E106" s="8">
        <v>0</v>
      </c>
      <c r="F106" s="8">
        <v>10.255384615384616</v>
      </c>
      <c r="G106" s="8">
        <v>373.33333333333331</v>
      </c>
      <c r="H106" s="8">
        <v>12.307692307692308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35.897435897435898</v>
      </c>
      <c r="O106" s="8">
        <f>SUM(cashflow[[#This Row],[2021-01]:[2021-12]])</f>
        <v>442.0502564102564</v>
      </c>
      <c r="P106" s="8">
        <f>AVERAGE(cashflow[[#This Row],[2021-01]:[2021-12]])</f>
        <v>36.837521367521369</v>
      </c>
    </row>
    <row r="107" spans="1:16" x14ac:dyDescent="0.25">
      <c r="A107" s="9">
        <v>3</v>
      </c>
      <c r="B107" s="9" t="s">
        <v>161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f>SUM(cashflow[[#This Row],[2021-01]:[2021-12]])</f>
        <v>0</v>
      </c>
      <c r="P107" s="8">
        <f>AVERAGE(cashflow[[#This Row],[2021-01]:[2021-12]])</f>
        <v>0</v>
      </c>
    </row>
    <row r="108" spans="1:16" x14ac:dyDescent="0.25">
      <c r="A108" s="9">
        <v>3</v>
      </c>
      <c r="B108" s="9" t="s">
        <v>81</v>
      </c>
      <c r="C108" s="8">
        <v>52.772307692307692</v>
      </c>
      <c r="D108" s="8">
        <v>52.772307692307692</v>
      </c>
      <c r="E108" s="8">
        <v>52.772307692307692</v>
      </c>
      <c r="F108" s="8">
        <v>52.772307692307692</v>
      </c>
      <c r="G108" s="8">
        <v>52.772307692307692</v>
      </c>
      <c r="H108" s="8">
        <v>52.772307692307692</v>
      </c>
      <c r="I108" s="8">
        <v>145.07999999999998</v>
      </c>
      <c r="J108" s="8">
        <v>145.07999999999998</v>
      </c>
      <c r="K108" s="8">
        <v>52.772307692307692</v>
      </c>
      <c r="L108" s="8">
        <v>52.772307692307692</v>
      </c>
      <c r="M108" s="8">
        <v>52.772307692307692</v>
      </c>
      <c r="N108" s="8">
        <v>52.772307692307692</v>
      </c>
      <c r="O108" s="8">
        <f>SUM(cashflow[[#This Row],[2021-01]:[2021-12]])</f>
        <v>817.88307692307671</v>
      </c>
      <c r="P108" s="8">
        <f>AVERAGE(cashflow[[#This Row],[2021-01]:[2021-12]])</f>
        <v>68.156923076923064</v>
      </c>
    </row>
    <row r="109" spans="1:16" x14ac:dyDescent="0.25">
      <c r="A109" s="9">
        <v>4</v>
      </c>
      <c r="B109" s="9" t="s">
        <v>162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f>SUM(cashflow[[#This Row],[2021-01]:[2021-12]])</f>
        <v>0</v>
      </c>
      <c r="P109" s="8">
        <f>AVERAGE(cashflow[[#This Row],[2021-01]:[2021-12]])</f>
        <v>0</v>
      </c>
    </row>
    <row r="110" spans="1:16" x14ac:dyDescent="0.25">
      <c r="A110" s="9">
        <v>4</v>
      </c>
      <c r="B110" s="9" t="s">
        <v>82</v>
      </c>
      <c r="C110" s="8">
        <v>52.772307692307692</v>
      </c>
      <c r="D110" s="8">
        <v>52.772307692307692</v>
      </c>
      <c r="E110" s="8">
        <v>52.772307692307692</v>
      </c>
      <c r="F110" s="8">
        <v>52.772307692307692</v>
      </c>
      <c r="G110" s="8">
        <v>52.772307692307692</v>
      </c>
      <c r="H110" s="8">
        <v>52.772307692307692</v>
      </c>
      <c r="I110" s="8">
        <v>145.07999999999998</v>
      </c>
      <c r="J110" s="8">
        <v>145.07999999999998</v>
      </c>
      <c r="K110" s="8">
        <v>52.772307692307692</v>
      </c>
      <c r="L110" s="8">
        <v>52.772307692307692</v>
      </c>
      <c r="M110" s="8">
        <v>52.772307692307692</v>
      </c>
      <c r="N110" s="8">
        <v>52.772307692307692</v>
      </c>
      <c r="O110" s="8">
        <f>SUM(cashflow[[#This Row],[2021-01]:[2021-12]])</f>
        <v>817.88307692307671</v>
      </c>
      <c r="P110" s="8">
        <f>AVERAGE(cashflow[[#This Row],[2021-01]:[2021-12]])</f>
        <v>68.156923076923064</v>
      </c>
    </row>
    <row r="111" spans="1:16" x14ac:dyDescent="0.25">
      <c r="A111" s="9">
        <v>4</v>
      </c>
      <c r="B111" s="9" t="s">
        <v>163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f>SUM(cashflow[[#This Row],[2021-01]:[2021-12]])</f>
        <v>0</v>
      </c>
      <c r="P111" s="8">
        <f>AVERAGE(cashflow[[#This Row],[2021-01]:[2021-12]])</f>
        <v>0</v>
      </c>
    </row>
    <row r="112" spans="1:16" x14ac:dyDescent="0.25">
      <c r="A112" s="9">
        <v>4</v>
      </c>
      <c r="B112" s="9" t="s">
        <v>164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f>SUM(cashflow[[#This Row],[2021-01]:[2021-12]])</f>
        <v>0</v>
      </c>
      <c r="P112" s="8">
        <f>AVERAGE(cashflow[[#This Row],[2021-01]:[2021-12]])</f>
        <v>0</v>
      </c>
    </row>
    <row r="113" spans="1:16" x14ac:dyDescent="0.25">
      <c r="A113" s="9">
        <v>4</v>
      </c>
      <c r="B113" s="9" t="s">
        <v>165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f>SUM(cashflow[[#This Row],[2021-01]:[2021-12]])</f>
        <v>0</v>
      </c>
      <c r="P113" s="8">
        <f>AVERAGE(cashflow[[#This Row],[2021-01]:[2021-12]])</f>
        <v>0</v>
      </c>
    </row>
    <row r="114" spans="1:16" x14ac:dyDescent="0.25">
      <c r="A114" s="9">
        <v>4</v>
      </c>
      <c r="B114" s="9" t="s">
        <v>166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f>SUM(cashflow[[#This Row],[2021-01]:[2021-12]])</f>
        <v>0</v>
      </c>
      <c r="P114" s="8">
        <f>AVERAGE(cashflow[[#This Row],[2021-01]:[2021-12]])</f>
        <v>0</v>
      </c>
    </row>
    <row r="115" spans="1:16" x14ac:dyDescent="0.25">
      <c r="A115" s="9">
        <v>3</v>
      </c>
      <c r="B115" s="9" t="s">
        <v>71</v>
      </c>
      <c r="C115" s="8">
        <v>0</v>
      </c>
      <c r="D115" s="8">
        <v>0</v>
      </c>
      <c r="E115" s="8">
        <v>0</v>
      </c>
      <c r="F115" s="8">
        <v>3.4871794871794872</v>
      </c>
      <c r="G115" s="8">
        <v>0</v>
      </c>
      <c r="H115" s="8">
        <v>0</v>
      </c>
      <c r="I115" s="8">
        <v>0</v>
      </c>
      <c r="J115" s="8">
        <v>2.1641025641025644</v>
      </c>
      <c r="K115" s="8">
        <v>0</v>
      </c>
      <c r="L115" s="8">
        <v>0</v>
      </c>
      <c r="M115" s="8">
        <v>0</v>
      </c>
      <c r="N115" s="8">
        <v>13.476923076923077</v>
      </c>
      <c r="O115" s="8">
        <f>SUM(cashflow[[#This Row],[2021-01]:[2021-12]])</f>
        <v>19.128205128205128</v>
      </c>
      <c r="P115" s="8">
        <f>AVERAGE(cashflow[[#This Row],[2021-01]:[2021-12]])</f>
        <v>1.5940170940170939</v>
      </c>
    </row>
    <row r="116" spans="1:16" x14ac:dyDescent="0.25">
      <c r="A116" s="9">
        <v>3</v>
      </c>
      <c r="B116" s="9" t="s">
        <v>167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f>SUM(cashflow[[#This Row],[2021-01]:[2021-12]])</f>
        <v>0</v>
      </c>
      <c r="P116" s="8">
        <f>AVERAGE(cashflow[[#This Row],[2021-01]:[2021-12]])</f>
        <v>0</v>
      </c>
    </row>
    <row r="117" spans="1:16" x14ac:dyDescent="0.25">
      <c r="A117" s="9">
        <v>3</v>
      </c>
      <c r="B117" s="9" t="s">
        <v>57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183.04615384615386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f>SUM(cashflow[[#This Row],[2021-01]:[2021-12]])</f>
        <v>183.04615384615386</v>
      </c>
      <c r="P117" s="8">
        <f>AVERAGE(cashflow[[#This Row],[2021-01]:[2021-12]])</f>
        <v>15.253846153846155</v>
      </c>
    </row>
    <row r="118" spans="1:16" x14ac:dyDescent="0.25">
      <c r="A118" s="9">
        <v>4</v>
      </c>
      <c r="B118" s="9" t="s">
        <v>58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183.04615384615386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f>SUM(cashflow[[#This Row],[2021-01]:[2021-12]])</f>
        <v>183.04615384615386</v>
      </c>
      <c r="P118" s="8">
        <f>AVERAGE(cashflow[[#This Row],[2021-01]:[2021-12]])</f>
        <v>15.253846153846155</v>
      </c>
    </row>
    <row r="119" spans="1:16" x14ac:dyDescent="0.25">
      <c r="A119" s="9">
        <v>4</v>
      </c>
      <c r="B119" s="9" t="s">
        <v>168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f>SUM(cashflow[[#This Row],[2021-01]:[2021-12]])</f>
        <v>0</v>
      </c>
      <c r="P119" s="8">
        <f>AVERAGE(cashflow[[#This Row],[2021-01]:[2021-12]])</f>
        <v>0</v>
      </c>
    </row>
    <row r="120" spans="1:16" x14ac:dyDescent="0.25">
      <c r="A120" s="9">
        <v>4</v>
      </c>
      <c r="B120" s="9" t="s">
        <v>169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f>SUM(cashflow[[#This Row],[2021-01]:[2021-12]])</f>
        <v>0</v>
      </c>
      <c r="P120" s="8">
        <f>AVERAGE(cashflow[[#This Row],[2021-01]:[2021-12]])</f>
        <v>0</v>
      </c>
    </row>
    <row r="121" spans="1:16" x14ac:dyDescent="0.25">
      <c r="A121" s="9">
        <v>4</v>
      </c>
      <c r="B121" s="9" t="s">
        <v>170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f>SUM(cashflow[[#This Row],[2021-01]:[2021-12]])</f>
        <v>0</v>
      </c>
      <c r="P121" s="8">
        <f>AVERAGE(cashflow[[#This Row],[2021-01]:[2021-12]])</f>
        <v>0</v>
      </c>
    </row>
    <row r="122" spans="1:16" x14ac:dyDescent="0.25">
      <c r="A122" s="9">
        <v>3</v>
      </c>
      <c r="B122" s="9" t="s">
        <v>171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f>SUM(cashflow[[#This Row],[2021-01]:[2021-12]])</f>
        <v>0</v>
      </c>
      <c r="P122" s="8">
        <f>AVERAGE(cashflow[[#This Row],[2021-01]:[2021-12]])</f>
        <v>0</v>
      </c>
    </row>
    <row r="123" spans="1:16" x14ac:dyDescent="0.25">
      <c r="A123" s="9">
        <v>3</v>
      </c>
      <c r="B123" s="9" t="s">
        <v>172</v>
      </c>
      <c r="C123" s="8">
        <v>3564.6841025641024</v>
      </c>
      <c r="D123" s="8">
        <v>6.4717948717948719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f>SUM(cashflow[[#This Row],[2021-01]:[2021-12]])</f>
        <v>3571.1558974358973</v>
      </c>
      <c r="P123" s="8">
        <f>AVERAGE(cashflow[[#This Row],[2021-01]:[2021-12]])</f>
        <v>297.59632478632477</v>
      </c>
    </row>
    <row r="124" spans="1:16" x14ac:dyDescent="0.25">
      <c r="A124" s="9">
        <v>4</v>
      </c>
      <c r="B124" s="9" t="s">
        <v>29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f>SUM(cashflow[[#This Row],[2021-01]:[2021-12]])</f>
        <v>0</v>
      </c>
      <c r="P124" s="8">
        <f>AVERAGE(cashflow[[#This Row],[2021-01]:[2021-12]])</f>
        <v>0</v>
      </c>
    </row>
    <row r="125" spans="1:16" x14ac:dyDescent="0.25">
      <c r="A125" s="9">
        <v>4</v>
      </c>
      <c r="B125" s="9" t="s">
        <v>173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f>SUM(cashflow[[#This Row],[2021-01]:[2021-12]])</f>
        <v>0</v>
      </c>
      <c r="P125" s="8">
        <f>AVERAGE(cashflow[[#This Row],[2021-01]:[2021-12]])</f>
        <v>0</v>
      </c>
    </row>
    <row r="126" spans="1:16" x14ac:dyDescent="0.25">
      <c r="A126" s="9">
        <v>4</v>
      </c>
      <c r="B126" s="9" t="s">
        <v>174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f>SUM(cashflow[[#This Row],[2021-01]:[2021-12]])</f>
        <v>0</v>
      </c>
      <c r="P126" s="8">
        <f>AVERAGE(cashflow[[#This Row],[2021-01]:[2021-12]])</f>
        <v>0</v>
      </c>
    </row>
    <row r="127" spans="1:16" x14ac:dyDescent="0.25">
      <c r="A127" s="9">
        <v>5</v>
      </c>
      <c r="B127" s="9" t="s">
        <v>30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f>SUM(cashflow[[#This Row],[2021-01]:[2021-12]])</f>
        <v>0</v>
      </c>
      <c r="P127" s="8">
        <f>AVERAGE(cashflow[[#This Row],[2021-01]:[2021-12]])</f>
        <v>0</v>
      </c>
    </row>
    <row r="128" spans="1:16" x14ac:dyDescent="0.25">
      <c r="A128" s="9">
        <v>5</v>
      </c>
      <c r="B128" s="9" t="s">
        <v>175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f>SUM(cashflow[[#This Row],[2021-01]:[2021-12]])</f>
        <v>0</v>
      </c>
      <c r="P128" s="8">
        <f>AVERAGE(cashflow[[#This Row],[2021-01]:[2021-12]])</f>
        <v>0</v>
      </c>
    </row>
    <row r="129" spans="1:16" x14ac:dyDescent="0.25">
      <c r="A129" s="9">
        <v>5</v>
      </c>
      <c r="B129" s="9" t="s">
        <v>176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f>SUM(cashflow[[#This Row],[2021-01]:[2021-12]])</f>
        <v>0</v>
      </c>
      <c r="P129" s="8">
        <f>AVERAGE(cashflow[[#This Row],[2021-01]:[2021-12]])</f>
        <v>0</v>
      </c>
    </row>
    <row r="130" spans="1:16" x14ac:dyDescent="0.25">
      <c r="A130" s="9">
        <v>4</v>
      </c>
      <c r="B130" s="9" t="s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f>SUM(cashflow[[#This Row],[2021-01]:[2021-12]])</f>
        <v>0</v>
      </c>
      <c r="P130" s="8">
        <f>AVERAGE(cashflow[[#This Row],[2021-01]:[2021-12]])</f>
        <v>0</v>
      </c>
    </row>
    <row r="131" spans="1:16" x14ac:dyDescent="0.25">
      <c r="A131" s="9">
        <v>4</v>
      </c>
      <c r="B131" s="9" t="s">
        <v>177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f>SUM(cashflow[[#This Row],[2021-01]:[2021-12]])</f>
        <v>0</v>
      </c>
      <c r="P131" s="8">
        <f>AVERAGE(cashflow[[#This Row],[2021-01]:[2021-12]])</f>
        <v>0</v>
      </c>
    </row>
    <row r="132" spans="1:16" x14ac:dyDescent="0.25">
      <c r="A132" s="9">
        <v>4</v>
      </c>
      <c r="B132" s="9" t="s">
        <v>178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f>SUM(cashflow[[#This Row],[2021-01]:[2021-12]])</f>
        <v>0</v>
      </c>
      <c r="P132" s="8">
        <f>AVERAGE(cashflow[[#This Row],[2021-01]:[2021-12]])</f>
        <v>0</v>
      </c>
    </row>
    <row r="133" spans="1:16" s="6" customFormat="1" x14ac:dyDescent="0.25">
      <c r="A133" s="6">
        <v>1</v>
      </c>
      <c r="B133" s="6" t="s">
        <v>8</v>
      </c>
      <c r="C133" s="7">
        <v>-57.369230769230775</v>
      </c>
      <c r="D133" s="7">
        <v>-54.064615384615387</v>
      </c>
      <c r="E133" s="7">
        <v>-95.803076923076929</v>
      </c>
      <c r="F133" s="7">
        <v>-37.695384615384611</v>
      </c>
      <c r="G133" s="7">
        <v>-30.893333333333331</v>
      </c>
      <c r="H133" s="7">
        <v>-34.111794871794871</v>
      </c>
      <c r="I133" s="7">
        <v>-276.84820512820511</v>
      </c>
      <c r="J133" s="7">
        <v>-33.648205128205127</v>
      </c>
      <c r="K133" s="7">
        <v>-27.935384615384617</v>
      </c>
      <c r="L133" s="7">
        <v>-25.385641025641025</v>
      </c>
      <c r="M133" s="7">
        <v>-20.768205128205128</v>
      </c>
      <c r="N133" s="7">
        <v>-24.00820512820513</v>
      </c>
      <c r="O133" s="7">
        <f>SUM(cashflow[[#This Row],[2021-01]:[2021-12]])</f>
        <v>-718.53128205128201</v>
      </c>
      <c r="P133" s="7">
        <f>AVERAGE(cashflow[[#This Row],[2021-01]:[2021-12]])</f>
        <v>-59.877606837606834</v>
      </c>
    </row>
    <row r="134" spans="1:16" x14ac:dyDescent="0.25">
      <c r="A134" s="1">
        <v>2</v>
      </c>
      <c r="B134" s="1" t="s">
        <v>50</v>
      </c>
      <c r="C134" s="3">
        <v>0</v>
      </c>
      <c r="D134" s="3">
        <v>0</v>
      </c>
      <c r="E134" s="3">
        <v>0</v>
      </c>
      <c r="F134" s="3">
        <v>-4.6143589743589741</v>
      </c>
      <c r="G134" s="3">
        <v>-0.51282051282051277</v>
      </c>
      <c r="H134" s="3">
        <v>0</v>
      </c>
      <c r="I134" s="3">
        <v>0</v>
      </c>
      <c r="J134" s="3">
        <v>-0.716923076923077</v>
      </c>
      <c r="K134" s="3">
        <v>-2.6656410256410257</v>
      </c>
      <c r="L134" s="3">
        <v>-2.1528205128205125</v>
      </c>
      <c r="M134" s="3">
        <v>-6.9035897435897438</v>
      </c>
      <c r="N134" s="3">
        <v>0</v>
      </c>
      <c r="O134" s="3">
        <f>SUM(cashflow[[#This Row],[2021-01]:[2021-12]])</f>
        <v>-17.566153846153846</v>
      </c>
      <c r="P134" s="3">
        <f>AVERAGE(cashflow[[#This Row],[2021-01]:[2021-12]])</f>
        <v>-1.4638461538461538</v>
      </c>
    </row>
    <row r="135" spans="1:16" x14ac:dyDescent="0.25">
      <c r="A135" s="1">
        <v>2</v>
      </c>
      <c r="B135" s="1" t="s">
        <v>42</v>
      </c>
      <c r="C135" s="3">
        <v>0</v>
      </c>
      <c r="D135" s="3">
        <v>-6.7692307692307692</v>
      </c>
      <c r="E135" s="3">
        <v>-3.3846153846153846</v>
      </c>
      <c r="F135" s="3">
        <v>-3.7538461538461538</v>
      </c>
      <c r="G135" s="3">
        <v>-3.5384615384615383</v>
      </c>
      <c r="H135" s="3">
        <v>-0.43076923076923079</v>
      </c>
      <c r="I135" s="3">
        <v>-14.912820512820513</v>
      </c>
      <c r="J135" s="3">
        <v>-9.1794871794871788</v>
      </c>
      <c r="K135" s="3">
        <v>-1.6717948717948719</v>
      </c>
      <c r="L135" s="3">
        <v>-5.4974358974358974</v>
      </c>
      <c r="M135" s="3">
        <v>-2.4102564102564101</v>
      </c>
      <c r="N135" s="3">
        <v>-11.374358974358975</v>
      </c>
      <c r="O135" s="3">
        <f>SUM(cashflow[[#This Row],[2021-01]:[2021-12]])</f>
        <v>-62.923076923076934</v>
      </c>
      <c r="P135" s="3">
        <f>AVERAGE(cashflow[[#This Row],[2021-01]:[2021-12]])</f>
        <v>-5.2435897435897445</v>
      </c>
    </row>
    <row r="136" spans="1:16" x14ac:dyDescent="0.25">
      <c r="A136" s="1">
        <v>2</v>
      </c>
      <c r="B136" s="1" t="s">
        <v>51</v>
      </c>
      <c r="C136" s="3">
        <v>-11.015384615384615</v>
      </c>
      <c r="D136" s="3">
        <v>0</v>
      </c>
      <c r="E136" s="3">
        <v>-43.958974358974359</v>
      </c>
      <c r="F136" s="3">
        <v>0</v>
      </c>
      <c r="G136" s="3">
        <v>0</v>
      </c>
      <c r="H136" s="3">
        <v>0</v>
      </c>
      <c r="I136" s="3">
        <v>0</v>
      </c>
      <c r="J136" s="3">
        <v>-4.615384615384615</v>
      </c>
      <c r="K136" s="3">
        <v>-6.9815384615384612</v>
      </c>
      <c r="L136" s="3">
        <v>-3.0769230769230771</v>
      </c>
      <c r="M136" s="3">
        <v>-5.322051282051282</v>
      </c>
      <c r="N136" s="3">
        <v>-10.282051282051283</v>
      </c>
      <c r="O136" s="3">
        <f>SUM(cashflow[[#This Row],[2021-01]:[2021-12]])</f>
        <v>-85.252307692307696</v>
      </c>
      <c r="P136" s="3">
        <f>AVERAGE(cashflow[[#This Row],[2021-01]:[2021-12]])</f>
        <v>-7.1043589743589743</v>
      </c>
    </row>
    <row r="137" spans="1:16" x14ac:dyDescent="0.25">
      <c r="A137" s="1">
        <v>2</v>
      </c>
      <c r="B137" s="1" t="s">
        <v>179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f>SUM(cashflow[[#This Row],[2021-01]:[2021-12]])</f>
        <v>0</v>
      </c>
      <c r="P137" s="3">
        <f>AVERAGE(cashflow[[#This Row],[2021-01]:[2021-12]])</f>
        <v>0</v>
      </c>
    </row>
    <row r="138" spans="1:16" x14ac:dyDescent="0.25">
      <c r="A138" s="1">
        <v>3</v>
      </c>
      <c r="B138" s="1" t="s">
        <v>180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f>SUM(cashflow[[#This Row],[2021-01]:[2021-12]])</f>
        <v>0</v>
      </c>
      <c r="P138" s="3">
        <f>AVERAGE(cashflow[[#This Row],[2021-01]:[2021-12]])</f>
        <v>0</v>
      </c>
    </row>
    <row r="139" spans="1:16" x14ac:dyDescent="0.25">
      <c r="A139" s="1">
        <v>3</v>
      </c>
      <c r="B139" s="1" t="s">
        <v>40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f>SUM(cashflow[[#This Row],[2021-01]:[2021-12]])</f>
        <v>0</v>
      </c>
      <c r="P139" s="3">
        <f>AVERAGE(cashflow[[#This Row],[2021-01]:[2021-12]])</f>
        <v>0</v>
      </c>
    </row>
    <row r="140" spans="1:16" x14ac:dyDescent="0.25">
      <c r="A140" s="1">
        <v>2</v>
      </c>
      <c r="B140" s="1" t="s">
        <v>20</v>
      </c>
      <c r="C140" s="3">
        <v>-34.055384615384618</v>
      </c>
      <c r="D140" s="3">
        <v>-24.06051282051282</v>
      </c>
      <c r="E140" s="3">
        <v>-34.310769230769225</v>
      </c>
      <c r="F140" s="3">
        <v>-23.173333333333332</v>
      </c>
      <c r="G140" s="3">
        <v>-1.5374358974358975</v>
      </c>
      <c r="H140" s="3">
        <v>-5.315897435897436</v>
      </c>
      <c r="I140" s="3">
        <v>-5.2235897435897432</v>
      </c>
      <c r="J140" s="3">
        <v>-3.8441025641025637</v>
      </c>
      <c r="K140" s="3">
        <v>-7.4235897435897433</v>
      </c>
      <c r="L140" s="3">
        <v>-5.12</v>
      </c>
      <c r="M140" s="3">
        <v>-3.8943589743589744</v>
      </c>
      <c r="N140" s="3">
        <v>-2.3517948717948718</v>
      </c>
      <c r="O140" s="3">
        <f>SUM(cashflow[[#This Row],[2021-01]:[2021-12]])</f>
        <v>-150.31076923076921</v>
      </c>
      <c r="P140" s="3">
        <f>AVERAGE(cashflow[[#This Row],[2021-01]:[2021-12]])</f>
        <v>-12.525897435897434</v>
      </c>
    </row>
    <row r="141" spans="1:16" x14ac:dyDescent="0.25">
      <c r="A141" s="1">
        <v>3</v>
      </c>
      <c r="B141" s="1" t="s">
        <v>181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f>SUM(cashflow[[#This Row],[2021-01]:[2021-12]])</f>
        <v>0</v>
      </c>
      <c r="P141" s="3">
        <f>AVERAGE(cashflow[[#This Row],[2021-01]:[2021-12]])</f>
        <v>0</v>
      </c>
    </row>
    <row r="142" spans="1:16" x14ac:dyDescent="0.25">
      <c r="A142" s="1">
        <v>3</v>
      </c>
      <c r="B142" s="1" t="s">
        <v>182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f>SUM(cashflow[[#This Row],[2021-01]:[2021-12]])</f>
        <v>0</v>
      </c>
      <c r="P142" s="3">
        <f>AVERAGE(cashflow[[#This Row],[2021-01]:[2021-12]])</f>
        <v>0</v>
      </c>
    </row>
    <row r="143" spans="1:16" x14ac:dyDescent="0.25">
      <c r="A143" s="1">
        <v>3</v>
      </c>
      <c r="B143" s="1" t="s">
        <v>52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-4.5538461538461537</v>
      </c>
      <c r="L143" s="3">
        <v>0</v>
      </c>
      <c r="M143" s="3">
        <v>0</v>
      </c>
      <c r="N143" s="3">
        <v>0</v>
      </c>
      <c r="O143" s="3">
        <f>SUM(cashflow[[#This Row],[2021-01]:[2021-12]])</f>
        <v>-4.5538461538461537</v>
      </c>
      <c r="P143" s="3">
        <f>AVERAGE(cashflow[[#This Row],[2021-01]:[2021-12]])</f>
        <v>-0.37948717948717947</v>
      </c>
    </row>
    <row r="144" spans="1:16" x14ac:dyDescent="0.25">
      <c r="A144" s="1">
        <v>3</v>
      </c>
      <c r="B144" s="1" t="s">
        <v>54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f>SUM(cashflow[[#This Row],[2021-01]:[2021-12]])</f>
        <v>0</v>
      </c>
      <c r="P144" s="3">
        <f>AVERAGE(cashflow[[#This Row],[2021-01]:[2021-12]])</f>
        <v>0</v>
      </c>
    </row>
    <row r="145" spans="1:16" x14ac:dyDescent="0.25">
      <c r="A145" s="1">
        <v>2</v>
      </c>
      <c r="B145" s="1" t="s">
        <v>10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-19.188717948717947</v>
      </c>
      <c r="I145" s="3">
        <v>-241.3897435897436</v>
      </c>
      <c r="J145" s="3">
        <v>-18.358974358974358</v>
      </c>
      <c r="K145" s="3">
        <v>0</v>
      </c>
      <c r="L145" s="3">
        <v>-7.4871794871794872</v>
      </c>
      <c r="M145" s="3">
        <v>0</v>
      </c>
      <c r="N145" s="3">
        <v>0</v>
      </c>
      <c r="O145" s="3">
        <f>SUM(cashflow[[#This Row],[2021-01]:[2021-12]])</f>
        <v>-286.42461538461544</v>
      </c>
      <c r="P145" s="3">
        <f>AVERAGE(cashflow[[#This Row],[2021-01]:[2021-12]])</f>
        <v>-23.868717948717954</v>
      </c>
    </row>
    <row r="146" spans="1:16" x14ac:dyDescent="0.25">
      <c r="A146" s="1">
        <v>2</v>
      </c>
      <c r="B146" s="1" t="s">
        <v>43</v>
      </c>
      <c r="C146" s="3">
        <v>-7.5897435897435894</v>
      </c>
      <c r="D146" s="3">
        <v>-1.7107692307692308</v>
      </c>
      <c r="E146" s="3">
        <v>-8</v>
      </c>
      <c r="F146" s="3">
        <v>-3.0769230769230771</v>
      </c>
      <c r="G146" s="3">
        <v>0</v>
      </c>
      <c r="H146" s="3">
        <v>0</v>
      </c>
      <c r="I146" s="3">
        <v>-7.5897435897435894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f>SUM(cashflow[[#This Row],[2021-01]:[2021-12]])</f>
        <v>-27.967179487179486</v>
      </c>
      <c r="P146" s="3">
        <f>AVERAGE(cashflow[[#This Row],[2021-01]:[2021-12]])</f>
        <v>-2.3305982905982905</v>
      </c>
    </row>
    <row r="147" spans="1:16" x14ac:dyDescent="0.25">
      <c r="A147" s="1">
        <v>3</v>
      </c>
      <c r="B147" s="1" t="s">
        <v>67</v>
      </c>
      <c r="C147" s="3">
        <v>-7.5897435897435894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f>SUM(cashflow[[#This Row],[2021-01]:[2021-12]])</f>
        <v>-7.5897435897435894</v>
      </c>
      <c r="P147" s="3">
        <f>AVERAGE(cashflow[[#This Row],[2021-01]:[2021-12]])</f>
        <v>-0.63247863247863245</v>
      </c>
    </row>
    <row r="148" spans="1:16" x14ac:dyDescent="0.25">
      <c r="A148" s="1">
        <v>3</v>
      </c>
      <c r="B148" s="1" t="s">
        <v>183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f>SUM(cashflow[[#This Row],[2021-01]:[2021-12]])</f>
        <v>0</v>
      </c>
      <c r="P148" s="3">
        <f>AVERAGE(cashflow[[#This Row],[2021-01]:[2021-12]])</f>
        <v>0</v>
      </c>
    </row>
    <row r="149" spans="1:16" x14ac:dyDescent="0.25">
      <c r="A149" s="1">
        <v>3</v>
      </c>
      <c r="B149" s="1" t="s">
        <v>9</v>
      </c>
      <c r="C149" s="3">
        <v>0</v>
      </c>
      <c r="D149" s="3">
        <v>0</v>
      </c>
      <c r="E149" s="3">
        <v>-8</v>
      </c>
      <c r="F149" s="3">
        <v>0</v>
      </c>
      <c r="G149" s="3">
        <v>0</v>
      </c>
      <c r="H149" s="3">
        <v>0</v>
      </c>
      <c r="I149" s="3">
        <v>-7.5897435897435894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f>SUM(cashflow[[#This Row],[2021-01]:[2021-12]])</f>
        <v>-15.589743589743589</v>
      </c>
      <c r="P149" s="3">
        <f>AVERAGE(cashflow[[#This Row],[2021-01]:[2021-12]])</f>
        <v>-1.2991452991452992</v>
      </c>
    </row>
    <row r="150" spans="1:16" x14ac:dyDescent="0.25">
      <c r="A150" s="1">
        <v>2</v>
      </c>
      <c r="B150" s="1" t="s">
        <v>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f>SUM(cashflow[[#This Row],[2021-01]:[2021-12]])</f>
        <v>0</v>
      </c>
      <c r="P150" s="3">
        <f>AVERAGE(cashflow[[#This Row],[2021-01]:[2021-12]])</f>
        <v>0</v>
      </c>
    </row>
    <row r="151" spans="1:16" x14ac:dyDescent="0.25">
      <c r="A151" s="1">
        <v>3</v>
      </c>
      <c r="B151" s="1" t="s">
        <v>158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f>SUM(cashflow[[#This Row],[2021-01]:[2021-12]])</f>
        <v>0</v>
      </c>
      <c r="P151" s="3">
        <f>AVERAGE(cashflow[[#This Row],[2021-01]:[2021-12]])</f>
        <v>0</v>
      </c>
    </row>
    <row r="152" spans="1:16" x14ac:dyDescent="0.25">
      <c r="A152" s="1">
        <v>1</v>
      </c>
      <c r="B152" s="1" t="s">
        <v>6</v>
      </c>
      <c r="C152" s="3">
        <v>-102.03282051282052</v>
      </c>
      <c r="D152" s="3">
        <v>-138.1723076923077</v>
      </c>
      <c r="E152" s="3">
        <v>-128.61333333333334</v>
      </c>
      <c r="F152" s="3">
        <v>-117.59692307692308</v>
      </c>
      <c r="G152" s="3">
        <v>-205.59897435897435</v>
      </c>
      <c r="H152" s="3">
        <v>-169.44615384615383</v>
      </c>
      <c r="I152" s="3">
        <v>-69.806153846153848</v>
      </c>
      <c r="J152" s="3">
        <v>-173.90564102564102</v>
      </c>
      <c r="K152" s="3">
        <v>-142.57538461538459</v>
      </c>
      <c r="L152" s="3">
        <v>-140.16615384615383</v>
      </c>
      <c r="M152" s="3">
        <v>-173.57435897435897</v>
      </c>
      <c r="N152" s="3">
        <v>-214.20615384615388</v>
      </c>
      <c r="O152" s="3">
        <f>SUM(cashflow[[#This Row],[2021-01]:[2021-12]])</f>
        <v>-1775.6943589743589</v>
      </c>
      <c r="P152" s="3">
        <f>AVERAGE(cashflow[[#This Row],[2021-01]:[2021-12]])</f>
        <v>-147.97452991452991</v>
      </c>
    </row>
    <row r="153" spans="1:16" x14ac:dyDescent="0.25">
      <c r="A153" s="1">
        <v>2</v>
      </c>
      <c r="B153" s="1" t="s">
        <v>21</v>
      </c>
      <c r="C153" s="3">
        <v>0</v>
      </c>
      <c r="D153" s="3">
        <v>-27.331282051282052</v>
      </c>
      <c r="E153" s="3">
        <v>-16.490256410256411</v>
      </c>
      <c r="F153" s="3">
        <v>-15.380512820512822</v>
      </c>
      <c r="G153" s="3">
        <v>-55.822564102564101</v>
      </c>
      <c r="H153" s="3">
        <v>-32.018461538461537</v>
      </c>
      <c r="I153" s="3">
        <v>19.896410256410256</v>
      </c>
      <c r="J153" s="3">
        <v>-15.047179487179488</v>
      </c>
      <c r="K153" s="3">
        <v>-28.83794871794872</v>
      </c>
      <c r="L153" s="3">
        <v>-14.556923076923077</v>
      </c>
      <c r="M153" s="3">
        <v>-8.8102564102564109</v>
      </c>
      <c r="N153" s="3">
        <v>-55.803076923076929</v>
      </c>
      <c r="O153" s="3">
        <f>SUM(cashflow[[#This Row],[2021-01]:[2021-12]])</f>
        <v>-250.20205128205126</v>
      </c>
      <c r="P153" s="3">
        <f>AVERAGE(cashflow[[#This Row],[2021-01]:[2021-12]])</f>
        <v>-20.850170940170937</v>
      </c>
    </row>
    <row r="154" spans="1:16" x14ac:dyDescent="0.25">
      <c r="A154" s="1">
        <v>2</v>
      </c>
      <c r="B154" s="1" t="s">
        <v>59</v>
      </c>
      <c r="C154" s="3">
        <v>0</v>
      </c>
      <c r="D154" s="3">
        <v>0</v>
      </c>
      <c r="E154" s="3">
        <v>-0.33846153846153842</v>
      </c>
      <c r="F154" s="3">
        <v>-0.51179487179487182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-23.487179487179485</v>
      </c>
      <c r="N154" s="3">
        <v>-3.5835897435897435</v>
      </c>
      <c r="O154" s="3">
        <f>SUM(cashflow[[#This Row],[2021-01]:[2021-12]])</f>
        <v>-27.92102564102564</v>
      </c>
      <c r="P154" s="3">
        <f>AVERAGE(cashflow[[#This Row],[2021-01]:[2021-12]])</f>
        <v>-2.3267521367521367</v>
      </c>
    </row>
    <row r="155" spans="1:16" x14ac:dyDescent="0.25">
      <c r="A155" s="1">
        <v>3</v>
      </c>
      <c r="B155" s="1" t="s">
        <v>184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-3.0717948717948715</v>
      </c>
      <c r="O155" s="3">
        <f>SUM(cashflow[[#This Row],[2021-01]:[2021-12]])</f>
        <v>-3.0717948717948715</v>
      </c>
      <c r="P155" s="3">
        <f>AVERAGE(cashflow[[#This Row],[2021-01]:[2021-12]])</f>
        <v>-0.25598290598290596</v>
      </c>
    </row>
    <row r="156" spans="1:16" x14ac:dyDescent="0.25">
      <c r="A156" s="1">
        <v>3</v>
      </c>
      <c r="B156" s="1" t="s">
        <v>77</v>
      </c>
      <c r="C156" s="3">
        <v>0</v>
      </c>
      <c r="D156" s="3">
        <v>0</v>
      </c>
      <c r="E156" s="3">
        <v>-0.33846153846153842</v>
      </c>
      <c r="F156" s="3">
        <v>-0.51179487179487182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-0.51179487179487182</v>
      </c>
      <c r="O156" s="3">
        <f>SUM(cashflow[[#This Row],[2021-01]:[2021-12]])</f>
        <v>-1.362051282051282</v>
      </c>
      <c r="P156" s="3">
        <f>AVERAGE(cashflow[[#This Row],[2021-01]:[2021-12]])</f>
        <v>-0.1135042735042735</v>
      </c>
    </row>
    <row r="157" spans="1:16" x14ac:dyDescent="0.25">
      <c r="A157" s="1">
        <v>2</v>
      </c>
      <c r="B157" s="1" t="s">
        <v>185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-19.486153846153847</v>
      </c>
      <c r="I157" s="3">
        <v>0</v>
      </c>
      <c r="J157" s="3">
        <v>-44.492307692307691</v>
      </c>
      <c r="K157" s="3">
        <v>-1.3323076923076924</v>
      </c>
      <c r="L157" s="3">
        <v>-40.92307692307692</v>
      </c>
      <c r="M157" s="3">
        <v>-20.306666666666668</v>
      </c>
      <c r="N157" s="3">
        <v>0</v>
      </c>
      <c r="O157" s="3">
        <f>SUM(cashflow[[#This Row],[2021-01]:[2021-12]])</f>
        <v>-126.54051282051282</v>
      </c>
      <c r="P157" s="3">
        <f>AVERAGE(cashflow[[#This Row],[2021-01]:[2021-12]])</f>
        <v>-10.545042735042735</v>
      </c>
    </row>
    <row r="158" spans="1:16" x14ac:dyDescent="0.25">
      <c r="A158" s="1">
        <v>2</v>
      </c>
      <c r="B158" s="1" t="s">
        <v>79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f>SUM(cashflow[[#This Row],[2021-01]:[2021-12]])</f>
        <v>0</v>
      </c>
      <c r="P158" s="3">
        <f>AVERAGE(cashflow[[#This Row],[2021-01]:[2021-12]])</f>
        <v>0</v>
      </c>
    </row>
    <row r="159" spans="1:16" x14ac:dyDescent="0.25">
      <c r="A159" s="1">
        <v>3</v>
      </c>
      <c r="B159" s="1" t="s">
        <v>180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f>SUM(cashflow[[#This Row],[2021-01]:[2021-12]])</f>
        <v>0</v>
      </c>
      <c r="P159" s="3">
        <f>AVERAGE(cashflow[[#This Row],[2021-01]:[2021-12]])</f>
        <v>0</v>
      </c>
    </row>
    <row r="160" spans="1:16" x14ac:dyDescent="0.25">
      <c r="A160" s="1">
        <v>3</v>
      </c>
      <c r="B160" s="1" t="s">
        <v>40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f>SUM(cashflow[[#This Row],[2021-01]:[2021-12]])</f>
        <v>0</v>
      </c>
      <c r="P160" s="3">
        <f>AVERAGE(cashflow[[#This Row],[2021-01]:[2021-12]])</f>
        <v>0</v>
      </c>
    </row>
    <row r="161" spans="1:16" x14ac:dyDescent="0.25">
      <c r="A161" s="1">
        <v>2</v>
      </c>
      <c r="B161" s="1" t="s">
        <v>186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f>SUM(cashflow[[#This Row],[2021-01]:[2021-12]])</f>
        <v>0</v>
      </c>
      <c r="P161" s="3">
        <f>AVERAGE(cashflow[[#This Row],[2021-01]:[2021-12]])</f>
        <v>0</v>
      </c>
    </row>
    <row r="162" spans="1:16" x14ac:dyDescent="0.25">
      <c r="A162" s="1">
        <v>2</v>
      </c>
      <c r="B162" s="1" t="s">
        <v>60</v>
      </c>
      <c r="C162" s="3">
        <v>-8.7179487179487172</v>
      </c>
      <c r="D162" s="3">
        <v>0</v>
      </c>
      <c r="E162" s="3">
        <v>-13.552820512820512</v>
      </c>
      <c r="F162" s="3">
        <v>10.256410256410257</v>
      </c>
      <c r="G162" s="3">
        <v>-16.513846153846153</v>
      </c>
      <c r="H162" s="3">
        <v>-4.5671794871794873</v>
      </c>
      <c r="I162" s="3">
        <v>0.96923076923076912</v>
      </c>
      <c r="J162" s="3">
        <v>0</v>
      </c>
      <c r="K162" s="3">
        <v>-8.7948717948717956</v>
      </c>
      <c r="L162" s="3">
        <v>-4</v>
      </c>
      <c r="M162" s="3">
        <v>-5.798974358974359</v>
      </c>
      <c r="N162" s="3">
        <v>-45.546666666666667</v>
      </c>
      <c r="O162" s="3">
        <f>SUM(cashflow[[#This Row],[2021-01]:[2021-12]])</f>
        <v>-96.266666666666666</v>
      </c>
      <c r="P162" s="3">
        <f>AVERAGE(cashflow[[#This Row],[2021-01]:[2021-12]])</f>
        <v>-8.0222222222222221</v>
      </c>
    </row>
    <row r="163" spans="1:16" x14ac:dyDescent="0.25">
      <c r="A163" s="1">
        <v>2</v>
      </c>
      <c r="B163" s="1" t="s">
        <v>7</v>
      </c>
      <c r="C163" s="3">
        <v>0</v>
      </c>
      <c r="D163" s="3">
        <v>-5.1292307692307686</v>
      </c>
      <c r="E163" s="3">
        <v>-1.681025641025641</v>
      </c>
      <c r="F163" s="3">
        <v>0</v>
      </c>
      <c r="G163" s="3">
        <v>-4.6717948717948712</v>
      </c>
      <c r="H163" s="3">
        <v>-5.5846153846153852</v>
      </c>
      <c r="I163" s="3">
        <v>0</v>
      </c>
      <c r="J163" s="3">
        <v>-7.9271794871794876</v>
      </c>
      <c r="K163" s="3">
        <v>0</v>
      </c>
      <c r="L163" s="3">
        <v>-8.5035897435897425</v>
      </c>
      <c r="M163" s="3">
        <v>-6.4779487179487178</v>
      </c>
      <c r="N163" s="3">
        <v>-3.2994871794871798</v>
      </c>
      <c r="O163" s="3">
        <f>SUM(cashflow[[#This Row],[2021-01]:[2021-12]])</f>
        <v>-43.274871794871792</v>
      </c>
      <c r="P163" s="3">
        <f>AVERAGE(cashflow[[#This Row],[2021-01]:[2021-12]])</f>
        <v>-3.606239316239316</v>
      </c>
    </row>
    <row r="164" spans="1:16" x14ac:dyDescent="0.25">
      <c r="A164" s="1">
        <v>3</v>
      </c>
      <c r="B164" s="1" t="s">
        <v>187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f>SUM(cashflow[[#This Row],[2021-01]:[2021-12]])</f>
        <v>0</v>
      </c>
      <c r="P164" s="3">
        <f>AVERAGE(cashflow[[#This Row],[2021-01]:[2021-12]])</f>
        <v>0</v>
      </c>
    </row>
    <row r="165" spans="1:16" x14ac:dyDescent="0.25">
      <c r="A165" s="1">
        <v>3</v>
      </c>
      <c r="B165" s="1" t="s">
        <v>188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f>SUM(cashflow[[#This Row],[2021-01]:[2021-12]])</f>
        <v>0</v>
      </c>
      <c r="P165" s="3">
        <f>AVERAGE(cashflow[[#This Row],[2021-01]:[2021-12]])</f>
        <v>0</v>
      </c>
    </row>
    <row r="166" spans="1:16" x14ac:dyDescent="0.25">
      <c r="A166" s="1">
        <v>4</v>
      </c>
      <c r="B166" s="1" t="s">
        <v>189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f>SUM(cashflow[[#This Row],[2021-01]:[2021-12]])</f>
        <v>0</v>
      </c>
      <c r="P166" s="3">
        <f>AVERAGE(cashflow[[#This Row],[2021-01]:[2021-12]])</f>
        <v>0</v>
      </c>
    </row>
    <row r="167" spans="1:16" x14ac:dyDescent="0.25">
      <c r="A167" s="1">
        <v>4</v>
      </c>
      <c r="B167" s="1" t="s">
        <v>190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f>SUM(cashflow[[#This Row],[2021-01]:[2021-12]])</f>
        <v>0</v>
      </c>
      <c r="P167" s="3">
        <f>AVERAGE(cashflow[[#This Row],[2021-01]:[2021-12]])</f>
        <v>0</v>
      </c>
    </row>
    <row r="168" spans="1:16" x14ac:dyDescent="0.25">
      <c r="A168" s="1">
        <v>4</v>
      </c>
      <c r="B168" s="1" t="s">
        <v>191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f>SUM(cashflow[[#This Row],[2021-01]:[2021-12]])</f>
        <v>0</v>
      </c>
      <c r="P168" s="3">
        <f>AVERAGE(cashflow[[#This Row],[2021-01]:[2021-12]])</f>
        <v>0</v>
      </c>
    </row>
    <row r="169" spans="1:16" x14ac:dyDescent="0.25">
      <c r="A169" s="1">
        <v>4</v>
      </c>
      <c r="B169" s="1" t="s">
        <v>192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f>SUM(cashflow[[#This Row],[2021-01]:[2021-12]])</f>
        <v>0</v>
      </c>
      <c r="P169" s="3">
        <f>AVERAGE(cashflow[[#This Row],[2021-01]:[2021-12]])</f>
        <v>0</v>
      </c>
    </row>
    <row r="170" spans="1:16" x14ac:dyDescent="0.25">
      <c r="A170" s="1">
        <v>3</v>
      </c>
      <c r="B170" s="1" t="s">
        <v>61</v>
      </c>
      <c r="C170" s="3">
        <v>0</v>
      </c>
      <c r="D170" s="3">
        <v>-5.1292307692307686</v>
      </c>
      <c r="E170" s="3">
        <v>-1.681025641025641</v>
      </c>
      <c r="F170" s="3">
        <v>0</v>
      </c>
      <c r="G170" s="3">
        <v>-4.6717948717948712</v>
      </c>
      <c r="H170" s="3">
        <v>-5.5846153846153852</v>
      </c>
      <c r="I170" s="3">
        <v>0</v>
      </c>
      <c r="J170" s="3">
        <v>-7.9271794871794876</v>
      </c>
      <c r="K170" s="3">
        <v>0</v>
      </c>
      <c r="L170" s="3">
        <v>-8.5035897435897425</v>
      </c>
      <c r="M170" s="3">
        <v>-6.4779487179487178</v>
      </c>
      <c r="N170" s="3">
        <v>-3.2994871794871798</v>
      </c>
      <c r="O170" s="3">
        <f>SUM(cashflow[[#This Row],[2021-01]:[2021-12]])</f>
        <v>-43.274871794871792</v>
      </c>
      <c r="P170" s="3">
        <f>AVERAGE(cashflow[[#This Row],[2021-01]:[2021-12]])</f>
        <v>-3.606239316239316</v>
      </c>
    </row>
    <row r="171" spans="1:16" x14ac:dyDescent="0.25">
      <c r="A171" s="1">
        <v>3</v>
      </c>
      <c r="B171" s="1" t="s">
        <v>193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f>SUM(cashflow[[#This Row],[2021-01]:[2021-12]])</f>
        <v>0</v>
      </c>
      <c r="P171" s="3">
        <f>AVERAGE(cashflow[[#This Row],[2021-01]:[2021-12]])</f>
        <v>0</v>
      </c>
    </row>
    <row r="172" spans="1:16" x14ac:dyDescent="0.25">
      <c r="A172" s="1">
        <v>2</v>
      </c>
      <c r="B172" s="1" t="s">
        <v>194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f>SUM(cashflow[[#This Row],[2021-01]:[2021-12]])</f>
        <v>0</v>
      </c>
      <c r="P172" s="3">
        <f>AVERAGE(cashflow[[#This Row],[2021-01]:[2021-12]])</f>
        <v>0</v>
      </c>
    </row>
    <row r="173" spans="1:16" x14ac:dyDescent="0.25">
      <c r="A173" s="1">
        <v>2</v>
      </c>
      <c r="B173" s="1" t="s">
        <v>22</v>
      </c>
      <c r="C173" s="3">
        <v>-9.7394871794871793</v>
      </c>
      <c r="D173" s="3">
        <v>-13.236923076923077</v>
      </c>
      <c r="E173" s="3">
        <v>-7.6974358974358967</v>
      </c>
      <c r="F173" s="3">
        <v>-8.3087179487179501</v>
      </c>
      <c r="G173" s="3">
        <v>-12.324102564102564</v>
      </c>
      <c r="H173" s="3">
        <v>-7.9087179487179489</v>
      </c>
      <c r="I173" s="3">
        <v>-6.3394871794871799</v>
      </c>
      <c r="J173" s="3">
        <v>-11.724102564102564</v>
      </c>
      <c r="K173" s="3">
        <v>-6.3599999999999994</v>
      </c>
      <c r="L173" s="3">
        <v>-6.3394871794871799</v>
      </c>
      <c r="M173" s="3">
        <v>-15.51897435897436</v>
      </c>
      <c r="N173" s="3">
        <v>-6.3989743589743586</v>
      </c>
      <c r="O173" s="3">
        <f>SUM(cashflow[[#This Row],[2021-01]:[2021-12]])</f>
        <v>-111.89641025641025</v>
      </c>
      <c r="P173" s="3">
        <f>AVERAGE(cashflow[[#This Row],[2021-01]:[2021-12]])</f>
        <v>-9.3247008547008541</v>
      </c>
    </row>
    <row r="174" spans="1:16" x14ac:dyDescent="0.25">
      <c r="A174" s="1">
        <v>3</v>
      </c>
      <c r="B174" s="1" t="s">
        <v>195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f>SUM(cashflow[[#This Row],[2021-01]:[2021-12]])</f>
        <v>0</v>
      </c>
      <c r="P174" s="3">
        <f>AVERAGE(cashflow[[#This Row],[2021-01]:[2021-12]])</f>
        <v>0</v>
      </c>
    </row>
    <row r="175" spans="1:16" x14ac:dyDescent="0.25">
      <c r="A175" s="1">
        <v>3</v>
      </c>
      <c r="B175" s="1" t="s">
        <v>48</v>
      </c>
      <c r="C175" s="3">
        <v>0</v>
      </c>
      <c r="D175" s="3">
        <v>-5.384615384615385</v>
      </c>
      <c r="E175" s="3">
        <v>0</v>
      </c>
      <c r="F175" s="3">
        <v>0</v>
      </c>
      <c r="G175" s="3">
        <v>-5.384615384615385</v>
      </c>
      <c r="H175" s="3">
        <v>0</v>
      </c>
      <c r="I175" s="3">
        <v>0</v>
      </c>
      <c r="J175" s="3">
        <v>-5.384615384615385</v>
      </c>
      <c r="K175" s="3">
        <v>0</v>
      </c>
      <c r="L175" s="3">
        <v>0</v>
      </c>
      <c r="M175" s="3">
        <v>-5.384615384615385</v>
      </c>
      <c r="N175" s="3">
        <v>0</v>
      </c>
      <c r="O175" s="3">
        <f>SUM(cashflow[[#This Row],[2021-01]:[2021-12]])</f>
        <v>-21.53846153846154</v>
      </c>
      <c r="P175" s="3">
        <f>AVERAGE(cashflow[[#This Row],[2021-01]:[2021-12]])</f>
        <v>-1.7948717948717949</v>
      </c>
    </row>
    <row r="176" spans="1:16" x14ac:dyDescent="0.25">
      <c r="A176" s="1">
        <v>3</v>
      </c>
      <c r="B176" s="1" t="s">
        <v>65</v>
      </c>
      <c r="C176" s="3">
        <v>-0.29743589743589743</v>
      </c>
      <c r="D176" s="3">
        <v>-0.29743589743589743</v>
      </c>
      <c r="E176" s="3">
        <v>-0.29743589743589743</v>
      </c>
      <c r="F176" s="3">
        <v>-0.29743589743589743</v>
      </c>
      <c r="G176" s="3">
        <v>-0.29743589743589743</v>
      </c>
      <c r="H176" s="3">
        <v>-0.29743589743589743</v>
      </c>
      <c r="I176" s="3">
        <v>-0.29743589743589743</v>
      </c>
      <c r="J176" s="3">
        <v>-3.2502564102564104</v>
      </c>
      <c r="K176" s="3">
        <v>-3.3928205128205127</v>
      </c>
      <c r="L176" s="3">
        <v>-3.3723076923076927</v>
      </c>
      <c r="M176" s="3">
        <v>-5.8338461538461539</v>
      </c>
      <c r="N176" s="3">
        <v>-3.3723076923076927</v>
      </c>
      <c r="O176" s="3">
        <f>SUM(cashflow[[#This Row],[2021-01]:[2021-12]])</f>
        <v>-21.303589743589743</v>
      </c>
      <c r="P176" s="3">
        <f>AVERAGE(cashflow[[#This Row],[2021-01]:[2021-12]])</f>
        <v>-1.7752991452991453</v>
      </c>
    </row>
    <row r="177" spans="1:16" x14ac:dyDescent="0.25">
      <c r="A177" s="1">
        <v>3</v>
      </c>
      <c r="B177" s="1" t="s">
        <v>196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f>SUM(cashflow[[#This Row],[2021-01]:[2021-12]])</f>
        <v>0</v>
      </c>
      <c r="P177" s="3">
        <f>AVERAGE(cashflow[[#This Row],[2021-01]:[2021-12]])</f>
        <v>0</v>
      </c>
    </row>
    <row r="178" spans="1:16" x14ac:dyDescent="0.25">
      <c r="A178" s="1">
        <v>3</v>
      </c>
      <c r="B178" s="1" t="s">
        <v>23</v>
      </c>
      <c r="C178" s="3">
        <v>-6.3271794871794871</v>
      </c>
      <c r="D178" s="3">
        <v>-4.4594871794871791</v>
      </c>
      <c r="E178" s="3">
        <v>-4.2184615384615389</v>
      </c>
      <c r="F178" s="3">
        <v>-4.936410256410257</v>
      </c>
      <c r="G178" s="3">
        <v>-3.5671794871794873</v>
      </c>
      <c r="H178" s="3">
        <v>-4.5364102564102557</v>
      </c>
      <c r="I178" s="3">
        <v>-2.9671794871794872</v>
      </c>
      <c r="J178" s="3">
        <v>-2.9671794871794872</v>
      </c>
      <c r="K178" s="3">
        <v>-2.9671794871794872</v>
      </c>
      <c r="L178" s="3">
        <v>-2.9671794871794872</v>
      </c>
      <c r="M178" s="3">
        <v>-4.3005128205128207</v>
      </c>
      <c r="N178" s="3">
        <v>-3.0266666666666668</v>
      </c>
      <c r="O178" s="3">
        <f>SUM(cashflow[[#This Row],[2021-01]:[2021-12]])</f>
        <v>-47.241025641025637</v>
      </c>
      <c r="P178" s="3">
        <f>AVERAGE(cashflow[[#This Row],[2021-01]:[2021-12]])</f>
        <v>-3.9367521367521365</v>
      </c>
    </row>
    <row r="179" spans="1:16" x14ac:dyDescent="0.25">
      <c r="A179" s="1">
        <v>3</v>
      </c>
      <c r="B179" s="1" t="s">
        <v>197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f>SUM(cashflow[[#This Row],[2021-01]:[2021-12]])</f>
        <v>0</v>
      </c>
      <c r="P179" s="3">
        <f>AVERAGE(cashflow[[#This Row],[2021-01]:[2021-12]])</f>
        <v>0</v>
      </c>
    </row>
    <row r="180" spans="1:16" x14ac:dyDescent="0.25">
      <c r="A180" s="1">
        <v>3</v>
      </c>
      <c r="B180" s="1" t="s">
        <v>198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f>SUM(cashflow[[#This Row],[2021-01]:[2021-12]])</f>
        <v>0</v>
      </c>
      <c r="P180" s="3">
        <f>AVERAGE(cashflow[[#This Row],[2021-01]:[2021-12]])</f>
        <v>0</v>
      </c>
    </row>
    <row r="181" spans="1:16" x14ac:dyDescent="0.25">
      <c r="A181" s="1">
        <v>2</v>
      </c>
      <c r="B181" s="1" t="s">
        <v>24</v>
      </c>
      <c r="C181" s="3">
        <v>-60.617435897435897</v>
      </c>
      <c r="D181" s="3">
        <v>-50.409230769230767</v>
      </c>
      <c r="E181" s="3">
        <v>-61.90461538461539</v>
      </c>
      <c r="F181" s="3">
        <v>-73.490256410256407</v>
      </c>
      <c r="G181" s="3">
        <v>-70.107692307692304</v>
      </c>
      <c r="H181" s="3">
        <v>-69.579487179487174</v>
      </c>
      <c r="I181" s="3">
        <v>-45.85230769230769</v>
      </c>
      <c r="J181" s="3">
        <v>-63.275897435897441</v>
      </c>
      <c r="K181" s="3">
        <v>-52.622564102564105</v>
      </c>
      <c r="L181" s="3">
        <v>-40.044102564102566</v>
      </c>
      <c r="M181" s="3">
        <v>-55.832820512820511</v>
      </c>
      <c r="N181" s="3">
        <v>-65.624615384615382</v>
      </c>
      <c r="O181" s="3">
        <f>SUM(cashflow[[#This Row],[2021-01]:[2021-12]])</f>
        <v>-709.36102564102566</v>
      </c>
      <c r="P181" s="3">
        <f>AVERAGE(cashflow[[#This Row],[2021-01]:[2021-12]])</f>
        <v>-59.113418803418803</v>
      </c>
    </row>
    <row r="182" spans="1:16" x14ac:dyDescent="0.25">
      <c r="A182" s="1">
        <v>2</v>
      </c>
      <c r="B182" s="1" t="s">
        <v>55</v>
      </c>
      <c r="C182" s="3">
        <v>-22.957948717948717</v>
      </c>
      <c r="D182" s="3">
        <v>-32.964102564102561</v>
      </c>
      <c r="E182" s="3">
        <v>-26.948717948717949</v>
      </c>
      <c r="F182" s="3">
        <v>-30.16205128205128</v>
      </c>
      <c r="G182" s="3">
        <v>-29.714871794871797</v>
      </c>
      <c r="H182" s="3">
        <v>-25.105641025641027</v>
      </c>
      <c r="I182" s="3">
        <v>-22.32</v>
      </c>
      <c r="J182" s="3">
        <v>-28.054358974358973</v>
      </c>
      <c r="K182" s="3">
        <v>-29.968205128205128</v>
      </c>
      <c r="L182" s="3">
        <v>-30.547692307692305</v>
      </c>
      <c r="M182" s="3">
        <v>-30.107692307692307</v>
      </c>
      <c r="N182" s="3">
        <v>-33.336410256410254</v>
      </c>
      <c r="O182" s="3">
        <f>SUM(cashflow[[#This Row],[2021-01]:[2021-12]])</f>
        <v>-342.18769230769237</v>
      </c>
      <c r="P182" s="3">
        <f>AVERAGE(cashflow[[#This Row],[2021-01]:[2021-12]])</f>
        <v>-28.515641025641031</v>
      </c>
    </row>
    <row r="183" spans="1:16" x14ac:dyDescent="0.25">
      <c r="A183" s="1">
        <v>3</v>
      </c>
      <c r="B183" s="1" t="s">
        <v>199</v>
      </c>
      <c r="C183" s="3">
        <v>0</v>
      </c>
      <c r="D183" s="3">
        <v>0</v>
      </c>
      <c r="E183" s="3">
        <v>0</v>
      </c>
      <c r="F183" s="3">
        <v>0</v>
      </c>
      <c r="G183" s="3">
        <v>-6.1487179487179491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f>SUM(cashflow[[#This Row],[2021-01]:[2021-12]])</f>
        <v>-6.1487179487179491</v>
      </c>
      <c r="P183" s="3">
        <f>AVERAGE(cashflow[[#This Row],[2021-01]:[2021-12]])</f>
        <v>-0.51239316239316246</v>
      </c>
    </row>
    <row r="184" spans="1:16" x14ac:dyDescent="0.25">
      <c r="A184" s="1">
        <v>3</v>
      </c>
      <c r="B184" s="1" t="s">
        <v>200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f>SUM(cashflow[[#This Row],[2021-01]:[2021-12]])</f>
        <v>0</v>
      </c>
      <c r="P184" s="3">
        <f>AVERAGE(cashflow[[#This Row],[2021-01]:[2021-12]])</f>
        <v>0</v>
      </c>
    </row>
    <row r="185" spans="1:16" x14ac:dyDescent="0.25">
      <c r="A185" s="1">
        <v>2</v>
      </c>
      <c r="B185" s="1" t="s">
        <v>201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f>SUM(cashflow[[#This Row],[2021-01]:[2021-12]])</f>
        <v>0</v>
      </c>
      <c r="P185" s="3">
        <f>AVERAGE(cashflow[[#This Row],[2021-01]:[2021-12]])</f>
        <v>0</v>
      </c>
    </row>
    <row r="186" spans="1:16" x14ac:dyDescent="0.25">
      <c r="A186" s="1">
        <v>3</v>
      </c>
      <c r="B186" s="1" t="s">
        <v>87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f>SUM(cashflow[[#This Row],[2021-01]:[2021-12]])</f>
        <v>0</v>
      </c>
      <c r="P186" s="3">
        <f>AVERAGE(cashflow[[#This Row],[2021-01]:[2021-12]])</f>
        <v>0</v>
      </c>
    </row>
    <row r="187" spans="1:16" x14ac:dyDescent="0.25">
      <c r="A187" s="1">
        <v>3</v>
      </c>
      <c r="B187" s="1" t="s">
        <v>202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f>SUM(cashflow[[#This Row],[2021-01]:[2021-12]])</f>
        <v>0</v>
      </c>
      <c r="P187" s="3">
        <f>AVERAGE(cashflow[[#This Row],[2021-01]:[2021-12]])</f>
        <v>0</v>
      </c>
    </row>
    <row r="188" spans="1:16" x14ac:dyDescent="0.25">
      <c r="A188" s="1">
        <v>3</v>
      </c>
      <c r="B188" s="1" t="s">
        <v>203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f>SUM(cashflow[[#This Row],[2021-01]:[2021-12]])</f>
        <v>0</v>
      </c>
      <c r="P188" s="3">
        <f>AVERAGE(cashflow[[#This Row],[2021-01]:[2021-12]])</f>
        <v>0</v>
      </c>
    </row>
    <row r="189" spans="1:16" x14ac:dyDescent="0.25">
      <c r="A189" s="1">
        <v>2</v>
      </c>
      <c r="B189" s="1" t="s">
        <v>4</v>
      </c>
      <c r="C189" s="3">
        <v>0</v>
      </c>
      <c r="D189" s="3">
        <v>-9.1015384615384605</v>
      </c>
      <c r="E189" s="3">
        <v>0</v>
      </c>
      <c r="F189" s="3">
        <v>0</v>
      </c>
      <c r="G189" s="3">
        <v>0</v>
      </c>
      <c r="H189" s="3">
        <v>0</v>
      </c>
      <c r="I189" s="3">
        <v>-9.4358974358974361</v>
      </c>
      <c r="J189" s="3">
        <v>0</v>
      </c>
      <c r="K189" s="3">
        <v>0</v>
      </c>
      <c r="L189" s="3">
        <v>-6.5282051282051281</v>
      </c>
      <c r="M189" s="3">
        <v>0</v>
      </c>
      <c r="N189" s="3">
        <v>0</v>
      </c>
      <c r="O189" s="3">
        <f>SUM(cashflow[[#This Row],[2021-01]:[2021-12]])</f>
        <v>-25.065641025641028</v>
      </c>
      <c r="P189" s="3">
        <f>AVERAGE(cashflow[[#This Row],[2021-01]:[2021-12]])</f>
        <v>-2.088803418803419</v>
      </c>
    </row>
    <row r="190" spans="1:16" x14ac:dyDescent="0.25">
      <c r="A190" s="1">
        <v>3</v>
      </c>
      <c r="B190" s="1" t="s">
        <v>204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f>SUM(cashflow[[#This Row],[2021-01]:[2021-12]])</f>
        <v>0</v>
      </c>
      <c r="P190" s="3">
        <f>AVERAGE(cashflow[[#This Row],[2021-01]:[2021-12]])</f>
        <v>0</v>
      </c>
    </row>
    <row r="191" spans="1:16" x14ac:dyDescent="0.25">
      <c r="A191" s="1">
        <v>3</v>
      </c>
      <c r="B191" s="1" t="s">
        <v>154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f>SUM(cashflow[[#This Row],[2021-01]:[2021-12]])</f>
        <v>0</v>
      </c>
      <c r="P191" s="3">
        <f>AVERAGE(cashflow[[#This Row],[2021-01]:[2021-12]])</f>
        <v>0</v>
      </c>
    </row>
    <row r="192" spans="1:16" x14ac:dyDescent="0.25">
      <c r="A192" s="1">
        <v>3</v>
      </c>
      <c r="B192" s="1" t="s">
        <v>155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f>SUM(cashflow[[#This Row],[2021-01]:[2021-12]])</f>
        <v>0</v>
      </c>
      <c r="P192" s="3">
        <f>AVERAGE(cashflow[[#This Row],[2021-01]:[2021-12]])</f>
        <v>0</v>
      </c>
    </row>
    <row r="193" spans="1:16" x14ac:dyDescent="0.25">
      <c r="A193" s="1">
        <v>4</v>
      </c>
      <c r="B193" s="1" t="s">
        <v>205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f>SUM(cashflow[[#This Row],[2021-01]:[2021-12]])</f>
        <v>0</v>
      </c>
      <c r="P193" s="3">
        <f>AVERAGE(cashflow[[#This Row],[2021-01]:[2021-12]])</f>
        <v>0</v>
      </c>
    </row>
    <row r="194" spans="1:16" x14ac:dyDescent="0.25">
      <c r="A194" s="1">
        <v>4</v>
      </c>
      <c r="B194" s="1" t="s">
        <v>206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f>SUM(cashflow[[#This Row],[2021-01]:[2021-12]])</f>
        <v>0</v>
      </c>
      <c r="P194" s="3">
        <f>AVERAGE(cashflow[[#This Row],[2021-01]:[2021-12]])</f>
        <v>0</v>
      </c>
    </row>
    <row r="195" spans="1:16" x14ac:dyDescent="0.25">
      <c r="A195" s="1">
        <v>3</v>
      </c>
      <c r="B195" s="1" t="s">
        <v>146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f>SUM(cashflow[[#This Row],[2021-01]:[2021-12]])</f>
        <v>0</v>
      </c>
      <c r="P195" s="3">
        <f>AVERAGE(cashflow[[#This Row],[2021-01]:[2021-12]])</f>
        <v>0</v>
      </c>
    </row>
    <row r="196" spans="1:16" x14ac:dyDescent="0.25">
      <c r="A196" s="1">
        <v>3</v>
      </c>
      <c r="B196" s="1" t="s">
        <v>128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f>SUM(cashflow[[#This Row],[2021-01]:[2021-12]])</f>
        <v>0</v>
      </c>
      <c r="P196" s="3">
        <f>AVERAGE(cashflow[[#This Row],[2021-01]:[2021-12]])</f>
        <v>0</v>
      </c>
    </row>
    <row r="197" spans="1:16" x14ac:dyDescent="0.25">
      <c r="A197" s="1">
        <v>3</v>
      </c>
      <c r="B197" s="1" t="s">
        <v>156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f>SUM(cashflow[[#This Row],[2021-01]:[2021-12]])</f>
        <v>0</v>
      </c>
      <c r="P197" s="3">
        <f>AVERAGE(cashflow[[#This Row],[2021-01]:[2021-12]])</f>
        <v>0</v>
      </c>
    </row>
    <row r="198" spans="1:16" x14ac:dyDescent="0.25">
      <c r="A198" s="1">
        <v>3</v>
      </c>
      <c r="B198" s="1" t="s">
        <v>157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f>SUM(cashflow[[#This Row],[2021-01]:[2021-12]])</f>
        <v>0</v>
      </c>
      <c r="P198" s="3">
        <f>AVERAGE(cashflow[[#This Row],[2021-01]:[2021-12]])</f>
        <v>0</v>
      </c>
    </row>
    <row r="199" spans="1:16" x14ac:dyDescent="0.25">
      <c r="A199" s="1">
        <v>3</v>
      </c>
      <c r="B199" s="1" t="s">
        <v>148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f>SUM(cashflow[[#This Row],[2021-01]:[2021-12]])</f>
        <v>0</v>
      </c>
      <c r="P199" s="3">
        <f>AVERAGE(cashflow[[#This Row],[2021-01]:[2021-12]])</f>
        <v>0</v>
      </c>
    </row>
    <row r="200" spans="1:16" x14ac:dyDescent="0.25">
      <c r="A200" s="1">
        <v>1</v>
      </c>
      <c r="B200" s="1" t="s">
        <v>66</v>
      </c>
      <c r="C200" s="3">
        <v>0</v>
      </c>
      <c r="D200" s="3">
        <v>-6.1538461538461542</v>
      </c>
      <c r="E200" s="3">
        <v>-15.365128205128205</v>
      </c>
      <c r="F200" s="3">
        <v>-16.410256410256409</v>
      </c>
      <c r="G200" s="3">
        <v>-0.78358974358974354</v>
      </c>
      <c r="H200" s="3">
        <v>-10.521025641025641</v>
      </c>
      <c r="I200" s="3">
        <v>0</v>
      </c>
      <c r="J200" s="3">
        <v>-7.4810256410256404</v>
      </c>
      <c r="K200" s="3">
        <v>-35.338461538461537</v>
      </c>
      <c r="L200" s="3">
        <v>-58.267692307692307</v>
      </c>
      <c r="M200" s="3">
        <v>-56.260512820512815</v>
      </c>
      <c r="N200" s="3">
        <v>-59.892307692307696</v>
      </c>
      <c r="O200" s="3">
        <f>SUM(cashflow[[#This Row],[2021-01]:[2021-12]])</f>
        <v>-266.47384615384613</v>
      </c>
      <c r="P200" s="3">
        <f>AVERAGE(cashflow[[#This Row],[2021-01]:[2021-12]])</f>
        <v>-22.206153846153843</v>
      </c>
    </row>
    <row r="201" spans="1:16" x14ac:dyDescent="0.25">
      <c r="A201" s="1">
        <v>2</v>
      </c>
      <c r="B201" s="1" t="s">
        <v>207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-23.466666666666669</v>
      </c>
      <c r="L201" s="3">
        <v>-46.933333333333337</v>
      </c>
      <c r="M201" s="3">
        <v>-46.933333333333337</v>
      </c>
      <c r="N201" s="3">
        <v>-46.933333333333337</v>
      </c>
      <c r="O201" s="3">
        <f>SUM(cashflow[[#This Row],[2021-01]:[2021-12]])</f>
        <v>-164.26666666666668</v>
      </c>
      <c r="P201" s="3">
        <f>AVERAGE(cashflow[[#This Row],[2021-01]:[2021-12]])</f>
        <v>-13.68888888888889</v>
      </c>
    </row>
    <row r="202" spans="1:16" x14ac:dyDescent="0.25">
      <c r="A202" s="1">
        <v>2</v>
      </c>
      <c r="B202" s="1" t="s">
        <v>179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f>SUM(cashflow[[#This Row],[2021-01]:[2021-12]])</f>
        <v>0</v>
      </c>
      <c r="P202" s="3">
        <f>AVERAGE(cashflow[[#This Row],[2021-01]:[2021-12]])</f>
        <v>0</v>
      </c>
    </row>
    <row r="203" spans="1:16" x14ac:dyDescent="0.25">
      <c r="A203" s="1">
        <v>3</v>
      </c>
      <c r="B203" s="1" t="s">
        <v>180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f>SUM(cashflow[[#This Row],[2021-01]:[2021-12]])</f>
        <v>0</v>
      </c>
      <c r="P203" s="3">
        <f>AVERAGE(cashflow[[#This Row],[2021-01]:[2021-12]])</f>
        <v>0</v>
      </c>
    </row>
    <row r="204" spans="1:16" x14ac:dyDescent="0.25">
      <c r="A204" s="1">
        <v>3</v>
      </c>
      <c r="B204" s="1" t="s">
        <v>40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f>SUM(cashflow[[#This Row],[2021-01]:[2021-12]])</f>
        <v>0</v>
      </c>
      <c r="P204" s="3">
        <f>AVERAGE(cashflow[[#This Row],[2021-01]:[2021-12]])</f>
        <v>0</v>
      </c>
    </row>
    <row r="205" spans="1:16" x14ac:dyDescent="0.25">
      <c r="A205" s="1">
        <v>2</v>
      </c>
      <c r="B205" s="1" t="s">
        <v>208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f>SUM(cashflow[[#This Row],[2021-01]:[2021-12]])</f>
        <v>0</v>
      </c>
      <c r="P205" s="3">
        <f>AVERAGE(cashflow[[#This Row],[2021-01]:[2021-12]])</f>
        <v>0</v>
      </c>
    </row>
    <row r="206" spans="1:16" x14ac:dyDescent="0.25">
      <c r="A206" s="1">
        <v>2</v>
      </c>
      <c r="B206" s="1" t="s">
        <v>201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f>SUM(cashflow[[#This Row],[2021-01]:[2021-12]])</f>
        <v>0</v>
      </c>
      <c r="P206" s="3">
        <f>AVERAGE(cashflow[[#This Row],[2021-01]:[2021-12]])</f>
        <v>0</v>
      </c>
    </row>
    <row r="207" spans="1:16" x14ac:dyDescent="0.25">
      <c r="A207" s="1">
        <v>2</v>
      </c>
      <c r="B207" s="1" t="s">
        <v>209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f>SUM(cashflow[[#This Row],[2021-01]:[2021-12]])</f>
        <v>0</v>
      </c>
      <c r="P207" s="3">
        <f>AVERAGE(cashflow[[#This Row],[2021-01]:[2021-12]])</f>
        <v>0</v>
      </c>
    </row>
    <row r="208" spans="1:16" x14ac:dyDescent="0.25">
      <c r="A208" s="1">
        <v>2</v>
      </c>
      <c r="B208" s="1" t="s">
        <v>210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f>SUM(cashflow[[#This Row],[2021-01]:[2021-12]])</f>
        <v>0</v>
      </c>
      <c r="P208" s="3">
        <f>AVERAGE(cashflow[[#This Row],[2021-01]:[2021-12]])</f>
        <v>0</v>
      </c>
    </row>
    <row r="209" spans="1:16" x14ac:dyDescent="0.25">
      <c r="A209" s="1">
        <v>2</v>
      </c>
      <c r="B209" s="1" t="s">
        <v>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f>SUM(cashflow[[#This Row],[2021-01]:[2021-12]])</f>
        <v>0</v>
      </c>
      <c r="P209" s="3">
        <f>AVERAGE(cashflow[[#This Row],[2021-01]:[2021-12]])</f>
        <v>0</v>
      </c>
    </row>
    <row r="210" spans="1:16" x14ac:dyDescent="0.25">
      <c r="A210" s="1">
        <v>3</v>
      </c>
      <c r="B210" s="1" t="s">
        <v>144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f>SUM(cashflow[[#This Row],[2021-01]:[2021-12]])</f>
        <v>0</v>
      </c>
      <c r="P210" s="3">
        <f>AVERAGE(cashflow[[#This Row],[2021-01]:[2021-12]])</f>
        <v>0</v>
      </c>
    </row>
    <row r="211" spans="1:16" x14ac:dyDescent="0.25">
      <c r="A211" s="1">
        <v>3</v>
      </c>
      <c r="B211" s="1" t="s">
        <v>142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f>SUM(cashflow[[#This Row],[2021-01]:[2021-12]])</f>
        <v>0</v>
      </c>
      <c r="P211" s="3">
        <f>AVERAGE(cashflow[[#This Row],[2021-01]:[2021-12]])</f>
        <v>0</v>
      </c>
    </row>
    <row r="212" spans="1:16" x14ac:dyDescent="0.25">
      <c r="A212" s="1">
        <v>1</v>
      </c>
      <c r="B212" s="1" t="s">
        <v>44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-4.3076923076923075</v>
      </c>
      <c r="N212" s="3">
        <v>0</v>
      </c>
      <c r="O212" s="3">
        <f>SUM(cashflow[[#This Row],[2021-01]:[2021-12]])</f>
        <v>-4.3076923076923075</v>
      </c>
      <c r="P212" s="3">
        <f>AVERAGE(cashflow[[#This Row],[2021-01]:[2021-12]])</f>
        <v>-0.35897435897435898</v>
      </c>
    </row>
    <row r="213" spans="1:16" x14ac:dyDescent="0.25">
      <c r="A213" s="1">
        <v>2</v>
      </c>
      <c r="B213" s="1" t="s">
        <v>211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f>SUM(cashflow[[#This Row],[2021-01]:[2021-12]])</f>
        <v>0</v>
      </c>
      <c r="P213" s="3">
        <f>AVERAGE(cashflow[[#This Row],[2021-01]:[2021-12]])</f>
        <v>0</v>
      </c>
    </row>
    <row r="214" spans="1:16" x14ac:dyDescent="0.25">
      <c r="A214" s="1">
        <v>3</v>
      </c>
      <c r="B214" s="1" t="s">
        <v>212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f>SUM(cashflow[[#This Row],[2021-01]:[2021-12]])</f>
        <v>0</v>
      </c>
      <c r="P214" s="3">
        <f>AVERAGE(cashflow[[#This Row],[2021-01]:[2021-12]])</f>
        <v>0</v>
      </c>
    </row>
    <row r="215" spans="1:16" x14ac:dyDescent="0.25">
      <c r="A215" s="1">
        <v>4</v>
      </c>
      <c r="B215" s="1" t="s">
        <v>213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f>SUM(cashflow[[#This Row],[2021-01]:[2021-12]])</f>
        <v>0</v>
      </c>
      <c r="P215" s="3">
        <f>AVERAGE(cashflow[[#This Row],[2021-01]:[2021-12]])</f>
        <v>0</v>
      </c>
    </row>
    <row r="216" spans="1:16" x14ac:dyDescent="0.25">
      <c r="A216" s="1">
        <v>4</v>
      </c>
      <c r="B216" s="1" t="s">
        <v>214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f>SUM(cashflow[[#This Row],[2021-01]:[2021-12]])</f>
        <v>0</v>
      </c>
      <c r="P216" s="3">
        <f>AVERAGE(cashflow[[#This Row],[2021-01]:[2021-12]])</f>
        <v>0</v>
      </c>
    </row>
    <row r="217" spans="1:16" x14ac:dyDescent="0.25">
      <c r="A217" s="1">
        <v>4</v>
      </c>
      <c r="B217" s="1" t="s">
        <v>215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f>SUM(cashflow[[#This Row],[2021-01]:[2021-12]])</f>
        <v>0</v>
      </c>
      <c r="P217" s="3">
        <f>AVERAGE(cashflow[[#This Row],[2021-01]:[2021-12]])</f>
        <v>0</v>
      </c>
    </row>
    <row r="218" spans="1:16" x14ac:dyDescent="0.25">
      <c r="A218" s="1">
        <v>3</v>
      </c>
      <c r="B218" s="1" t="s">
        <v>216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f>SUM(cashflow[[#This Row],[2021-01]:[2021-12]])</f>
        <v>0</v>
      </c>
      <c r="P218" s="3">
        <f>AVERAGE(cashflow[[#This Row],[2021-01]:[2021-12]])</f>
        <v>0</v>
      </c>
    </row>
    <row r="219" spans="1:16" x14ac:dyDescent="0.25">
      <c r="A219" s="1">
        <v>2</v>
      </c>
      <c r="B219" s="1" t="s">
        <v>217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f>SUM(cashflow[[#This Row],[2021-01]:[2021-12]])</f>
        <v>0</v>
      </c>
      <c r="P219" s="3">
        <f>AVERAGE(cashflow[[#This Row],[2021-01]:[2021-12]])</f>
        <v>0</v>
      </c>
    </row>
    <row r="220" spans="1:16" x14ac:dyDescent="0.25">
      <c r="A220" s="1">
        <v>2</v>
      </c>
      <c r="B220" s="1" t="s">
        <v>139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f>SUM(cashflow[[#This Row],[2021-01]:[2021-12]])</f>
        <v>0</v>
      </c>
      <c r="P220" s="3">
        <f>AVERAGE(cashflow[[#This Row],[2021-01]:[2021-12]])</f>
        <v>0</v>
      </c>
    </row>
    <row r="221" spans="1:16" x14ac:dyDescent="0.25">
      <c r="A221" s="1">
        <v>3</v>
      </c>
      <c r="B221" s="1" t="s">
        <v>218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f>SUM(cashflow[[#This Row],[2021-01]:[2021-12]])</f>
        <v>0</v>
      </c>
      <c r="P221" s="3">
        <f>AVERAGE(cashflow[[#This Row],[2021-01]:[2021-12]])</f>
        <v>0</v>
      </c>
    </row>
    <row r="222" spans="1:16" x14ac:dyDescent="0.25">
      <c r="A222" s="1">
        <v>4</v>
      </c>
      <c r="B222" s="1" t="s">
        <v>180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f>SUM(cashflow[[#This Row],[2021-01]:[2021-12]])</f>
        <v>0</v>
      </c>
      <c r="P222" s="3">
        <f>AVERAGE(cashflow[[#This Row],[2021-01]:[2021-12]])</f>
        <v>0</v>
      </c>
    </row>
    <row r="223" spans="1:16" x14ac:dyDescent="0.25">
      <c r="A223" s="1">
        <v>4</v>
      </c>
      <c r="B223" s="1" t="s">
        <v>40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f>SUM(cashflow[[#This Row],[2021-01]:[2021-12]])</f>
        <v>0</v>
      </c>
      <c r="P223" s="3">
        <f>AVERAGE(cashflow[[#This Row],[2021-01]:[2021-12]])</f>
        <v>0</v>
      </c>
    </row>
    <row r="224" spans="1:16" x14ac:dyDescent="0.25">
      <c r="A224" s="1">
        <v>3</v>
      </c>
      <c r="B224" s="1" t="s">
        <v>219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f>SUM(cashflow[[#This Row],[2021-01]:[2021-12]])</f>
        <v>0</v>
      </c>
      <c r="P224" s="3">
        <f>AVERAGE(cashflow[[#This Row],[2021-01]:[2021-12]])</f>
        <v>0</v>
      </c>
    </row>
    <row r="225" spans="1:16" x14ac:dyDescent="0.25">
      <c r="A225" s="1">
        <v>2</v>
      </c>
      <c r="B225" s="1" t="s">
        <v>220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f>SUM(cashflow[[#This Row],[2021-01]:[2021-12]])</f>
        <v>0</v>
      </c>
      <c r="P225" s="3">
        <f>AVERAGE(cashflow[[#This Row],[2021-01]:[2021-12]])</f>
        <v>0</v>
      </c>
    </row>
    <row r="226" spans="1:16" x14ac:dyDescent="0.25">
      <c r="A226" s="1">
        <v>2</v>
      </c>
      <c r="B226" s="1" t="s">
        <v>221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f>SUM(cashflow[[#This Row],[2021-01]:[2021-12]])</f>
        <v>0</v>
      </c>
      <c r="P226" s="3">
        <f>AVERAGE(cashflow[[#This Row],[2021-01]:[2021-12]])</f>
        <v>0</v>
      </c>
    </row>
    <row r="227" spans="1:16" x14ac:dyDescent="0.25">
      <c r="A227" s="1">
        <v>2</v>
      </c>
      <c r="B227" s="1" t="s">
        <v>222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f>SUM(cashflow[[#This Row],[2021-01]:[2021-12]])</f>
        <v>0</v>
      </c>
      <c r="P227" s="3">
        <f>AVERAGE(cashflow[[#This Row],[2021-01]:[2021-12]])</f>
        <v>0</v>
      </c>
    </row>
    <row r="228" spans="1:16" x14ac:dyDescent="0.25">
      <c r="A228" s="1">
        <v>2</v>
      </c>
      <c r="B228" s="1" t="s">
        <v>223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f>SUM(cashflow[[#This Row],[2021-01]:[2021-12]])</f>
        <v>0</v>
      </c>
      <c r="P228" s="3">
        <f>AVERAGE(cashflow[[#This Row],[2021-01]:[2021-12]])</f>
        <v>0</v>
      </c>
    </row>
    <row r="229" spans="1:16" x14ac:dyDescent="0.25">
      <c r="A229" s="1">
        <v>1</v>
      </c>
      <c r="B229" s="1" t="s">
        <v>25</v>
      </c>
      <c r="C229" s="3">
        <v>-199.16923076923078</v>
      </c>
      <c r="D229" s="3">
        <v>-198.24512820512822</v>
      </c>
      <c r="E229" s="3">
        <v>-203.91282051282053</v>
      </c>
      <c r="F229" s="3">
        <v>-199.32205128205129</v>
      </c>
      <c r="G229" s="3">
        <v>-195.82974358974357</v>
      </c>
      <c r="H229" s="3">
        <v>-317.2717948717949</v>
      </c>
      <c r="I229" s="3">
        <v>-19.937435897435897</v>
      </c>
      <c r="J229" s="3">
        <v>-19.835897435897436</v>
      </c>
      <c r="K229" s="3">
        <v>-19.835897435897436</v>
      </c>
      <c r="L229" s="3">
        <v>-19.835897435897436</v>
      </c>
      <c r="M229" s="3">
        <v>-246.5333333333333</v>
      </c>
      <c r="N229" s="3">
        <v>-204.15179487179486</v>
      </c>
      <c r="O229" s="3">
        <f>SUM(cashflow[[#This Row],[2021-01]:[2021-12]])</f>
        <v>-1843.8810256410259</v>
      </c>
      <c r="P229" s="3">
        <f>AVERAGE(cashflow[[#This Row],[2021-01]:[2021-12]])</f>
        <v>-153.65675213675215</v>
      </c>
    </row>
    <row r="230" spans="1:16" x14ac:dyDescent="0.25">
      <c r="A230" s="1">
        <v>2</v>
      </c>
      <c r="B230" s="1" t="s">
        <v>26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f>SUM(cashflow[[#This Row],[2021-01]:[2021-12]])</f>
        <v>0</v>
      </c>
      <c r="P230" s="3">
        <f>AVERAGE(cashflow[[#This Row],[2021-01]:[2021-12]])</f>
        <v>0</v>
      </c>
    </row>
    <row r="231" spans="1:16" x14ac:dyDescent="0.25">
      <c r="A231" s="1">
        <v>2</v>
      </c>
      <c r="B231" s="1" t="s">
        <v>27</v>
      </c>
      <c r="C231" s="3">
        <v>-1.6338461538461537</v>
      </c>
      <c r="D231" s="3">
        <v>0</v>
      </c>
      <c r="E231" s="3">
        <v>-4.7948717948717947</v>
      </c>
      <c r="F231" s="3">
        <v>-0.20512820512820512</v>
      </c>
      <c r="G231" s="3">
        <v>-1.84</v>
      </c>
      <c r="H231" s="3">
        <v>-0.20512820512820512</v>
      </c>
      <c r="I231" s="3">
        <v>-0.3066666666666667</v>
      </c>
      <c r="J231" s="3">
        <v>-0.20512820512820512</v>
      </c>
      <c r="K231" s="3">
        <v>-0.20512820512820512</v>
      </c>
      <c r="L231" s="3">
        <v>-0.20512820512820512</v>
      </c>
      <c r="M231" s="3">
        <v>-0.20512820512820512</v>
      </c>
      <c r="N231" s="3">
        <v>-0.25128205128205128</v>
      </c>
      <c r="O231" s="3">
        <f>SUM(cashflow[[#This Row],[2021-01]:[2021-12]])</f>
        <v>-10.057435897435894</v>
      </c>
      <c r="P231" s="3">
        <f>AVERAGE(cashflow[[#This Row],[2021-01]:[2021-12]])</f>
        <v>-0.83811965811965783</v>
      </c>
    </row>
    <row r="232" spans="1:16" x14ac:dyDescent="0.25">
      <c r="A232" s="1">
        <v>2</v>
      </c>
      <c r="B232" s="1" t="s">
        <v>224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f>SUM(cashflow[[#This Row],[2021-01]:[2021-12]])</f>
        <v>0</v>
      </c>
      <c r="P232" s="3">
        <f>AVERAGE(cashflow[[#This Row],[2021-01]:[2021-12]])</f>
        <v>0</v>
      </c>
    </row>
    <row r="233" spans="1:16" x14ac:dyDescent="0.25">
      <c r="A233" s="1">
        <v>2</v>
      </c>
      <c r="B233" s="1" t="s">
        <v>28</v>
      </c>
      <c r="C233" s="3">
        <v>-188.70461538461538</v>
      </c>
      <c r="D233" s="3">
        <v>-189.46358974358975</v>
      </c>
      <c r="E233" s="3">
        <v>-189.89743589743588</v>
      </c>
      <c r="F233" s="3">
        <v>-189.89641025641026</v>
      </c>
      <c r="G233" s="3">
        <v>-184.76923076923077</v>
      </c>
      <c r="H233" s="3">
        <v>-307.84615384615387</v>
      </c>
      <c r="I233" s="3">
        <v>-10.410256410256411</v>
      </c>
      <c r="J233" s="3">
        <v>-10.410256410256411</v>
      </c>
      <c r="K233" s="3">
        <v>-10.410256410256411</v>
      </c>
      <c r="L233" s="3">
        <v>-10.410256410256411</v>
      </c>
      <c r="M233" s="3">
        <v>-205.28205128205127</v>
      </c>
      <c r="N233" s="3">
        <v>-191.50051282051282</v>
      </c>
      <c r="O233" s="3">
        <f>SUM(cashflow[[#This Row],[2021-01]:[2021-12]])</f>
        <v>-1689.0010256410253</v>
      </c>
      <c r="P233" s="3">
        <f>AVERAGE(cashflow[[#This Row],[2021-01]:[2021-12]])</f>
        <v>-140.75008547008545</v>
      </c>
    </row>
    <row r="234" spans="1:16" x14ac:dyDescent="0.25">
      <c r="A234" s="1">
        <v>3</v>
      </c>
      <c r="B234" s="1" t="s">
        <v>11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f>SUM(cashflow[[#This Row],[2021-01]:[2021-12]])</f>
        <v>0</v>
      </c>
      <c r="P234" s="3">
        <f>AVERAGE(cashflow[[#This Row],[2021-01]:[2021-12]])</f>
        <v>0</v>
      </c>
    </row>
    <row r="235" spans="1:16" x14ac:dyDescent="0.25">
      <c r="A235" s="1">
        <v>3</v>
      </c>
      <c r="B235" s="1" t="s">
        <v>29</v>
      </c>
      <c r="C235" s="3">
        <v>-188.70461538461538</v>
      </c>
      <c r="D235" s="3">
        <v>-189.46358974358975</v>
      </c>
      <c r="E235" s="3">
        <v>-189.89743589743588</v>
      </c>
      <c r="F235" s="3">
        <v>-189.89641025641026</v>
      </c>
      <c r="G235" s="3">
        <v>-184.76923076923077</v>
      </c>
      <c r="H235" s="3">
        <v>-307.84615384615387</v>
      </c>
      <c r="I235" s="3">
        <v>-10.410256410256411</v>
      </c>
      <c r="J235" s="3">
        <v>-10.410256410256411</v>
      </c>
      <c r="K235" s="3">
        <v>-10.410256410256411</v>
      </c>
      <c r="L235" s="3">
        <v>-10.410256410256411</v>
      </c>
      <c r="M235" s="3">
        <v>-205.28205128205127</v>
      </c>
      <c r="N235" s="3">
        <v>-191.50051282051282</v>
      </c>
      <c r="O235" s="3">
        <f>SUM(cashflow[[#This Row],[2021-01]:[2021-12]])</f>
        <v>-1689.0010256410253</v>
      </c>
      <c r="P235" s="3">
        <f>AVERAGE(cashflow[[#This Row],[2021-01]:[2021-12]])</f>
        <v>-140.75008547008545</v>
      </c>
    </row>
    <row r="236" spans="1:16" x14ac:dyDescent="0.25">
      <c r="A236" s="1">
        <v>4</v>
      </c>
      <c r="B236" s="1" t="s">
        <v>30</v>
      </c>
      <c r="C236" s="3">
        <v>-184.76923076923077</v>
      </c>
      <c r="D236" s="3">
        <v>-184.76923076923077</v>
      </c>
      <c r="E236" s="3">
        <v>-189.89743589743588</v>
      </c>
      <c r="F236" s="3">
        <v>-189.89641025641026</v>
      </c>
      <c r="G236" s="3">
        <v>-184.76923076923077</v>
      </c>
      <c r="H236" s="3">
        <v>-307.84615384615387</v>
      </c>
      <c r="I236" s="3">
        <v>-10.410256410256411</v>
      </c>
      <c r="J236" s="3">
        <v>0</v>
      </c>
      <c r="K236" s="3">
        <v>0</v>
      </c>
      <c r="L236" s="3">
        <v>-10.410256410256411</v>
      </c>
      <c r="M236" s="3">
        <v>-205.28205128205127</v>
      </c>
      <c r="N236" s="3">
        <v>-191.50051282051282</v>
      </c>
      <c r="O236" s="3">
        <f>SUM(cashflow[[#This Row],[2021-01]:[2021-12]])</f>
        <v>-1659.550769230769</v>
      </c>
      <c r="P236" s="3">
        <f>AVERAGE(cashflow[[#This Row],[2021-01]:[2021-12]])</f>
        <v>-138.29589743589742</v>
      </c>
    </row>
    <row r="237" spans="1:16" x14ac:dyDescent="0.25">
      <c r="A237" s="1">
        <v>4</v>
      </c>
      <c r="B237" s="1" t="s">
        <v>225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f>SUM(cashflow[[#This Row],[2021-01]:[2021-12]])</f>
        <v>0</v>
      </c>
      <c r="P237" s="3">
        <f>AVERAGE(cashflow[[#This Row],[2021-01]:[2021-12]])</f>
        <v>0</v>
      </c>
    </row>
    <row r="238" spans="1:16" x14ac:dyDescent="0.25">
      <c r="A238" s="1">
        <v>4</v>
      </c>
      <c r="B238" s="1" t="s">
        <v>226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f>SUM(cashflow[[#This Row],[2021-01]:[2021-12]])</f>
        <v>0</v>
      </c>
      <c r="P238" s="3">
        <f>AVERAGE(cashflow[[#This Row],[2021-01]:[2021-12]])</f>
        <v>0</v>
      </c>
    </row>
    <row r="239" spans="1:16" x14ac:dyDescent="0.25">
      <c r="A239" s="1">
        <v>4</v>
      </c>
      <c r="B239" s="1" t="s">
        <v>175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f>SUM(cashflow[[#This Row],[2021-01]:[2021-12]])</f>
        <v>0</v>
      </c>
      <c r="P239" s="3">
        <f>AVERAGE(cashflow[[#This Row],[2021-01]:[2021-12]])</f>
        <v>0</v>
      </c>
    </row>
    <row r="240" spans="1:16" x14ac:dyDescent="0.25">
      <c r="A240" s="1">
        <v>4</v>
      </c>
      <c r="B240" s="1" t="s">
        <v>176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f>SUM(cashflow[[#This Row],[2021-01]:[2021-12]])</f>
        <v>0</v>
      </c>
      <c r="P240" s="3">
        <f>AVERAGE(cashflow[[#This Row],[2021-01]:[2021-12]])</f>
        <v>0</v>
      </c>
    </row>
    <row r="241" spans="1:16" x14ac:dyDescent="0.25">
      <c r="A241" s="1">
        <v>3</v>
      </c>
      <c r="B241" s="1" t="s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f>SUM(cashflow[[#This Row],[2021-01]:[2021-12]])</f>
        <v>0</v>
      </c>
      <c r="P241" s="3">
        <f>AVERAGE(cashflow[[#This Row],[2021-01]:[2021-12]])</f>
        <v>0</v>
      </c>
    </row>
    <row r="242" spans="1:16" x14ac:dyDescent="0.25">
      <c r="A242" s="1">
        <v>3</v>
      </c>
      <c r="B242" s="1" t="s">
        <v>177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f>SUM(cashflow[[#This Row],[2021-01]:[2021-12]])</f>
        <v>0</v>
      </c>
      <c r="P242" s="3">
        <f>AVERAGE(cashflow[[#This Row],[2021-01]:[2021-12]])</f>
        <v>0</v>
      </c>
    </row>
    <row r="243" spans="1:16" x14ac:dyDescent="0.25">
      <c r="A243" s="1">
        <v>3</v>
      </c>
      <c r="B243" s="1" t="s">
        <v>178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f>SUM(cashflow[[#This Row],[2021-01]:[2021-12]])</f>
        <v>0</v>
      </c>
      <c r="P243" s="3">
        <f>AVERAGE(cashflow[[#This Row],[2021-01]:[2021-12]])</f>
        <v>0</v>
      </c>
    </row>
    <row r="244" spans="1:16" x14ac:dyDescent="0.25">
      <c r="A244" s="1">
        <v>2</v>
      </c>
      <c r="B244" s="1" t="s">
        <v>201</v>
      </c>
      <c r="C244" s="3">
        <v>-4.9230769230769231E-2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f>SUM(cashflow[[#This Row],[2021-01]:[2021-12]])</f>
        <v>-4.9230769230769231E-2</v>
      </c>
      <c r="P244" s="3">
        <f>AVERAGE(cashflow[[#This Row],[2021-01]:[2021-12]])</f>
        <v>-4.1025641025641026E-3</v>
      </c>
    </row>
    <row r="245" spans="1:16" x14ac:dyDescent="0.25">
      <c r="A245" s="1">
        <v>3</v>
      </c>
      <c r="B245" s="1" t="s">
        <v>227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f>SUM(cashflow[[#This Row],[2021-01]:[2021-12]])</f>
        <v>0</v>
      </c>
      <c r="P245" s="3">
        <f>AVERAGE(cashflow[[#This Row],[2021-01]:[2021-12]])</f>
        <v>0</v>
      </c>
    </row>
    <row r="246" spans="1:16" x14ac:dyDescent="0.25">
      <c r="A246" s="1">
        <v>3</v>
      </c>
      <c r="B246" s="1" t="s">
        <v>88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f>SUM(cashflow[[#This Row],[2021-01]:[2021-12]])</f>
        <v>0</v>
      </c>
      <c r="P246" s="3">
        <f>AVERAGE(cashflow[[#This Row],[2021-01]:[2021-12]])</f>
        <v>0</v>
      </c>
    </row>
    <row r="247" spans="1:16" x14ac:dyDescent="0.25">
      <c r="A247" s="1">
        <v>3</v>
      </c>
      <c r="B247" s="1" t="s">
        <v>92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f>SUM(cashflow[[#This Row],[2021-01]:[2021-12]])</f>
        <v>0</v>
      </c>
      <c r="P247" s="3">
        <f>AVERAGE(cashflow[[#This Row],[2021-01]:[2021-12]])</f>
        <v>0</v>
      </c>
    </row>
    <row r="248" spans="1:16" x14ac:dyDescent="0.25">
      <c r="A248" s="1">
        <v>2</v>
      </c>
      <c r="B248" s="1" t="s">
        <v>31</v>
      </c>
      <c r="C248" s="3">
        <v>-8.781538461538462</v>
      </c>
      <c r="D248" s="3">
        <v>-8.781538461538462</v>
      </c>
      <c r="E248" s="3">
        <v>-9.2205128205128215</v>
      </c>
      <c r="F248" s="3">
        <v>-9.2205128205128215</v>
      </c>
      <c r="G248" s="3">
        <v>-9.2205128205128215</v>
      </c>
      <c r="H248" s="3">
        <v>-9.2205128205128215</v>
      </c>
      <c r="I248" s="3">
        <v>-9.2205128205128215</v>
      </c>
      <c r="J248" s="3">
        <v>-9.2205128205128215</v>
      </c>
      <c r="K248" s="3">
        <v>-9.2205128205128215</v>
      </c>
      <c r="L248" s="3">
        <v>-9.2205128205128215</v>
      </c>
      <c r="M248" s="3">
        <v>-41.046153846153842</v>
      </c>
      <c r="N248" s="3">
        <v>-12.4</v>
      </c>
      <c r="O248" s="3">
        <f>SUM(cashflow[[#This Row],[2021-01]:[2021-12]])</f>
        <v>-144.77333333333334</v>
      </c>
      <c r="P248" s="3">
        <f>AVERAGE(cashflow[[#This Row],[2021-01]:[2021-12]])</f>
        <v>-12.064444444444446</v>
      </c>
    </row>
    <row r="249" spans="1:16" x14ac:dyDescent="0.25">
      <c r="A249" s="1">
        <v>3</v>
      </c>
      <c r="B249" s="1" t="s">
        <v>118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f>SUM(cashflow[[#This Row],[2021-01]:[2021-12]])</f>
        <v>0</v>
      </c>
      <c r="P249" s="3">
        <f>AVERAGE(cashflow[[#This Row],[2021-01]:[2021-12]])</f>
        <v>0</v>
      </c>
    </row>
    <row r="250" spans="1:16" x14ac:dyDescent="0.25">
      <c r="A250" s="1">
        <v>3</v>
      </c>
      <c r="B250" s="1" t="s">
        <v>74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f>SUM(cashflow[[#This Row],[2021-01]:[2021-12]])</f>
        <v>0</v>
      </c>
      <c r="P250" s="3">
        <f>AVERAGE(cashflow[[#This Row],[2021-01]:[2021-12]])</f>
        <v>0</v>
      </c>
    </row>
    <row r="251" spans="1:16" x14ac:dyDescent="0.25">
      <c r="A251" s="1">
        <v>4</v>
      </c>
      <c r="B251" s="1" t="s">
        <v>119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f>SUM(cashflow[[#This Row],[2021-01]:[2021-12]])</f>
        <v>0</v>
      </c>
      <c r="P251" s="3">
        <f>AVERAGE(cashflow[[#This Row],[2021-01]:[2021-12]])</f>
        <v>0</v>
      </c>
    </row>
    <row r="252" spans="1:16" x14ac:dyDescent="0.25">
      <c r="A252" s="1">
        <v>4</v>
      </c>
      <c r="B252" s="1" t="s">
        <v>120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f>SUM(cashflow[[#This Row],[2021-01]:[2021-12]])</f>
        <v>0</v>
      </c>
      <c r="P252" s="3">
        <f>AVERAGE(cashflow[[#This Row],[2021-01]:[2021-12]])</f>
        <v>0</v>
      </c>
    </row>
    <row r="253" spans="1:16" x14ac:dyDescent="0.25">
      <c r="A253" s="1">
        <v>3</v>
      </c>
      <c r="B253" s="1" t="s">
        <v>228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f>SUM(cashflow[[#This Row],[2021-01]:[2021-12]])</f>
        <v>0</v>
      </c>
      <c r="P253" s="3">
        <f>AVERAGE(cashflow[[#This Row],[2021-01]:[2021-12]])</f>
        <v>0</v>
      </c>
    </row>
    <row r="254" spans="1:16" x14ac:dyDescent="0.25">
      <c r="A254" s="1">
        <v>4</v>
      </c>
      <c r="B254" s="1" t="s">
        <v>229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f>SUM(cashflow[[#This Row],[2021-01]:[2021-12]])</f>
        <v>0</v>
      </c>
      <c r="P254" s="3">
        <f>AVERAGE(cashflow[[#This Row],[2021-01]:[2021-12]])</f>
        <v>0</v>
      </c>
    </row>
    <row r="255" spans="1:16" x14ac:dyDescent="0.25">
      <c r="A255" s="1">
        <v>4</v>
      </c>
      <c r="B255" s="1" t="s">
        <v>123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f>SUM(cashflow[[#This Row],[2021-01]:[2021-12]])</f>
        <v>0</v>
      </c>
      <c r="P255" s="3">
        <f>AVERAGE(cashflow[[#This Row],[2021-01]:[2021-12]])</f>
        <v>0</v>
      </c>
    </row>
    <row r="256" spans="1:16" x14ac:dyDescent="0.25">
      <c r="A256" s="1">
        <v>4</v>
      </c>
      <c r="B256" s="1" t="s">
        <v>124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f>SUM(cashflow[[#This Row],[2021-01]:[2021-12]])</f>
        <v>0</v>
      </c>
      <c r="P256" s="3">
        <f>AVERAGE(cashflow[[#This Row],[2021-01]:[2021-12]])</f>
        <v>0</v>
      </c>
    </row>
    <row r="257" spans="1:16" x14ac:dyDescent="0.25">
      <c r="A257" s="1">
        <v>4</v>
      </c>
      <c r="B257" s="1" t="s">
        <v>125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f>SUM(cashflow[[#This Row],[2021-01]:[2021-12]])</f>
        <v>0</v>
      </c>
      <c r="P257" s="3">
        <f>AVERAGE(cashflow[[#This Row],[2021-01]:[2021-12]])</f>
        <v>0</v>
      </c>
    </row>
    <row r="258" spans="1:16" x14ac:dyDescent="0.25">
      <c r="A258" s="1">
        <v>4</v>
      </c>
      <c r="B258" s="1" t="s">
        <v>126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f>SUM(cashflow[[#This Row],[2021-01]:[2021-12]])</f>
        <v>0</v>
      </c>
      <c r="P258" s="3">
        <f>AVERAGE(cashflow[[#This Row],[2021-01]:[2021-12]])</f>
        <v>0</v>
      </c>
    </row>
    <row r="259" spans="1:16" x14ac:dyDescent="0.25">
      <c r="A259" s="1">
        <v>3</v>
      </c>
      <c r="B259" s="1" t="s">
        <v>78</v>
      </c>
      <c r="C259" s="3">
        <v>-8.781538461538462</v>
      </c>
      <c r="D259" s="3">
        <v>-8.781538461538462</v>
      </c>
      <c r="E259" s="3">
        <v>-9.2205128205128215</v>
      </c>
      <c r="F259" s="3">
        <v>-9.2205128205128215</v>
      </c>
      <c r="G259" s="3">
        <v>-9.2205128205128215</v>
      </c>
      <c r="H259" s="3">
        <v>-9.2205128205128215</v>
      </c>
      <c r="I259" s="3">
        <v>-9.2205128205128215</v>
      </c>
      <c r="J259" s="3">
        <v>-9.2205128205128215</v>
      </c>
      <c r="K259" s="3">
        <v>-9.2205128205128215</v>
      </c>
      <c r="L259" s="3">
        <v>-9.2205128205128215</v>
      </c>
      <c r="M259" s="3">
        <v>-41.046153846153842</v>
      </c>
      <c r="N259" s="3">
        <v>-9.2205128205128215</v>
      </c>
      <c r="O259" s="3">
        <f>SUM(cashflow[[#This Row],[2021-01]:[2021-12]])</f>
        <v>-141.59384615384616</v>
      </c>
      <c r="P259" s="3">
        <f>AVERAGE(cashflow[[#This Row],[2021-01]:[2021-12]])</f>
        <v>-11.79948717948718</v>
      </c>
    </row>
    <row r="260" spans="1:16" x14ac:dyDescent="0.25">
      <c r="A260" s="1">
        <v>4</v>
      </c>
      <c r="B260" s="1" t="s">
        <v>145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f>SUM(cashflow[[#This Row],[2021-01]:[2021-12]])</f>
        <v>0</v>
      </c>
      <c r="P260" s="3">
        <f>AVERAGE(cashflow[[#This Row],[2021-01]:[2021-12]])</f>
        <v>0</v>
      </c>
    </row>
    <row r="261" spans="1:16" x14ac:dyDescent="0.25">
      <c r="A261" s="1">
        <v>4</v>
      </c>
      <c r="B261" s="1" t="s">
        <v>147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-31.825641025641026</v>
      </c>
      <c r="N261" s="3">
        <v>0</v>
      </c>
      <c r="O261" s="3">
        <f>SUM(cashflow[[#This Row],[2021-01]:[2021-12]])</f>
        <v>-31.825641025641026</v>
      </c>
      <c r="P261" s="3">
        <f>AVERAGE(cashflow[[#This Row],[2021-01]:[2021-12]])</f>
        <v>-2.652136752136752</v>
      </c>
    </row>
    <row r="262" spans="1:16" x14ac:dyDescent="0.25">
      <c r="A262" s="1">
        <v>3</v>
      </c>
      <c r="B262" s="1" t="s">
        <v>128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f>SUM(cashflow[[#This Row],[2021-01]:[2021-12]])</f>
        <v>0</v>
      </c>
      <c r="P262" s="3">
        <f>AVERAGE(cashflow[[#This Row],[2021-01]:[2021-12]])</f>
        <v>0</v>
      </c>
    </row>
    <row r="263" spans="1:16" x14ac:dyDescent="0.25">
      <c r="A263" s="1">
        <v>3</v>
      </c>
      <c r="B263" s="1" t="s">
        <v>131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f>SUM(cashflow[[#This Row],[2021-01]:[2021-12]])</f>
        <v>0</v>
      </c>
      <c r="P263" s="3">
        <f>AVERAGE(cashflow[[#This Row],[2021-01]:[2021-12]])</f>
        <v>0</v>
      </c>
    </row>
    <row r="264" spans="1:16" x14ac:dyDescent="0.25">
      <c r="A264" s="1">
        <v>4</v>
      </c>
      <c r="B264" s="1" t="s">
        <v>132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f>SUM(cashflow[[#This Row],[2021-01]:[2021-12]])</f>
        <v>0</v>
      </c>
      <c r="P264" s="3">
        <f>AVERAGE(cashflow[[#This Row],[2021-01]:[2021-12]])</f>
        <v>0</v>
      </c>
    </row>
    <row r="265" spans="1:16" x14ac:dyDescent="0.25">
      <c r="A265" s="1">
        <v>4</v>
      </c>
      <c r="B265" s="1" t="s">
        <v>133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f>SUM(cashflow[[#This Row],[2021-01]:[2021-12]])</f>
        <v>0</v>
      </c>
      <c r="P265" s="3">
        <f>AVERAGE(cashflow[[#This Row],[2021-01]:[2021-12]])</f>
        <v>0</v>
      </c>
    </row>
    <row r="266" spans="1:16" x14ac:dyDescent="0.25">
      <c r="A266" s="1">
        <v>3</v>
      </c>
      <c r="B266" s="1" t="s">
        <v>134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f>SUM(cashflow[[#This Row],[2021-01]:[2021-12]])</f>
        <v>0</v>
      </c>
      <c r="P266" s="3">
        <f>AVERAGE(cashflow[[#This Row],[2021-01]:[2021-12]])</f>
        <v>0</v>
      </c>
    </row>
    <row r="267" spans="1:16" x14ac:dyDescent="0.25">
      <c r="A267" s="1">
        <v>1</v>
      </c>
      <c r="B267" s="1" t="s">
        <v>1</v>
      </c>
      <c r="C267" s="3">
        <v>-52.820512820512818</v>
      </c>
      <c r="D267" s="3">
        <v>-52.820512820512818</v>
      </c>
      <c r="E267" s="3">
        <v>-52.820512820512818</v>
      </c>
      <c r="F267" s="3">
        <v>-52.820512820512818</v>
      </c>
      <c r="G267" s="3">
        <v>-52.820512820512818</v>
      </c>
      <c r="H267" s="3">
        <v>-75.384615384615387</v>
      </c>
      <c r="I267" s="3">
        <v>-52.820512820512818</v>
      </c>
      <c r="J267" s="3">
        <v>-52.820512820512818</v>
      </c>
      <c r="K267" s="3">
        <v>-52.820512820512818</v>
      </c>
      <c r="L267" s="3">
        <v>-52.820512820512818</v>
      </c>
      <c r="M267" s="3">
        <v>-52.820512820512818</v>
      </c>
      <c r="N267" s="3">
        <v>-52.820512820512818</v>
      </c>
      <c r="O267" s="3">
        <f>SUM(cashflow[[#This Row],[2021-01]:[2021-12]])</f>
        <v>-656.41025641025635</v>
      </c>
      <c r="P267" s="3">
        <f>AVERAGE(cashflow[[#This Row],[2021-01]:[2021-12]])</f>
        <v>-54.700854700854698</v>
      </c>
    </row>
    <row r="268" spans="1:16" x14ac:dyDescent="0.25">
      <c r="A268" s="1">
        <v>1</v>
      </c>
      <c r="B268" s="1" t="s">
        <v>32</v>
      </c>
      <c r="C268" s="3">
        <v>-69.089230769230767</v>
      </c>
      <c r="D268" s="3">
        <v>-16.094358974358972</v>
      </c>
      <c r="E268" s="3">
        <v>-8.1066666666666674</v>
      </c>
      <c r="F268" s="3">
        <v>-6.6164102564102567</v>
      </c>
      <c r="G268" s="3">
        <v>-21.60923076923077</v>
      </c>
      <c r="H268" s="3">
        <v>-14.550769230769232</v>
      </c>
      <c r="I268" s="3">
        <v>-25.650256410256411</v>
      </c>
      <c r="J268" s="3">
        <v>-35.75076923076923</v>
      </c>
      <c r="K268" s="3">
        <v>-22.016410256410257</v>
      </c>
      <c r="L268" s="3">
        <v>-25.888205128205129</v>
      </c>
      <c r="M268" s="3">
        <v>-7.5723076923076924</v>
      </c>
      <c r="N268" s="3">
        <v>-47.392820512820514</v>
      </c>
      <c r="O268" s="3">
        <f>SUM(cashflow[[#This Row],[2021-01]:[2021-12]])</f>
        <v>-300.33743589743591</v>
      </c>
      <c r="P268" s="3">
        <f>AVERAGE(cashflow[[#This Row],[2021-01]:[2021-12]])</f>
        <v>-25.02811965811966</v>
      </c>
    </row>
    <row r="269" spans="1:16" x14ac:dyDescent="0.25">
      <c r="A269" s="1">
        <v>2</v>
      </c>
      <c r="B269" s="1" t="s">
        <v>230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f>SUM(cashflow[[#This Row],[2021-01]:[2021-12]])</f>
        <v>0</v>
      </c>
      <c r="P269" s="3">
        <f>AVERAGE(cashflow[[#This Row],[2021-01]:[2021-12]])</f>
        <v>0</v>
      </c>
    </row>
    <row r="270" spans="1:16" x14ac:dyDescent="0.25">
      <c r="A270" s="1">
        <v>2</v>
      </c>
      <c r="B270" s="1" t="s">
        <v>73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f>SUM(cashflow[[#This Row],[2021-01]:[2021-12]])</f>
        <v>0</v>
      </c>
      <c r="P270" s="3">
        <f>AVERAGE(cashflow[[#This Row],[2021-01]:[2021-12]])</f>
        <v>0</v>
      </c>
    </row>
    <row r="271" spans="1:16" x14ac:dyDescent="0.25">
      <c r="A271" s="1">
        <v>2</v>
      </c>
      <c r="B271" s="1" t="s">
        <v>231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f>SUM(cashflow[[#This Row],[2021-01]:[2021-12]])</f>
        <v>0</v>
      </c>
      <c r="P271" s="3">
        <f>AVERAGE(cashflow[[#This Row],[2021-01]:[2021-12]])</f>
        <v>0</v>
      </c>
    </row>
    <row r="272" spans="1:16" x14ac:dyDescent="0.25">
      <c r="A272" s="1">
        <v>3</v>
      </c>
      <c r="B272" s="1" t="s">
        <v>232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f>SUM(cashflow[[#This Row],[2021-01]:[2021-12]])</f>
        <v>0</v>
      </c>
      <c r="P272" s="3">
        <f>AVERAGE(cashflow[[#This Row],[2021-01]:[2021-12]])</f>
        <v>0</v>
      </c>
    </row>
    <row r="273" spans="1:16" x14ac:dyDescent="0.25">
      <c r="A273" s="1">
        <v>4</v>
      </c>
      <c r="B273" s="1" t="s">
        <v>180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f>SUM(cashflow[[#This Row],[2021-01]:[2021-12]])</f>
        <v>0</v>
      </c>
      <c r="P273" s="3">
        <f>AVERAGE(cashflow[[#This Row],[2021-01]:[2021-12]])</f>
        <v>0</v>
      </c>
    </row>
    <row r="274" spans="1:16" x14ac:dyDescent="0.25">
      <c r="A274" s="1">
        <v>4</v>
      </c>
      <c r="B274" s="1" t="s">
        <v>40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f>SUM(cashflow[[#This Row],[2021-01]:[2021-12]])</f>
        <v>0</v>
      </c>
      <c r="P274" s="3">
        <f>AVERAGE(cashflow[[#This Row],[2021-01]:[2021-12]])</f>
        <v>0</v>
      </c>
    </row>
    <row r="275" spans="1:16" x14ac:dyDescent="0.25">
      <c r="A275" s="1">
        <v>3</v>
      </c>
      <c r="B275" s="1" t="s">
        <v>233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f>SUM(cashflow[[#This Row],[2021-01]:[2021-12]])</f>
        <v>0</v>
      </c>
      <c r="P275" s="3">
        <f>AVERAGE(cashflow[[#This Row],[2021-01]:[2021-12]])</f>
        <v>0</v>
      </c>
    </row>
    <row r="276" spans="1:16" x14ac:dyDescent="0.25">
      <c r="A276" s="1">
        <v>2</v>
      </c>
      <c r="B276" s="1" t="s">
        <v>64</v>
      </c>
      <c r="C276" s="3">
        <v>0</v>
      </c>
      <c r="D276" s="3">
        <v>0</v>
      </c>
      <c r="E276" s="3">
        <v>0</v>
      </c>
      <c r="F276" s="3">
        <v>0</v>
      </c>
      <c r="G276" s="3">
        <v>-14.122051282051283</v>
      </c>
      <c r="H276" s="3">
        <v>0</v>
      </c>
      <c r="I276" s="3">
        <v>0</v>
      </c>
      <c r="J276" s="3">
        <v>0</v>
      </c>
      <c r="K276" s="3">
        <v>-0.92102564102564111</v>
      </c>
      <c r="L276" s="3">
        <v>0</v>
      </c>
      <c r="M276" s="3">
        <v>0</v>
      </c>
      <c r="N276" s="3">
        <v>-31.566153846153846</v>
      </c>
      <c r="O276" s="3">
        <f>SUM(cashflow[[#This Row],[2021-01]:[2021-12]])</f>
        <v>-46.60923076923077</v>
      </c>
      <c r="P276" s="3">
        <f>AVERAGE(cashflow[[#This Row],[2021-01]:[2021-12]])</f>
        <v>-3.8841025641025642</v>
      </c>
    </row>
    <row r="277" spans="1:16" x14ac:dyDescent="0.25">
      <c r="A277" s="1">
        <v>3</v>
      </c>
      <c r="B277" s="1" t="s">
        <v>234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f>SUM(cashflow[[#This Row],[2021-01]:[2021-12]])</f>
        <v>0</v>
      </c>
      <c r="P277" s="3">
        <f>AVERAGE(cashflow[[#This Row],[2021-01]:[2021-12]])</f>
        <v>0</v>
      </c>
    </row>
    <row r="278" spans="1:16" x14ac:dyDescent="0.25">
      <c r="A278" s="1">
        <v>3</v>
      </c>
      <c r="B278" s="1" t="s">
        <v>235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f>SUM(cashflow[[#This Row],[2021-01]:[2021-12]])</f>
        <v>0</v>
      </c>
      <c r="P278" s="3">
        <f>AVERAGE(cashflow[[#This Row],[2021-01]:[2021-12]])</f>
        <v>0</v>
      </c>
    </row>
    <row r="279" spans="1:16" x14ac:dyDescent="0.25">
      <c r="A279" s="1">
        <v>2</v>
      </c>
      <c r="B279" s="1" t="s">
        <v>45</v>
      </c>
      <c r="C279" s="3">
        <v>0</v>
      </c>
      <c r="D279" s="3">
        <v>-8.2051282051282044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f>SUM(cashflow[[#This Row],[2021-01]:[2021-12]])</f>
        <v>-8.2051282051282044</v>
      </c>
      <c r="P279" s="3">
        <f>AVERAGE(cashflow[[#This Row],[2021-01]:[2021-12]])</f>
        <v>-0.68376068376068366</v>
      </c>
    </row>
    <row r="280" spans="1:16" x14ac:dyDescent="0.25">
      <c r="A280" s="1">
        <v>2</v>
      </c>
      <c r="B280" s="1" t="s">
        <v>5</v>
      </c>
      <c r="C280" s="3">
        <v>-62.89846153846154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f>SUM(cashflow[[#This Row],[2021-01]:[2021-12]])</f>
        <v>-62.89846153846154</v>
      </c>
      <c r="P280" s="3">
        <f>AVERAGE(cashflow[[#This Row],[2021-01]:[2021-12]])</f>
        <v>-5.2415384615384619</v>
      </c>
    </row>
    <row r="281" spans="1:16" x14ac:dyDescent="0.25">
      <c r="A281" s="1">
        <v>3</v>
      </c>
      <c r="B281" s="1" t="s">
        <v>236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f>SUM(cashflow[[#This Row],[2021-01]:[2021-12]])</f>
        <v>0</v>
      </c>
      <c r="P281" s="3">
        <f>AVERAGE(cashflow[[#This Row],[2021-01]:[2021-12]])</f>
        <v>0</v>
      </c>
    </row>
    <row r="282" spans="1:16" x14ac:dyDescent="0.25">
      <c r="A282" s="1">
        <v>3</v>
      </c>
      <c r="B282" s="1" t="s">
        <v>72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f>SUM(cashflow[[#This Row],[2021-01]:[2021-12]])</f>
        <v>0</v>
      </c>
      <c r="P282" s="3">
        <f>AVERAGE(cashflow[[#This Row],[2021-01]:[2021-12]])</f>
        <v>0</v>
      </c>
    </row>
    <row r="283" spans="1:16" x14ac:dyDescent="0.25">
      <c r="A283" s="1">
        <v>3</v>
      </c>
      <c r="B283" s="1" t="s">
        <v>237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f>SUM(cashflow[[#This Row],[2021-01]:[2021-12]])</f>
        <v>0</v>
      </c>
      <c r="P283" s="3">
        <f>AVERAGE(cashflow[[#This Row],[2021-01]:[2021-12]])</f>
        <v>0</v>
      </c>
    </row>
    <row r="284" spans="1:16" x14ac:dyDescent="0.25">
      <c r="A284" s="1">
        <v>2</v>
      </c>
      <c r="B284" s="1" t="s">
        <v>179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f>SUM(cashflow[[#This Row],[2021-01]:[2021-12]])</f>
        <v>0</v>
      </c>
      <c r="P284" s="3">
        <f>AVERAGE(cashflow[[#This Row],[2021-01]:[2021-12]])</f>
        <v>0</v>
      </c>
    </row>
    <row r="285" spans="1:16" x14ac:dyDescent="0.25">
      <c r="A285" s="1">
        <v>2</v>
      </c>
      <c r="B285" s="1" t="s">
        <v>33</v>
      </c>
      <c r="C285" s="3">
        <v>0</v>
      </c>
      <c r="D285" s="3">
        <v>-0.98461538461538456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f>SUM(cashflow[[#This Row],[2021-01]:[2021-12]])</f>
        <v>-0.98461538461538456</v>
      </c>
      <c r="P285" s="3">
        <f>AVERAGE(cashflow[[#This Row],[2021-01]:[2021-12]])</f>
        <v>-8.2051282051282051E-2</v>
      </c>
    </row>
    <row r="286" spans="1:16" x14ac:dyDescent="0.25">
      <c r="A286" s="1">
        <v>2</v>
      </c>
      <c r="B286" s="1" t="s">
        <v>62</v>
      </c>
      <c r="C286" s="3">
        <v>0</v>
      </c>
      <c r="D286" s="3">
        <v>-0.5641025641025641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f>SUM(cashflow[[#This Row],[2021-01]:[2021-12]])</f>
        <v>-0.5641025641025641</v>
      </c>
      <c r="P286" s="3">
        <f>AVERAGE(cashflow[[#This Row],[2021-01]:[2021-12]])</f>
        <v>-4.7008547008547008E-2</v>
      </c>
    </row>
    <row r="287" spans="1:16" x14ac:dyDescent="0.25">
      <c r="A287" s="1">
        <v>2</v>
      </c>
      <c r="B287" s="1" t="s">
        <v>76</v>
      </c>
      <c r="C287" s="3">
        <v>0</v>
      </c>
      <c r="D287" s="3">
        <v>0</v>
      </c>
      <c r="E287" s="3">
        <v>-1.0256410256410255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f>SUM(cashflow[[#This Row],[2021-01]:[2021-12]])</f>
        <v>-1.0256410256410255</v>
      </c>
      <c r="P287" s="3">
        <f>AVERAGE(cashflow[[#This Row],[2021-01]:[2021-12]])</f>
        <v>-8.5470085470085458E-2</v>
      </c>
    </row>
    <row r="288" spans="1:16" x14ac:dyDescent="0.25">
      <c r="A288" s="1">
        <v>2</v>
      </c>
      <c r="B288" s="1" t="s">
        <v>46</v>
      </c>
      <c r="C288" s="3">
        <v>-6.1907692307692308</v>
      </c>
      <c r="D288" s="3">
        <v>-6.3405128205128207</v>
      </c>
      <c r="E288" s="3">
        <v>-7.0810256410256418</v>
      </c>
      <c r="F288" s="3">
        <v>-6.6164102564102567</v>
      </c>
      <c r="G288" s="3">
        <v>-7.4871794871794872</v>
      </c>
      <c r="H288" s="3">
        <v>-14.550769230769232</v>
      </c>
      <c r="I288" s="3">
        <v>-13.445128205128205</v>
      </c>
      <c r="J288" s="3">
        <v>-31.443076923076923</v>
      </c>
      <c r="K288" s="3">
        <v>-7.4789743589743596</v>
      </c>
      <c r="L288" s="3">
        <v>-18.117948717948718</v>
      </c>
      <c r="M288" s="3">
        <v>-7.5723076923076924</v>
      </c>
      <c r="N288" s="3">
        <v>-14.355897435897436</v>
      </c>
      <c r="O288" s="3">
        <f>SUM(cashflow[[#This Row],[2021-01]:[2021-12]])</f>
        <v>-140.68</v>
      </c>
      <c r="P288" s="3">
        <f>AVERAGE(cashflow[[#This Row],[2021-01]:[2021-12]])</f>
        <v>-11.723333333333334</v>
      </c>
    </row>
    <row r="289" spans="1:16" x14ac:dyDescent="0.25">
      <c r="A289" s="1">
        <v>1</v>
      </c>
      <c r="B289" s="1" t="s">
        <v>34</v>
      </c>
      <c r="C289" s="3">
        <v>-106.77538461538461</v>
      </c>
      <c r="D289" s="3">
        <v>-107.38461538461539</v>
      </c>
      <c r="E289" s="3">
        <v>-136.39282051282049</v>
      </c>
      <c r="F289" s="3">
        <v>-120.42666666666668</v>
      </c>
      <c r="G289" s="3">
        <v>-115.74974358974359</v>
      </c>
      <c r="H289" s="3">
        <v>-115.29846153846155</v>
      </c>
      <c r="I289" s="3">
        <v>-113.74051282051282</v>
      </c>
      <c r="J289" s="3">
        <v>-115.76410256410257</v>
      </c>
      <c r="K289" s="3">
        <v>-119.53128205128206</v>
      </c>
      <c r="L289" s="3">
        <v>-117.64102564102564</v>
      </c>
      <c r="M289" s="3">
        <v>-153.61538461538461</v>
      </c>
      <c r="N289" s="3">
        <v>-115.16923076923078</v>
      </c>
      <c r="O289" s="3">
        <f>SUM(cashflow[[#This Row],[2021-01]:[2021-12]])</f>
        <v>-1437.4892307692307</v>
      </c>
      <c r="P289" s="3">
        <f>AVERAGE(cashflow[[#This Row],[2021-01]:[2021-12]])</f>
        <v>-119.79076923076923</v>
      </c>
    </row>
    <row r="290" spans="1:16" x14ac:dyDescent="0.25">
      <c r="A290" s="1">
        <v>2</v>
      </c>
      <c r="B290" s="1" t="s">
        <v>53</v>
      </c>
      <c r="C290" s="3">
        <v>0</v>
      </c>
      <c r="D290" s="3">
        <v>0</v>
      </c>
      <c r="E290" s="3">
        <v>-3.3138461538461539</v>
      </c>
      <c r="F290" s="3">
        <v>-5.7343589743589742</v>
      </c>
      <c r="G290" s="3">
        <v>-2.4164102564102561</v>
      </c>
      <c r="H290" s="3">
        <v>-6.7558974358974364</v>
      </c>
      <c r="I290" s="3">
        <v>-4.6061538461538456</v>
      </c>
      <c r="J290" s="3">
        <v>0</v>
      </c>
      <c r="K290" s="3">
        <v>-2.4153846153846152</v>
      </c>
      <c r="L290" s="3">
        <v>0</v>
      </c>
      <c r="M290" s="3">
        <v>-1.0246153846153847</v>
      </c>
      <c r="N290" s="3">
        <v>0</v>
      </c>
      <c r="O290" s="3">
        <f>SUM(cashflow[[#This Row],[2021-01]:[2021-12]])</f>
        <v>-26.266666666666662</v>
      </c>
      <c r="P290" s="3">
        <f>AVERAGE(cashflow[[#This Row],[2021-01]:[2021-12]])</f>
        <v>-2.1888888888888887</v>
      </c>
    </row>
    <row r="291" spans="1:16" x14ac:dyDescent="0.25">
      <c r="A291" s="1">
        <v>2</v>
      </c>
      <c r="B291" s="1" t="s">
        <v>79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f>SUM(cashflow[[#This Row],[2021-01]:[2021-12]])</f>
        <v>0</v>
      </c>
      <c r="P291" s="3">
        <f>AVERAGE(cashflow[[#This Row],[2021-01]:[2021-12]])</f>
        <v>0</v>
      </c>
    </row>
    <row r="292" spans="1:16" x14ac:dyDescent="0.25">
      <c r="A292" s="1">
        <v>3</v>
      </c>
      <c r="B292" s="1" t="s">
        <v>238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f>SUM(cashflow[[#This Row],[2021-01]:[2021-12]])</f>
        <v>0</v>
      </c>
      <c r="P292" s="3">
        <f>AVERAGE(cashflow[[#This Row],[2021-01]:[2021-12]])</f>
        <v>0</v>
      </c>
    </row>
    <row r="293" spans="1:16" x14ac:dyDescent="0.25">
      <c r="A293" s="1">
        <v>4</v>
      </c>
      <c r="B293" s="1" t="s">
        <v>180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f>SUM(cashflow[[#This Row],[2021-01]:[2021-12]])</f>
        <v>0</v>
      </c>
      <c r="P293" s="3">
        <f>AVERAGE(cashflow[[#This Row],[2021-01]:[2021-12]])</f>
        <v>0</v>
      </c>
    </row>
    <row r="294" spans="1:16" x14ac:dyDescent="0.25">
      <c r="A294" s="1">
        <v>4</v>
      </c>
      <c r="B294" s="1" t="s">
        <v>40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f>SUM(cashflow[[#This Row],[2021-01]:[2021-12]])</f>
        <v>0</v>
      </c>
      <c r="P294" s="3">
        <f>AVERAGE(cashflow[[#This Row],[2021-01]:[2021-12]])</f>
        <v>0</v>
      </c>
    </row>
    <row r="295" spans="1:16" x14ac:dyDescent="0.25">
      <c r="A295" s="1">
        <v>3</v>
      </c>
      <c r="B295" s="1" t="s">
        <v>137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f>SUM(cashflow[[#This Row],[2021-01]:[2021-12]])</f>
        <v>0</v>
      </c>
      <c r="P295" s="3">
        <f>AVERAGE(cashflow[[#This Row],[2021-01]:[2021-12]])</f>
        <v>0</v>
      </c>
    </row>
    <row r="296" spans="1:16" x14ac:dyDescent="0.25">
      <c r="A296" s="1">
        <v>4</v>
      </c>
      <c r="B296" s="1" t="s">
        <v>180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f>SUM(cashflow[[#This Row],[2021-01]:[2021-12]])</f>
        <v>0</v>
      </c>
      <c r="P296" s="3">
        <f>AVERAGE(cashflow[[#This Row],[2021-01]:[2021-12]])</f>
        <v>0</v>
      </c>
    </row>
    <row r="297" spans="1:16" x14ac:dyDescent="0.25">
      <c r="A297" s="1">
        <v>4</v>
      </c>
      <c r="B297" s="1" t="s">
        <v>40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f>SUM(cashflow[[#This Row],[2021-01]:[2021-12]])</f>
        <v>0</v>
      </c>
      <c r="P297" s="3">
        <f>AVERAGE(cashflow[[#This Row],[2021-01]:[2021-12]])</f>
        <v>0</v>
      </c>
    </row>
    <row r="298" spans="1:16" x14ac:dyDescent="0.25">
      <c r="A298" s="1">
        <v>3</v>
      </c>
      <c r="B298" s="1" t="s">
        <v>179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f>SUM(cashflow[[#This Row],[2021-01]:[2021-12]])</f>
        <v>0</v>
      </c>
      <c r="P298" s="3">
        <f>AVERAGE(cashflow[[#This Row],[2021-01]:[2021-12]])</f>
        <v>0</v>
      </c>
    </row>
    <row r="299" spans="1:16" x14ac:dyDescent="0.25">
      <c r="A299" s="1">
        <v>4</v>
      </c>
      <c r="B299" s="1" t="s">
        <v>180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f>SUM(cashflow[[#This Row],[2021-01]:[2021-12]])</f>
        <v>0</v>
      </c>
      <c r="P299" s="3">
        <f>AVERAGE(cashflow[[#This Row],[2021-01]:[2021-12]])</f>
        <v>0</v>
      </c>
    </row>
    <row r="300" spans="1:16" x14ac:dyDescent="0.25">
      <c r="A300" s="1">
        <v>4</v>
      </c>
      <c r="B300" s="1" t="s">
        <v>40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f>SUM(cashflow[[#This Row],[2021-01]:[2021-12]])</f>
        <v>0</v>
      </c>
      <c r="P300" s="3">
        <f>AVERAGE(cashflow[[#This Row],[2021-01]:[2021-12]])</f>
        <v>0</v>
      </c>
    </row>
    <row r="301" spans="1:16" x14ac:dyDescent="0.25">
      <c r="A301" s="1">
        <v>2</v>
      </c>
      <c r="B301" s="1" t="s">
        <v>239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f>SUM(cashflow[[#This Row],[2021-01]:[2021-12]])</f>
        <v>0</v>
      </c>
      <c r="P301" s="3">
        <f>AVERAGE(cashflow[[#This Row],[2021-01]:[2021-12]])</f>
        <v>0</v>
      </c>
    </row>
    <row r="302" spans="1:16" x14ac:dyDescent="0.25">
      <c r="A302" s="1">
        <v>2</v>
      </c>
      <c r="B302" s="1" t="s">
        <v>35</v>
      </c>
      <c r="C302" s="3">
        <v>-5.7497435897435896</v>
      </c>
      <c r="D302" s="3">
        <v>-6.3589743589743586</v>
      </c>
      <c r="E302" s="3">
        <v>-6.3589743589743586</v>
      </c>
      <c r="F302" s="3">
        <v>-6.3589743589743586</v>
      </c>
      <c r="G302" s="3">
        <v>-6.1538461538461542</v>
      </c>
      <c r="H302" s="3">
        <v>2.8984615384615386</v>
      </c>
      <c r="I302" s="3">
        <v>1.1107692307692307</v>
      </c>
      <c r="J302" s="3">
        <v>0</v>
      </c>
      <c r="K302" s="3">
        <v>-10.461538461538462</v>
      </c>
      <c r="L302" s="3">
        <v>-10.461538461538462</v>
      </c>
      <c r="M302" s="3">
        <v>-16.949743589743587</v>
      </c>
      <c r="N302" s="3">
        <v>-7.1794871794871797</v>
      </c>
      <c r="O302" s="3">
        <f>SUM(cashflow[[#This Row],[2021-01]:[2021-12]])</f>
        <v>-72.023589743589739</v>
      </c>
      <c r="P302" s="3">
        <f>AVERAGE(cashflow[[#This Row],[2021-01]:[2021-12]])</f>
        <v>-6.0019658119658112</v>
      </c>
    </row>
    <row r="303" spans="1:16" x14ac:dyDescent="0.25">
      <c r="A303" s="1">
        <v>3</v>
      </c>
      <c r="B303" s="1" t="s">
        <v>240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f>SUM(cashflow[[#This Row],[2021-01]:[2021-12]])</f>
        <v>0</v>
      </c>
      <c r="P303" s="3">
        <f>AVERAGE(cashflow[[#This Row],[2021-01]:[2021-12]])</f>
        <v>0</v>
      </c>
    </row>
    <row r="304" spans="1:16" x14ac:dyDescent="0.25">
      <c r="A304" s="1">
        <v>3</v>
      </c>
      <c r="B304" s="1" t="s">
        <v>241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f>SUM(cashflow[[#This Row],[2021-01]:[2021-12]])</f>
        <v>0</v>
      </c>
      <c r="P304" s="3">
        <f>AVERAGE(cashflow[[#This Row],[2021-01]:[2021-12]])</f>
        <v>0</v>
      </c>
    </row>
    <row r="305" spans="1:16" x14ac:dyDescent="0.25">
      <c r="A305" s="1">
        <v>3</v>
      </c>
      <c r="B305" s="1" t="s">
        <v>3</v>
      </c>
      <c r="C305" s="3">
        <v>-6.3589743589743586</v>
      </c>
      <c r="D305" s="3">
        <v>-6.3589743589743586</v>
      </c>
      <c r="E305" s="3">
        <v>-6.3589743589743586</v>
      </c>
      <c r="F305" s="3">
        <v>-6.3589743589743586</v>
      </c>
      <c r="G305" s="3">
        <v>-6.1538461538461542</v>
      </c>
      <c r="H305" s="3">
        <v>2.8984615384615386</v>
      </c>
      <c r="I305" s="3">
        <v>1.1107692307692307</v>
      </c>
      <c r="J305" s="3">
        <v>0</v>
      </c>
      <c r="K305" s="3">
        <v>-10.461538461538462</v>
      </c>
      <c r="L305" s="3">
        <v>-10.461538461538462</v>
      </c>
      <c r="M305" s="3">
        <v>-16.949743589743587</v>
      </c>
      <c r="N305" s="3">
        <v>-7.1794871794871797</v>
      </c>
      <c r="O305" s="3">
        <f>SUM(cashflow[[#This Row],[2021-01]:[2021-12]])</f>
        <v>-72.632820512820501</v>
      </c>
      <c r="P305" s="3">
        <f>AVERAGE(cashflow[[#This Row],[2021-01]:[2021-12]])</f>
        <v>-6.0527350427350415</v>
      </c>
    </row>
    <row r="306" spans="1:16" x14ac:dyDescent="0.25">
      <c r="A306" s="1">
        <v>3</v>
      </c>
      <c r="B306" s="1" t="s">
        <v>242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f>SUM(cashflow[[#This Row],[2021-01]:[2021-12]])</f>
        <v>0</v>
      </c>
      <c r="P306" s="3">
        <f>AVERAGE(cashflow[[#This Row],[2021-01]:[2021-12]])</f>
        <v>0</v>
      </c>
    </row>
    <row r="307" spans="1:16" x14ac:dyDescent="0.25">
      <c r="A307" s="1">
        <v>2</v>
      </c>
      <c r="B307" s="1" t="s">
        <v>63</v>
      </c>
      <c r="C307" s="3">
        <v>0</v>
      </c>
      <c r="D307" s="3">
        <v>0</v>
      </c>
      <c r="E307" s="3">
        <v>-7.3364102564102565</v>
      </c>
      <c r="F307" s="3">
        <v>-1.1538461538461537</v>
      </c>
      <c r="G307" s="3">
        <v>0</v>
      </c>
      <c r="H307" s="3">
        <v>-4.2615384615384615</v>
      </c>
      <c r="I307" s="3">
        <v>-3.0656410256410256</v>
      </c>
      <c r="J307" s="3">
        <v>-0.50769230769230766</v>
      </c>
      <c r="K307" s="3">
        <v>0</v>
      </c>
      <c r="L307" s="3">
        <v>0</v>
      </c>
      <c r="M307" s="3">
        <v>-7.7917948717948713</v>
      </c>
      <c r="N307" s="3">
        <v>-0.81025641025641026</v>
      </c>
      <c r="O307" s="3">
        <f>SUM(cashflow[[#This Row],[2021-01]:[2021-12]])</f>
        <v>-24.927179487179483</v>
      </c>
      <c r="P307" s="3">
        <f>AVERAGE(cashflow[[#This Row],[2021-01]:[2021-12]])</f>
        <v>-2.0772649572649571</v>
      </c>
    </row>
    <row r="308" spans="1:16" x14ac:dyDescent="0.25">
      <c r="A308" s="1">
        <v>2</v>
      </c>
      <c r="B308" s="1" t="s">
        <v>243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f>SUM(cashflow[[#This Row],[2021-01]:[2021-12]])</f>
        <v>0</v>
      </c>
      <c r="P308" s="3">
        <f>AVERAGE(cashflow[[#This Row],[2021-01]:[2021-12]])</f>
        <v>0</v>
      </c>
    </row>
    <row r="309" spans="1:16" x14ac:dyDescent="0.25">
      <c r="A309" s="1">
        <v>2</v>
      </c>
      <c r="B309" s="1" t="s">
        <v>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f>SUM(cashflow[[#This Row],[2021-01]:[2021-12]])</f>
        <v>0</v>
      </c>
      <c r="P309" s="3">
        <f>AVERAGE(cashflow[[#This Row],[2021-01]:[2021-12]])</f>
        <v>0</v>
      </c>
    </row>
    <row r="310" spans="1:16" x14ac:dyDescent="0.25">
      <c r="A310" s="1">
        <v>3</v>
      </c>
      <c r="B310" s="1" t="s">
        <v>244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f>SUM(cashflow[[#This Row],[2021-01]:[2021-12]])</f>
        <v>0</v>
      </c>
      <c r="P310" s="3">
        <f>AVERAGE(cashflow[[#This Row],[2021-01]:[2021-12]])</f>
        <v>0</v>
      </c>
    </row>
    <row r="311" spans="1:16" x14ac:dyDescent="0.25">
      <c r="A311" s="1">
        <v>3</v>
      </c>
      <c r="B311" s="1" t="s">
        <v>151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f>SUM(cashflow[[#This Row],[2021-01]:[2021-12]])</f>
        <v>0</v>
      </c>
      <c r="P311" s="3">
        <f>AVERAGE(cashflow[[#This Row],[2021-01]:[2021-12]])</f>
        <v>0</v>
      </c>
    </row>
    <row r="312" spans="1:16" x14ac:dyDescent="0.25">
      <c r="A312" s="1">
        <v>3</v>
      </c>
      <c r="B312" s="1" t="s">
        <v>245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f>SUM(cashflow[[#This Row],[2021-01]:[2021-12]])</f>
        <v>0</v>
      </c>
      <c r="P312" s="3">
        <f>AVERAGE(cashflow[[#This Row],[2021-01]:[2021-12]])</f>
        <v>0</v>
      </c>
    </row>
    <row r="313" spans="1:16" x14ac:dyDescent="0.25">
      <c r="A313" s="1">
        <v>3</v>
      </c>
      <c r="B313" s="1" t="s">
        <v>153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f>SUM(cashflow[[#This Row],[2021-01]:[2021-12]])</f>
        <v>0</v>
      </c>
      <c r="P313" s="3">
        <f>AVERAGE(cashflow[[#This Row],[2021-01]:[2021-12]])</f>
        <v>0</v>
      </c>
    </row>
    <row r="314" spans="1:16" x14ac:dyDescent="0.25">
      <c r="A314" s="1">
        <v>3</v>
      </c>
      <c r="B314" s="1" t="s">
        <v>246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f>SUM(cashflow[[#This Row],[2021-01]:[2021-12]])</f>
        <v>0</v>
      </c>
      <c r="P314" s="3">
        <f>AVERAGE(cashflow[[#This Row],[2021-01]:[2021-12]])</f>
        <v>0</v>
      </c>
    </row>
    <row r="315" spans="1:16" x14ac:dyDescent="0.25">
      <c r="A315" s="1">
        <v>3</v>
      </c>
      <c r="B315" s="1" t="s">
        <v>75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f>SUM(cashflow[[#This Row],[2021-01]:[2021-12]])</f>
        <v>0</v>
      </c>
      <c r="P315" s="3">
        <f>AVERAGE(cashflow[[#This Row],[2021-01]:[2021-12]])</f>
        <v>0</v>
      </c>
    </row>
    <row r="316" spans="1:16" x14ac:dyDescent="0.25">
      <c r="A316" s="1">
        <v>3</v>
      </c>
      <c r="B316" s="1" t="s">
        <v>247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f>SUM(cashflow[[#This Row],[2021-01]:[2021-12]])</f>
        <v>0</v>
      </c>
      <c r="P316" s="3">
        <f>AVERAGE(cashflow[[#This Row],[2021-01]:[2021-12]])</f>
        <v>0</v>
      </c>
    </row>
    <row r="317" spans="1:16" x14ac:dyDescent="0.25">
      <c r="A317" s="1">
        <v>2</v>
      </c>
      <c r="B317" s="1" t="s">
        <v>2</v>
      </c>
      <c r="C317" s="3">
        <v>-101.02564102564102</v>
      </c>
      <c r="D317" s="3">
        <v>-101.02564102564102</v>
      </c>
      <c r="E317" s="3">
        <v>-107.17948717948718</v>
      </c>
      <c r="F317" s="3">
        <v>-107.17948717948718</v>
      </c>
      <c r="G317" s="3">
        <v>-107.17948717948718</v>
      </c>
      <c r="H317" s="3">
        <v>-107.17948717948718</v>
      </c>
      <c r="I317" s="3">
        <v>-107.17948717948718</v>
      </c>
      <c r="J317" s="3">
        <v>-107.17948717948718</v>
      </c>
      <c r="K317" s="3">
        <v>-107.17948717948718</v>
      </c>
      <c r="L317" s="3">
        <v>-107.17948717948718</v>
      </c>
      <c r="M317" s="3">
        <v>-107.17948717948718</v>
      </c>
      <c r="N317" s="3">
        <v>-107.17948717948718</v>
      </c>
      <c r="O317" s="3">
        <f>SUM(cashflow[[#This Row],[2021-01]:[2021-12]])</f>
        <v>-1273.8461538461543</v>
      </c>
      <c r="P317" s="3">
        <f>AVERAGE(cashflow[[#This Row],[2021-01]:[2021-12]])</f>
        <v>-106.15384615384619</v>
      </c>
    </row>
    <row r="318" spans="1:16" x14ac:dyDescent="0.25">
      <c r="A318" s="1">
        <v>2</v>
      </c>
      <c r="B318" s="1" t="s">
        <v>47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-8.0769230769230766</v>
      </c>
      <c r="K318" s="3">
        <v>-4.6133333333333333</v>
      </c>
      <c r="L318" s="3">
        <v>0</v>
      </c>
      <c r="M318" s="3">
        <v>-20.669743589743589</v>
      </c>
      <c r="N318" s="3">
        <v>0</v>
      </c>
      <c r="O318" s="3">
        <f>SUM(cashflow[[#This Row],[2021-01]:[2021-12]])</f>
        <v>-33.36</v>
      </c>
      <c r="P318" s="3">
        <f>AVERAGE(cashflow[[#This Row],[2021-01]:[2021-12]])</f>
        <v>-2.78</v>
      </c>
    </row>
    <row r="319" spans="1:16" x14ac:dyDescent="0.25">
      <c r="A319" s="1">
        <v>1</v>
      </c>
      <c r="B319" s="2" t="s">
        <v>49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-19.176410256410257</v>
      </c>
      <c r="I319" s="3">
        <v>0</v>
      </c>
      <c r="J319" s="3">
        <v>-0.82051282051282048</v>
      </c>
      <c r="K319" s="3">
        <v>-1.0256410256410255</v>
      </c>
      <c r="L319" s="3">
        <v>0</v>
      </c>
      <c r="M319" s="3">
        <v>0</v>
      </c>
      <c r="N319" s="3">
        <v>0</v>
      </c>
      <c r="O319" s="3">
        <f>SUM(cashflow[[#This Row],[2021-01]:[2021-12]])</f>
        <v>-21.022564102564104</v>
      </c>
      <c r="P319" s="3">
        <f>AVERAGE(cashflow[[#This Row],[2021-01]:[2021-12]])</f>
        <v>-1.7518803418803419</v>
      </c>
    </row>
    <row r="320" spans="1:16" x14ac:dyDescent="0.25">
      <c r="C320" s="3">
        <f>SUBTOTAL(109,cashflow[2021-01])</f>
        <v>10062.482051282048</v>
      </c>
      <c r="D320" s="3">
        <f>SUBTOTAL(109,cashflow[2021-02])</f>
        <v>-395.23282051282047</v>
      </c>
      <c r="E320" s="3">
        <f>SUBTOTAL(109,cashflow[2021-03])</f>
        <v>-512.95282051282015</v>
      </c>
      <c r="F320" s="3">
        <f>SUBTOTAL(109,cashflow[2021-04])</f>
        <v>-286.61538461538453</v>
      </c>
      <c r="G320" s="3">
        <f>SUBTOTAL(109,cashflow[2021-05])</f>
        <v>688.26769230769207</v>
      </c>
      <c r="H320" s="3">
        <f>SUBTOTAL(109,cashflow[2021-06])</f>
        <v>-427.01128205128168</v>
      </c>
      <c r="I320" s="3">
        <f>SUBTOTAL(109,cashflow[2021-07])</f>
        <v>470.18153846153871</v>
      </c>
      <c r="J320" s="3">
        <f>SUBTOTAL(109,cashflow[2021-08])</f>
        <v>-263.16820512820522</v>
      </c>
      <c r="K320" s="3">
        <f>SUBTOTAL(109,cashflow[2021-09])</f>
        <v>146.62974358974364</v>
      </c>
      <c r="L320" s="3">
        <f>SUBTOTAL(109,cashflow[2021-10])</f>
        <v>398.60923076923109</v>
      </c>
      <c r="M320" s="3">
        <f>SUBTOTAL(109,cashflow[2021-11])</f>
        <v>-218.19282051282062</v>
      </c>
      <c r="N320" s="3">
        <f>SUBTOTAL(109,cashflow[2021-12])</f>
        <v>-263.93948717948751</v>
      </c>
      <c r="O320" s="3">
        <f>SUBTOTAL(109,cashflow[Jahressumme])</f>
        <v>9399.0574358974336</v>
      </c>
      <c r="P320" s="3">
        <f>SUBTOTAL(109,cashflow[Monatsdurchschnitt])</f>
        <v>783.25478632478564</v>
      </c>
    </row>
    <row r="322" spans="3:3" x14ac:dyDescent="0.25">
      <c r="C322" s="3"/>
    </row>
    <row r="323" spans="3:3" x14ac:dyDescent="0.25">
      <c r="C323" s="3"/>
    </row>
  </sheetData>
  <conditionalFormatting sqref="O8:P132">
    <cfRule type="cellIs" dxfId="1" priority="2" operator="lessThan">
      <formula>0</formula>
    </cfRule>
  </conditionalFormatting>
  <conditionalFormatting sqref="C8:N132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Cashflow Konten</vt:lpstr>
      <vt:lpstr>cashflow_matrix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Trojansky Lukas</dc:creator>
  <cp:keywords/>
  <dc:description/>
  <cp:lastModifiedBy>Lukas Trojansky</cp:lastModifiedBy>
  <cp:revision/>
  <dcterms:created xsi:type="dcterms:W3CDTF">2017-12-05T07:10:04Z</dcterms:created>
  <dcterms:modified xsi:type="dcterms:W3CDTF">2023-01-03T21:41:06Z</dcterms:modified>
  <cp:category/>
  <cp:contentStatus/>
</cp:coreProperties>
</file>