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SEQ_Config" defaultThemeVersion="124226"/>
  <mc:AlternateContent xmlns:mc="http://schemas.openxmlformats.org/markup-compatibility/2006">
    <mc:Choice Requires="x15">
      <x15ac:absPath xmlns:x15ac="http://schemas.microsoft.com/office/spreadsheetml/2010/11/ac" url="D:\eDCU LTT\VT LTT Project\Data\Project Database Files\eDCU\48V HighCurrent\Configuration Files\Frame Details\"/>
    </mc:Choice>
  </mc:AlternateContent>
  <xr:revisionPtr revIDLastSave="0" documentId="13_ncr:1_{EAD48F38-3D2F-4866-A8A7-5727856B9D0B}" xr6:coauthVersionLast="47" xr6:coauthVersionMax="47" xr10:uidLastSave="{00000000-0000-0000-0000-000000000000}"/>
  <bookViews>
    <workbookView xWindow="-108" yWindow="-108" windowWidth="23256" windowHeight="12456" tabRatio="741" firstSheet="4" activeTab="4" xr2:uid="{00000000-000D-0000-FFFF-FFFF00000000}"/>
  </bookViews>
  <sheets>
    <sheet name="Version History" sheetId="49" r:id="rId1"/>
    <sheet name="FA_FRAME" sheetId="46" r:id="rId2"/>
    <sheet name="FC_FRAME" sheetId="47" r:id="rId3"/>
    <sheet name="FE_FRAME" sheetId="43" r:id="rId4"/>
    <sheet name="FF_FRAME" sheetId="51" r:id="rId5"/>
    <sheet name="Port Config" sheetId="9" r:id="rId6"/>
    <sheet name="Misc" sheetId="48" r:id="rId7"/>
    <sheet name="GDU_DRV3256 " sheetId="50" r:id="rId8"/>
    <sheet name="VARIABLE" sheetId="38" state="hidden" r:id="rId9"/>
    <sheet name="FRAME_ELEMENT" sheetId="39" state="hidden" r:id="rId10"/>
    <sheet name="Frame_0xFF" sheetId="40" state="hidden" r:id="rId11"/>
  </sheets>
  <functionGroups builtInGroupCount="19"/>
  <externalReferences>
    <externalReference r:id="rId12"/>
  </externalReferences>
  <definedNames>
    <definedName name="_xlnm._FilterDatabase" localSheetId="5" hidden="1">'Port Config'!$E$1:$E$80</definedName>
    <definedName name="AIN">'Port Config'!$A$3:$A$35</definedName>
    <definedName name="AN_01">'Port Config'!$B$3</definedName>
    <definedName name="AN_01_Label">'Port Config'!$D$3</definedName>
    <definedName name="AN_02">'Port Config'!$B$4</definedName>
    <definedName name="AN_02_Label">'Port Config'!$D$4</definedName>
    <definedName name="AN_03">'Port Config'!$B$5</definedName>
    <definedName name="AN_03_Label" localSheetId="4">'[1]Port Config'!$D$5</definedName>
    <definedName name="AN_03_Label">'Port Config'!$D$5</definedName>
    <definedName name="AN_04">'Port Config'!$B$6</definedName>
    <definedName name="AN_04_Label" localSheetId="4">'[1]Port Config'!$D$6</definedName>
    <definedName name="AN_04_Label">'Port Config'!$D$6</definedName>
    <definedName name="AN_05">'Port Config'!$B$7</definedName>
    <definedName name="AN_05_Label" localSheetId="4">'[1]Port Config'!$D$7</definedName>
    <definedName name="AN_05_Label">'Port Config'!$D$7</definedName>
    <definedName name="AN_06">'Port Config'!$B$8</definedName>
    <definedName name="AN_06_Label" localSheetId="4">'[1]Port Config'!$D$8</definedName>
    <definedName name="AN_06_Label">'Port Config'!$D$8</definedName>
    <definedName name="AN_07">'Port Config'!$B$9</definedName>
    <definedName name="AN_07_Label" localSheetId="4">'[1]Port Config'!$D$9</definedName>
    <definedName name="AN_07_Label">'Port Config'!$D$9</definedName>
    <definedName name="AN_08">'Port Config'!$B$10</definedName>
    <definedName name="AN_08_Label" localSheetId="4">'[1]Port Config'!$D$10</definedName>
    <definedName name="AN_08_Label">'Port Config'!$D$10</definedName>
    <definedName name="AN_09">'Port Config'!$B$11</definedName>
    <definedName name="AN_09_Label" localSheetId="4">'[1]Port Config'!$D$11</definedName>
    <definedName name="AN_09_Label">'Port Config'!$D$11</definedName>
    <definedName name="AN_10">'Port Config'!$B$12</definedName>
    <definedName name="AN_10_Label" localSheetId="4">'[1]Port Config'!$D$12</definedName>
    <definedName name="AN_10_Label">'Port Config'!$D$12</definedName>
    <definedName name="AN_11">'Port Config'!$B$13</definedName>
    <definedName name="AN_11_Label" localSheetId="4">'[1]Port Config'!$D$13</definedName>
    <definedName name="AN_11_Label">'Port Config'!$D$13</definedName>
    <definedName name="AN_12">'Port Config'!$B$14</definedName>
    <definedName name="AN_12_Label" localSheetId="4">'[1]Port Config'!$D$14</definedName>
    <definedName name="AN_12_Label">'Port Config'!$D$14</definedName>
    <definedName name="AN_13">'Port Config'!$B$15</definedName>
    <definedName name="AN_13_Label" localSheetId="4">'[1]Port Config'!$D$15</definedName>
    <definedName name="AN_13_Label">'Port Config'!$D$15</definedName>
    <definedName name="AN_14">'Port Config'!$B$16</definedName>
    <definedName name="AN_14_Label" localSheetId="4">'[1]Port Config'!$D$16</definedName>
    <definedName name="AN_14_Label">'Port Config'!$D$16</definedName>
    <definedName name="AN_15">'Port Config'!$B$17</definedName>
    <definedName name="AN_15_Label" localSheetId="4">'[1]Port Config'!$D$17</definedName>
    <definedName name="AN_15_Label">'Port Config'!$D$17</definedName>
    <definedName name="AN_16">'Port Config'!$B$18</definedName>
    <definedName name="AN_16_Label" localSheetId="4">'[1]Port Config'!$D$18</definedName>
    <definedName name="AN_16_Label">'Port Config'!$D$18</definedName>
    <definedName name="AN_17">'Port Config'!$B$19</definedName>
    <definedName name="AN_17_Label" localSheetId="4">'[1]Port Config'!$D$19</definedName>
    <definedName name="AN_17_Label">'Port Config'!$D$19</definedName>
    <definedName name="AN_18">'Port Config'!$B$20</definedName>
    <definedName name="AN_18_Label" localSheetId="4">'[1]Port Config'!$D$20</definedName>
    <definedName name="AN_18_Label">'Port Config'!$D$20</definedName>
    <definedName name="AN_19">'Port Config'!$B$21</definedName>
    <definedName name="AN_19_Label" localSheetId="4">'[1]Port Config'!$D$21</definedName>
    <definedName name="AN_19_Label">'Port Config'!$D$21</definedName>
    <definedName name="AN_20">'Port Config'!$B$22</definedName>
    <definedName name="AN_20_Label" localSheetId="4">'[1]Port Config'!$D$22</definedName>
    <definedName name="AN_20_Label">'Port Config'!$D$22</definedName>
    <definedName name="AN_21">'Port Config'!$B$23</definedName>
    <definedName name="AN_21_Label" localSheetId="4">'[1]Port Config'!$D$23</definedName>
    <definedName name="AN_21_Label">'Port Config'!$D$23</definedName>
    <definedName name="AN_22">'Port Config'!$B$24</definedName>
    <definedName name="AN_22_Label" localSheetId="4">'[1]Port Config'!$D$24</definedName>
    <definedName name="AN_22_Label">'Port Config'!$D$24</definedName>
    <definedName name="AN_23">'Port Config'!$B$25</definedName>
    <definedName name="AN_23_Label" localSheetId="4">'[1]Port Config'!$D$25</definedName>
    <definedName name="AN_23_Label">'Port Config'!$D$25</definedName>
    <definedName name="AN_24">'Port Config'!$B$26</definedName>
    <definedName name="AN_24_Label" localSheetId="4">'[1]Port Config'!$D$26</definedName>
    <definedName name="AN_24_Label">'Port Config'!$D$26</definedName>
    <definedName name="AN_25">'Port Config'!$B$27</definedName>
    <definedName name="AN_25_Label" localSheetId="4">'[1]Port Config'!$D$27</definedName>
    <definedName name="AN_25_Label">'Port Config'!$D$27</definedName>
    <definedName name="AN_26">'Port Config'!$B$28</definedName>
    <definedName name="AN_26_Label" localSheetId="4">'[1]Port Config'!$D$28</definedName>
    <definedName name="AN_26_Label">'Port Config'!$D$28</definedName>
    <definedName name="AN_27">'Port Config'!$B$29</definedName>
    <definedName name="AN_27_Label" localSheetId="4">'[1]Port Config'!$D$29</definedName>
    <definedName name="AN_27_Label">'Port Config'!$D$29</definedName>
    <definedName name="AN_28">'Port Config'!$B$30</definedName>
    <definedName name="AN_28_Label" localSheetId="4">'[1]Port Config'!$D$30</definedName>
    <definedName name="AN_28_Label">'Port Config'!$D$30</definedName>
    <definedName name="AN_29">'Port Config'!$B$31</definedName>
    <definedName name="AN_29_Label" localSheetId="4">'[1]Port Config'!$D$31</definedName>
    <definedName name="AN_29_Label">'Port Config'!$D$31</definedName>
    <definedName name="AN_30">'Port Config'!$B$32</definedName>
    <definedName name="AN_30_Label" localSheetId="4">'[1]Port Config'!$D$32</definedName>
    <definedName name="AN_30_Label">'Port Config'!$D$32</definedName>
    <definedName name="AN_31">'Port Config'!$B$33</definedName>
    <definedName name="AN_31_Label">'Port Config'!$D$33</definedName>
    <definedName name="AN_32">'Port Config'!$B$34</definedName>
    <definedName name="AN_32_Label">'Port Config'!$D$34</definedName>
    <definedName name="AN_33">'Port Config'!$B$35</definedName>
    <definedName name="AN_33_Label">'Port Config'!$D$35</definedName>
    <definedName name="Autostart_Default_Seq">#REF!</definedName>
    <definedName name="Autostart_Sequence">#REF!</definedName>
    <definedName name="Autostart_Table">#REF!</definedName>
    <definedName name="bCMD_Counter">FALSE</definedName>
    <definedName name="bComm_Log">FALSE</definedName>
    <definedName name="bDebug_Log">FALSE</definedName>
    <definedName name="bEnable_Calc">TRUE</definedName>
    <definedName name="bShow_Cursor">TRUE</definedName>
    <definedName name="bStatus_Window">TRUE</definedName>
    <definedName name="bStopOnErr">FALSE</definedName>
    <definedName name="bwhile_a0">FALSE</definedName>
    <definedName name="CAN_Baudrate">1000000</definedName>
    <definedName name="CAN_Channel">"CAN0"</definedName>
    <definedName name="CAN_FD_Bitrate">"f_clock_mhz=, nom_brp=, nom_tseg1=, nom_tseg2=, nom_sjw=, data_brp=, data_tseg1=, data_tseg2=, data_sjw="</definedName>
    <definedName name="CAN_FD_Flag">FALSE</definedName>
    <definedName name="CAN_ID_RX">"0x7FB"</definedName>
    <definedName name="CAN_ID_TX">"0x7FA"</definedName>
    <definedName name="CAN_Interface">"PeakFD"</definedName>
    <definedName name="CKS_CALC_enabled" comment="Flag if CKS Calc should be used">FALSE</definedName>
    <definedName name="COM_Port">1</definedName>
    <definedName name="DIP">'Port Config'!$A$37:$A$39</definedName>
    <definedName name="DIP_01">'Port Config'!$B$37</definedName>
    <definedName name="DIP_01_Label">'Port Config'!$D$37</definedName>
    <definedName name="DIP_02">'Port Config'!$B$38</definedName>
    <definedName name="DIP_02_Label">'Port Config'!$D$38</definedName>
    <definedName name="DIP_03">'Port Config'!$B$39</definedName>
    <definedName name="DIP_03_Label">'Port Config'!$D$39</definedName>
    <definedName name="ECU_Number">1</definedName>
    <definedName name="Erase_Memory_CMD">"164 0"</definedName>
    <definedName name="ExcelOnMonitor_1">FALSE</definedName>
    <definedName name="ExcelOnMonitor_2">FALSE</definedName>
    <definedName name="ExcelOnMonitor_3">FALSE</definedName>
    <definedName name="Execution_Range1">"C:C"</definedName>
    <definedName name="Execution_Range2">"C:C"</definedName>
    <definedName name="FIN">'Port Config'!$A$42:$A$44</definedName>
    <definedName name="FIN_01">'Port Config'!$B$42</definedName>
    <definedName name="FIN_01_Label">'Port Config'!$D$42</definedName>
    <definedName name="FIN_02">'Port Config'!$B$43</definedName>
    <definedName name="FIN_02_Label">'Port Config'!$D$43</definedName>
    <definedName name="FIN_03">'Port Config'!$B$44</definedName>
    <definedName name="FIN_03_Label">'Port Config'!$D$44</definedName>
    <definedName name="Height_1">0</definedName>
    <definedName name="Height_2">0</definedName>
    <definedName name="Height_3">0</definedName>
    <definedName name="IsXSTP">FALSE</definedName>
    <definedName name="Last_Sequence_creation">#REF!</definedName>
    <definedName name="Loopvalue">1</definedName>
    <definedName name="MonitorID_1">0</definedName>
    <definedName name="MonitorID_2">0</definedName>
    <definedName name="MonitorID_3">0</definedName>
    <definedName name="OptionButtonMilliSeconde">FALSE</definedName>
    <definedName name="OptionButtonSeconde">TRUE</definedName>
    <definedName name="Path_to_STPonCAN_dll">"D:\Tools"</definedName>
    <definedName name="PositionLeft_1">0</definedName>
    <definedName name="PositionLeft_2">0</definedName>
    <definedName name="PositionLeft_3">0</definedName>
    <definedName name="PositionTop_1">0</definedName>
    <definedName name="PositionTop_2">0</definedName>
    <definedName name="PositionTop_3">0</definedName>
    <definedName name="Primary_1">0</definedName>
    <definedName name="Primary_2">0</definedName>
    <definedName name="Primary_3">0</definedName>
    <definedName name="Print_len_cons">1000</definedName>
    <definedName name="Print_len_first">1003</definedName>
    <definedName name="Print_offset_cons">3</definedName>
    <definedName name="Print_offset_first">0</definedName>
    <definedName name="Range_by_Name">#REF!</definedName>
    <definedName name="Read_Memory_CMD">162</definedName>
    <definedName name="Response_Base_Address">#REF!</definedName>
    <definedName name="Response_Length">#REF!</definedName>
    <definedName name="Ribbon_Pointer" localSheetId="4">2528515004368</definedName>
    <definedName name="Ribbon_Pointer">1582213518976</definedName>
    <definedName name="SEQ_INDEX_1" localSheetId="4">#REF!</definedName>
    <definedName name="SEQ_INDEX_1">#REF!</definedName>
    <definedName name="SEQ_INDEX_2" localSheetId="4">#REF!</definedName>
    <definedName name="SEQ_INDEX_2">#REF!</definedName>
    <definedName name="SEQ_INDEX_3">#REF!</definedName>
    <definedName name="Sequence_Base_Address">#REF!</definedName>
    <definedName name="Sequence_End_Address">#REF!</definedName>
    <definedName name="Sequence_Index">#REF!</definedName>
    <definedName name="Sequence_Name">#REF!</definedName>
    <definedName name="SheetType" localSheetId="5">"Port_Config"</definedName>
    <definedName name="sSignal_Names">'Port Config'!$A$3:$A$3052</definedName>
    <definedName name="Status_Window_Offset_left">50</definedName>
    <definedName name="Status_Window_Offset_top">50</definedName>
    <definedName name="Template_Version">#REF!</definedName>
    <definedName name="TEST_IsXSTP">0</definedName>
    <definedName name="TimeOut">5</definedName>
    <definedName name="ToolType">"SEQ_Config"</definedName>
    <definedName name="TSW_Files">#REF!</definedName>
    <definedName name="UNICOM_Baudrate">9600</definedName>
    <definedName name="Validation_Name">#REF!</definedName>
    <definedName name="Validation_Sequences">#REF!</definedName>
    <definedName name="Validation_Table">#REF!</definedName>
    <definedName name="Var_CKS_CALC_Path">#REF!</definedName>
    <definedName name="Var_CKS_Table_Address">#REF!</definedName>
    <definedName name="Width_1">0</definedName>
    <definedName name="Width_2">0</definedName>
    <definedName name="Width_3">0</definedName>
    <definedName name="Write_E2P_CMD">"172 2"</definedName>
    <definedName name="Write_Memory_CMD">"164 2 0"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7" i="51" l="1"/>
  <c r="I118" i="51"/>
  <c r="I119" i="51"/>
  <c r="I120" i="51"/>
  <c r="I121" i="51"/>
  <c r="I116" i="51"/>
  <c r="D18" i="46"/>
  <c r="H122" i="51"/>
  <c r="G122" i="51"/>
  <c r="G121" i="51"/>
  <c r="G120" i="51"/>
  <c r="G119" i="51"/>
  <c r="G118" i="51"/>
  <c r="G117" i="51"/>
  <c r="G116" i="51"/>
  <c r="H115" i="51"/>
  <c r="G115" i="51"/>
  <c r="H114" i="51"/>
  <c r="G114" i="51"/>
  <c r="H13" i="51"/>
  <c r="G13" i="51"/>
  <c r="H12" i="51"/>
  <c r="G12" i="51"/>
  <c r="H11" i="51"/>
  <c r="G11" i="51"/>
  <c r="D4" i="51"/>
  <c r="D5" i="51" s="1"/>
  <c r="D6" i="51" s="1"/>
  <c r="D7" i="51" s="1"/>
  <c r="D8" i="51" s="1"/>
  <c r="D9" i="51" s="1"/>
  <c r="D10" i="51" s="1"/>
  <c r="D11" i="51" s="1"/>
  <c r="D12" i="51" s="1"/>
  <c r="D13" i="51" s="1"/>
  <c r="D15" i="51" s="1"/>
  <c r="D16" i="51" s="1"/>
  <c r="D17" i="51" s="1"/>
  <c r="D18" i="51" s="1"/>
  <c r="D19" i="51" s="1"/>
  <c r="D20" i="51" s="1"/>
  <c r="D21" i="51" s="1"/>
  <c r="D22" i="51" s="1"/>
  <c r="D23" i="51" s="1"/>
  <c r="D24" i="51" s="1"/>
  <c r="D27" i="51" s="1"/>
  <c r="D28" i="51" s="1"/>
  <c r="D29" i="51" s="1"/>
  <c r="D30" i="51" s="1"/>
  <c r="C8" i="49"/>
  <c r="D31" i="51" l="1"/>
  <c r="D32" i="51" s="1"/>
  <c r="D33" i="51" s="1"/>
  <c r="D34" i="51" s="1"/>
  <c r="D35" i="51" s="1"/>
  <c r="D36" i="51" s="1"/>
  <c r="D37" i="51" s="1"/>
  <c r="D38" i="51" s="1"/>
  <c r="D39" i="51"/>
  <c r="G23" i="43"/>
  <c r="G24" i="43"/>
  <c r="G26" i="43"/>
  <c r="G27" i="43"/>
  <c r="G29" i="43"/>
  <c r="G30" i="43"/>
  <c r="G32" i="43"/>
  <c r="G33" i="43"/>
  <c r="G35" i="43"/>
  <c r="G36" i="43"/>
  <c r="G38" i="43"/>
  <c r="G39" i="43"/>
  <c r="G41" i="43"/>
  <c r="G42" i="43"/>
  <c r="G44" i="43"/>
  <c r="G45" i="43"/>
  <c r="G47" i="43"/>
  <c r="G48" i="43"/>
  <c r="G50" i="43"/>
  <c r="G51" i="43"/>
  <c r="G53" i="43"/>
  <c r="G54" i="43"/>
  <c r="G56" i="43"/>
  <c r="G57" i="43"/>
  <c r="G59" i="43"/>
  <c r="G60" i="43"/>
  <c r="G62" i="43"/>
  <c r="G63" i="43"/>
  <c r="G65" i="43"/>
  <c r="G66" i="43"/>
  <c r="G68" i="43"/>
  <c r="G69" i="43"/>
  <c r="G71" i="43"/>
  <c r="G72" i="43"/>
  <c r="G74" i="43"/>
  <c r="G75" i="43"/>
  <c r="G77" i="43"/>
  <c r="G78" i="43"/>
  <c r="G80" i="43"/>
  <c r="G81" i="43"/>
  <c r="G83" i="43"/>
  <c r="G84" i="43"/>
  <c r="G86" i="43"/>
  <c r="G87" i="43"/>
  <c r="G89" i="43"/>
  <c r="G90" i="43"/>
  <c r="G92" i="43"/>
  <c r="G93" i="43"/>
  <c r="G95" i="43"/>
  <c r="G96" i="43"/>
  <c r="G98" i="43"/>
  <c r="G99" i="43"/>
  <c r="G101" i="43"/>
  <c r="G102" i="43"/>
  <c r="G104" i="43"/>
  <c r="G105" i="43"/>
  <c r="G107" i="43"/>
  <c r="G108" i="43"/>
  <c r="G21" i="43"/>
  <c r="G20" i="43"/>
  <c r="D40" i="51" l="1"/>
  <c r="D41" i="51" s="1"/>
  <c r="D42" i="51" s="1"/>
  <c r="D43" i="51" s="1"/>
  <c r="D44" i="51" s="1"/>
  <c r="D45" i="51" s="1"/>
  <c r="D46" i="51"/>
  <c r="C122" i="43"/>
  <c r="C121" i="43"/>
  <c r="C120" i="43"/>
  <c r="C118" i="43"/>
  <c r="C116" i="43"/>
  <c r="C114" i="43"/>
  <c r="C119" i="43"/>
  <c r="C117" i="43"/>
  <c r="C115" i="43"/>
  <c r="C113" i="43"/>
  <c r="C22" i="43"/>
  <c r="C25" i="43"/>
  <c r="C28" i="43"/>
  <c r="C31" i="43"/>
  <c r="C34" i="43"/>
  <c r="C37" i="43"/>
  <c r="C40" i="43"/>
  <c r="C43" i="43"/>
  <c r="C46" i="43"/>
  <c r="C49" i="43"/>
  <c r="C52" i="43"/>
  <c r="C55" i="43"/>
  <c r="C58" i="43"/>
  <c r="C61" i="43"/>
  <c r="C64" i="43"/>
  <c r="C67" i="43"/>
  <c r="C70" i="43"/>
  <c r="C73" i="43"/>
  <c r="C76" i="43"/>
  <c r="C79" i="43"/>
  <c r="C82" i="43"/>
  <c r="C85" i="43"/>
  <c r="C88" i="43"/>
  <c r="C91" i="43"/>
  <c r="C94" i="43"/>
  <c r="C97" i="43"/>
  <c r="C100" i="43"/>
  <c r="C103" i="43"/>
  <c r="C106" i="43"/>
  <c r="C109" i="43"/>
  <c r="D53" i="51" l="1"/>
  <c r="D47" i="51"/>
  <c r="D48" i="51" s="1"/>
  <c r="D49" i="51" s="1"/>
  <c r="D50" i="51" s="1"/>
  <c r="D51" i="51" s="1"/>
  <c r="D52" i="51" s="1"/>
  <c r="G5" i="9"/>
  <c r="C20" i="43"/>
  <c r="D54" i="51" l="1"/>
  <c r="D55" i="51" s="1"/>
  <c r="D56" i="51" s="1"/>
  <c r="D57" i="51" s="1"/>
  <c r="D58" i="51" s="1"/>
  <c r="D59" i="51" s="1"/>
  <c r="D60" i="51"/>
  <c r="D3" i="47"/>
  <c r="D4" i="47" s="1"/>
  <c r="D5" i="47" s="1"/>
  <c r="D61" i="51" l="1"/>
  <c r="D62" i="51" s="1"/>
  <c r="D63" i="51" s="1"/>
  <c r="D64" i="51" s="1"/>
  <c r="D65" i="51" s="1"/>
  <c r="D66" i="51" s="1"/>
  <c r="D67" i="51" s="1"/>
  <c r="D68" i="51" s="1"/>
  <c r="D69" i="51"/>
  <c r="D6" i="47"/>
  <c r="D7" i="47" s="1"/>
  <c r="D9" i="47" s="1"/>
  <c r="D3" i="46"/>
  <c r="D4" i="46" s="1"/>
  <c r="D5" i="46" s="1"/>
  <c r="D6" i="46" s="1"/>
  <c r="D7" i="46" s="1"/>
  <c r="D8" i="46" s="1"/>
  <c r="J90" i="43"/>
  <c r="J89" i="43"/>
  <c r="D70" i="51" l="1"/>
  <c r="D71" i="51" s="1"/>
  <c r="D72" i="51" s="1"/>
  <c r="D73" i="51" s="1"/>
  <c r="D74" i="51" s="1"/>
  <c r="D75" i="51" s="1"/>
  <c r="D76" i="51" s="1"/>
  <c r="D77" i="51" s="1"/>
  <c r="D78" i="51"/>
  <c r="D9" i="46"/>
  <c r="D10" i="46" s="1"/>
  <c r="D11" i="46" s="1"/>
  <c r="D87" i="51" l="1"/>
  <c r="D79" i="51"/>
  <c r="D80" i="51" s="1"/>
  <c r="D81" i="51" s="1"/>
  <c r="D82" i="51" s="1"/>
  <c r="D83" i="51" s="1"/>
  <c r="D84" i="51" s="1"/>
  <c r="D85" i="51" s="1"/>
  <c r="D86" i="51" s="1"/>
  <c r="D12" i="46"/>
  <c r="D13" i="46" s="1"/>
  <c r="D14" i="46" s="1"/>
  <c r="D15" i="46" s="1"/>
  <c r="D3" i="43"/>
  <c r="D4" i="43" s="1"/>
  <c r="D5" i="43" s="1"/>
  <c r="D6" i="43" s="1"/>
  <c r="D7" i="43" s="1"/>
  <c r="D8" i="43" s="1"/>
  <c r="D9" i="43" s="1"/>
  <c r="D10" i="43" s="1"/>
  <c r="D11" i="43" s="1"/>
  <c r="D12" i="43" s="1"/>
  <c r="D13" i="43" s="1"/>
  <c r="D14" i="43" s="1"/>
  <c r="C107" i="43"/>
  <c r="C104" i="43"/>
  <c r="C101" i="43"/>
  <c r="C98" i="43"/>
  <c r="C95" i="43"/>
  <c r="C92" i="43"/>
  <c r="C89" i="43"/>
  <c r="C86" i="43"/>
  <c r="C83" i="43"/>
  <c r="C80" i="43"/>
  <c r="C77" i="43"/>
  <c r="C74" i="43"/>
  <c r="C71" i="43"/>
  <c r="C68" i="43"/>
  <c r="C65" i="43"/>
  <c r="C62" i="43"/>
  <c r="C59" i="43"/>
  <c r="C56" i="43"/>
  <c r="C53" i="43"/>
  <c r="C50" i="43"/>
  <c r="C47" i="43"/>
  <c r="C44" i="43"/>
  <c r="C41" i="43"/>
  <c r="C38" i="43"/>
  <c r="C35" i="43"/>
  <c r="C32" i="43"/>
  <c r="C29" i="43"/>
  <c r="C26" i="43"/>
  <c r="C23" i="43"/>
  <c r="C108" i="43"/>
  <c r="C105" i="43"/>
  <c r="C102" i="43"/>
  <c r="C99" i="43"/>
  <c r="C96" i="43"/>
  <c r="C93" i="43"/>
  <c r="C90" i="43"/>
  <c r="C87" i="43"/>
  <c r="C84" i="43"/>
  <c r="C81" i="43"/>
  <c r="C78" i="43"/>
  <c r="C75" i="43"/>
  <c r="C72" i="43"/>
  <c r="C69" i="43"/>
  <c r="C66" i="43"/>
  <c r="C63" i="43"/>
  <c r="C60" i="43"/>
  <c r="C57" i="43"/>
  <c r="C54" i="43"/>
  <c r="C51" i="43"/>
  <c r="C48" i="43"/>
  <c r="C45" i="43"/>
  <c r="C42" i="43"/>
  <c r="C39" i="43"/>
  <c r="C36" i="43"/>
  <c r="C33" i="43"/>
  <c r="C30" i="43"/>
  <c r="C27" i="43"/>
  <c r="C24" i="43"/>
  <c r="C21" i="43"/>
  <c r="D16" i="46" l="1"/>
  <c r="D88" i="51"/>
  <c r="D89" i="51" s="1"/>
  <c r="D90" i="51" s="1"/>
  <c r="D91" i="51" s="1"/>
  <c r="D92" i="51" s="1"/>
  <c r="D93" i="51" s="1"/>
  <c r="D94" i="51" s="1"/>
  <c r="D95" i="51" s="1"/>
  <c r="D96" i="51"/>
  <c r="D15" i="43"/>
  <c r="D16" i="43" s="1"/>
  <c r="D17" i="43" s="1"/>
  <c r="D18" i="43" s="1"/>
  <c r="D19" i="43" s="1"/>
  <c r="D20" i="43" s="1"/>
  <c r="D21" i="43" s="1"/>
  <c r="D22" i="43" s="1"/>
  <c r="D23" i="43" s="1"/>
  <c r="D24" i="43" s="1"/>
  <c r="D25" i="43" s="1"/>
  <c r="D26" i="43" s="1"/>
  <c r="D27" i="43" s="1"/>
  <c r="D28" i="43" s="1"/>
  <c r="D29" i="43" s="1"/>
  <c r="D30" i="43" s="1"/>
  <c r="D31" i="43" s="1"/>
  <c r="D32" i="43" s="1"/>
  <c r="D33" i="43" s="1"/>
  <c r="D34" i="43" s="1"/>
  <c r="D35" i="43" s="1"/>
  <c r="D36" i="43" s="1"/>
  <c r="D37" i="43" s="1"/>
  <c r="D38" i="43" s="1"/>
  <c r="D39" i="43" s="1"/>
  <c r="D40" i="43" s="1"/>
  <c r="D41" i="43" s="1"/>
  <c r="D42" i="43" s="1"/>
  <c r="D43" i="43" s="1"/>
  <c r="D44" i="43" s="1"/>
  <c r="D45" i="43" s="1"/>
  <c r="D46" i="43" s="1"/>
  <c r="D47" i="43" s="1"/>
  <c r="D48" i="43" s="1"/>
  <c r="D49" i="43" s="1"/>
  <c r="D50" i="43" s="1"/>
  <c r="D51" i="43" s="1"/>
  <c r="D52" i="43" s="1"/>
  <c r="D53" i="43" s="1"/>
  <c r="D54" i="43" s="1"/>
  <c r="D55" i="43" s="1"/>
  <c r="D56" i="43" s="1"/>
  <c r="D57" i="43" s="1"/>
  <c r="D58" i="43" s="1"/>
  <c r="D59" i="43" s="1"/>
  <c r="D60" i="43" s="1"/>
  <c r="D61" i="43" s="1"/>
  <c r="D62" i="43" s="1"/>
  <c r="D63" i="43" s="1"/>
  <c r="D64" i="43" s="1"/>
  <c r="D65" i="43" s="1"/>
  <c r="D66" i="43" s="1"/>
  <c r="D67" i="43" s="1"/>
  <c r="D68" i="43" s="1"/>
  <c r="D69" i="43" s="1"/>
  <c r="D70" i="43" s="1"/>
  <c r="D71" i="43" s="1"/>
  <c r="D72" i="43" s="1"/>
  <c r="D73" i="43" s="1"/>
  <c r="D74" i="43" s="1"/>
  <c r="D75" i="43" s="1"/>
  <c r="D76" i="43" s="1"/>
  <c r="D77" i="43" s="1"/>
  <c r="D78" i="43" s="1"/>
  <c r="D79" i="43" s="1"/>
  <c r="D80" i="43" s="1"/>
  <c r="D81" i="43" s="1"/>
  <c r="D82" i="43" s="1"/>
  <c r="D83" i="43" s="1"/>
  <c r="D84" i="43" s="1"/>
  <c r="D85" i="43" s="1"/>
  <c r="D86" i="43" s="1"/>
  <c r="D87" i="43" s="1"/>
  <c r="D88" i="43" s="1"/>
  <c r="D89" i="43" s="1"/>
  <c r="D90" i="43" s="1"/>
  <c r="D91" i="43" s="1"/>
  <c r="D92" i="43" s="1"/>
  <c r="D93" i="43" s="1"/>
  <c r="D94" i="43" s="1"/>
  <c r="D95" i="43" s="1"/>
  <c r="D96" i="43" s="1"/>
  <c r="D97" i="43" s="1"/>
  <c r="D98" i="43" s="1"/>
  <c r="D99" i="43" s="1"/>
  <c r="D100" i="43" s="1"/>
  <c r="D101" i="43" s="1"/>
  <c r="D102" i="43" s="1"/>
  <c r="D103" i="43" s="1"/>
  <c r="D104" i="43" s="1"/>
  <c r="D105" i="43" s="1"/>
  <c r="D106" i="43" s="1"/>
  <c r="D107" i="43" s="1"/>
  <c r="D108" i="43" s="1"/>
  <c r="D109" i="43" s="1"/>
  <c r="D110" i="43" s="1"/>
  <c r="D111" i="43" s="1"/>
  <c r="D112" i="43" s="1"/>
  <c r="D113" i="43" s="1"/>
  <c r="D114" i="43" s="1"/>
  <c r="D115" i="43" s="1"/>
  <c r="D116" i="43" s="1"/>
  <c r="D117" i="43" s="1"/>
  <c r="D118" i="43" s="1"/>
  <c r="D119" i="43" s="1"/>
  <c r="D120" i="43" s="1"/>
  <c r="D121" i="43" s="1"/>
  <c r="D122" i="43" s="1"/>
  <c r="D123" i="43" s="1"/>
  <c r="D124" i="43" s="1"/>
  <c r="D125" i="43" s="1"/>
  <c r="D126" i="43" s="1"/>
  <c r="D127" i="43" s="1"/>
  <c r="D128" i="43" s="1"/>
  <c r="D129" i="43" s="1"/>
  <c r="D130" i="43" s="1"/>
  <c r="D105" i="51" l="1"/>
  <c r="D97" i="51"/>
  <c r="D98" i="51" s="1"/>
  <c r="D99" i="51" s="1"/>
  <c r="D100" i="51" s="1"/>
  <c r="D101" i="51" s="1"/>
  <c r="D102" i="51" s="1"/>
  <c r="D103" i="51" s="1"/>
  <c r="D104" i="51" s="1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D110" i="51" l="1"/>
  <c r="D106" i="51"/>
  <c r="D107" i="51" s="1"/>
  <c r="D108" i="51" s="1"/>
  <c r="D109" i="51" s="1"/>
  <c r="D132" i="43"/>
  <c r="D114" i="51" l="1"/>
  <c r="D115" i="51" s="1"/>
  <c r="D116" i="51" s="1"/>
  <c r="D117" i="51" s="1"/>
  <c r="D118" i="51" s="1"/>
  <c r="D119" i="51" s="1"/>
  <c r="D120" i="51" s="1"/>
  <c r="D121" i="51" s="1"/>
  <c r="D122" i="51" s="1"/>
  <c r="D123" i="51" s="1"/>
  <c r="D124" i="51" s="1"/>
  <c r="D125" i="51" s="1"/>
  <c r="D127" i="51" s="1"/>
  <c r="D111" i="51"/>
  <c r="D112" i="51" s="1"/>
  <c r="D113" i="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tc={33AEEB23-433C-4BFE-965E-CCED0D0424D6}</author>
  </authors>
  <commentList>
    <comment ref="B116" authorId="0" shapeId="0" xr:uid="{33AEEB23-433C-4BFE-965E-CCED0D0424D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entire mode interpolation data read(each second)</t>
      </text>
    </comment>
  </commentList>
</comments>
</file>

<file path=xl/sharedStrings.xml><?xml version="1.0" encoding="utf-8"?>
<sst xmlns="http://schemas.openxmlformats.org/spreadsheetml/2006/main" count="2360" uniqueCount="894">
  <si>
    <t>Document :</t>
  </si>
  <si>
    <t>FA_FC_FE_FF Frame_Details</t>
  </si>
  <si>
    <t>Project :</t>
  </si>
  <si>
    <t>eDCU B1.3 Sample</t>
  </si>
  <si>
    <t>VAL SW Version</t>
  </si>
  <si>
    <t>Version:</t>
  </si>
  <si>
    <t>Version :</t>
  </si>
  <si>
    <t>012 Draft5</t>
  </si>
  <si>
    <t>Last Updated On:</t>
  </si>
  <si>
    <t>Update History</t>
  </si>
  <si>
    <t>Version</t>
  </si>
  <si>
    <t>Date</t>
  </si>
  <si>
    <t>Author</t>
  </si>
  <si>
    <t>Comment, Description</t>
  </si>
  <si>
    <t>Abhay, Sumit</t>
  </si>
  <si>
    <t>Added frame details for FA, FC, FE and FF frame</t>
  </si>
  <si>
    <t>Abhay</t>
  </si>
  <si>
    <t>Review FE/FF with Prasad and DIP_STATUS updated with IO Config sheet</t>
  </si>
  <si>
    <t>Added All GDU STAT REG, MICRO Temp and VAL Table in FF Frame</t>
  </si>
  <si>
    <t>Added GDU status reg splited into 6 steps in FF frame</t>
  </si>
  <si>
    <t>Variable_Folder</t>
  </si>
  <si>
    <t>SIGNAL_NAME</t>
  </si>
  <si>
    <t>OFFSET_NUM</t>
  </si>
  <si>
    <t>NB_BYTES</t>
  </si>
  <si>
    <t>MASK_HEX</t>
  </si>
  <si>
    <t>FA frame - Begin(3Bytes)</t>
  </si>
  <si>
    <t>FA frame - Begin</t>
  </si>
  <si>
    <t>COM_STATUS</t>
  </si>
  <si>
    <t>Next Frame Length</t>
  </si>
  <si>
    <t>FA frame - uC RESET(17Bytes Data)</t>
  </si>
  <si>
    <t>TSW Version</t>
  </si>
  <si>
    <t>TSW_VER_STATUS</t>
  </si>
  <si>
    <t>CMD, CMD Data</t>
  </si>
  <si>
    <t>TSW_ID</t>
  </si>
  <si>
    <t>VAL_SW Version</t>
  </si>
  <si>
    <t>VAL_SW_VER_STATUS</t>
  </si>
  <si>
    <t>VAL_SW_ID</t>
  </si>
  <si>
    <t>DATE</t>
  </si>
  <si>
    <t>TIME</t>
  </si>
  <si>
    <t>FA frame - END</t>
  </si>
  <si>
    <t>FA END</t>
  </si>
  <si>
    <t>FC frame - Begin(3Bytes)</t>
  </si>
  <si>
    <t>FC frame - Begin</t>
  </si>
  <si>
    <t>FC frame - CAN1 ECHO</t>
  </si>
  <si>
    <t>CAN1_ECHO_STATUS</t>
  </si>
  <si>
    <t>ECHO_CAN1_DATA</t>
  </si>
  <si>
    <t>FC frame - END</t>
  </si>
  <si>
    <t>FC END</t>
  </si>
  <si>
    <t>SCALING_FACTOR</t>
  </si>
  <si>
    <t>SCALING_OFFSET</t>
  </si>
  <si>
    <t>UNIT</t>
  </si>
  <si>
    <t>VOLTAGE_DIVIDER _RATIO</t>
  </si>
  <si>
    <t>DEFAULT_VALUE</t>
  </si>
  <si>
    <t>DISPLAY_TYPE</t>
  </si>
  <si>
    <t>FE frame - Begin(3Bytes)</t>
  </si>
  <si>
    <t>FF frame - Begin</t>
  </si>
  <si>
    <t>HEX</t>
  </si>
  <si>
    <t>FE frame - uC RESET(17Bytes Data)</t>
  </si>
  <si>
    <t>CYT2B9_STATUS</t>
  </si>
  <si>
    <t>CYT2B9_01</t>
  </si>
  <si>
    <t>RST_CNT_UNKNOWN</t>
  </si>
  <si>
    <t>INT</t>
  </si>
  <si>
    <t>CYT2B9_02</t>
  </si>
  <si>
    <t>RST_CNT_PORST</t>
  </si>
  <si>
    <t>CYT2B9_03</t>
  </si>
  <si>
    <t>RST_CNT_VDDRST</t>
  </si>
  <si>
    <t>CYT2B9_04</t>
  </si>
  <si>
    <t>RST_CNT_ExT_RST</t>
  </si>
  <si>
    <t>CYT2B9_05</t>
  </si>
  <si>
    <t>RST_CNT_WDRST</t>
  </si>
  <si>
    <t>CYT2B9_06</t>
  </si>
  <si>
    <t>RST_CNT_SWRST</t>
  </si>
  <si>
    <t>CYT2B9_07</t>
  </si>
  <si>
    <t>ERROR_CAUSE</t>
  </si>
  <si>
    <t>CYT2B9_08</t>
  </si>
  <si>
    <t>RST_ADDRESS</t>
  </si>
  <si>
    <t>CYT2B9_09</t>
  </si>
  <si>
    <t>RST_CNT_FAULTRST</t>
  </si>
  <si>
    <t>ASCII</t>
  </si>
  <si>
    <t>CYT2B9_10</t>
  </si>
  <si>
    <t>RST_CNT_CSVRST</t>
  </si>
  <si>
    <t>FE frame - ANALOG (243Bytes Data)</t>
  </si>
  <si>
    <t>AN_STATUS</t>
  </si>
  <si>
    <t>FLOAT</t>
  </si>
  <si>
    <t>Min_AIN0</t>
  </si>
  <si>
    <t>V</t>
  </si>
  <si>
    <t>Max_AIN0</t>
  </si>
  <si>
    <t>TIMESTAMP_AIN0</t>
  </si>
  <si>
    <t>Min_AIN1</t>
  </si>
  <si>
    <t>Max_AIN1</t>
  </si>
  <si>
    <t>TIMESTAMP_AIN1</t>
  </si>
  <si>
    <t>Min_AIN2</t>
  </si>
  <si>
    <t>Max_AIN2</t>
  </si>
  <si>
    <t>TIMESTAMP_AIN2</t>
  </si>
  <si>
    <t>Min_AIN3</t>
  </si>
  <si>
    <t>Max_AIN3</t>
  </si>
  <si>
    <t>TIMESTAMP_AIN3</t>
  </si>
  <si>
    <t>Min_AIN4</t>
  </si>
  <si>
    <t>Max_AIN4</t>
  </si>
  <si>
    <t>TIMESTAMP_AIN4</t>
  </si>
  <si>
    <t>Min_AIN5</t>
  </si>
  <si>
    <t>Max_AIN5</t>
  </si>
  <si>
    <t>TIMESTAMP_AIN5</t>
  </si>
  <si>
    <t>Min_AIN6</t>
  </si>
  <si>
    <t>Max_AIN6</t>
  </si>
  <si>
    <t>TIMESTAMP_AIN6</t>
  </si>
  <si>
    <t>Min_AIN7</t>
  </si>
  <si>
    <t>Max_AIN7</t>
  </si>
  <si>
    <t>TIMESTAMP_AIN7</t>
  </si>
  <si>
    <t>Min_AIN8</t>
  </si>
  <si>
    <t>Max_AIN8</t>
  </si>
  <si>
    <t>TIMESTAMP_AIN8</t>
  </si>
  <si>
    <t>Min_AIN9</t>
  </si>
  <si>
    <t>Max_AIN9</t>
  </si>
  <si>
    <t>TIMESTAMP_AIN9</t>
  </si>
  <si>
    <t>Min_AIN10</t>
  </si>
  <si>
    <t>Max_AIN10</t>
  </si>
  <si>
    <t>TIMESTAMP_AIN10</t>
  </si>
  <si>
    <t>Min_AIN11</t>
  </si>
  <si>
    <t>Max_AIN11</t>
  </si>
  <si>
    <t>TIMESTAMP_AIN11</t>
  </si>
  <si>
    <t>Min_AIN12</t>
  </si>
  <si>
    <t>Max_AIN12</t>
  </si>
  <si>
    <t>TIMESTAMP_AIN12</t>
  </si>
  <si>
    <t>Min_AIN13</t>
  </si>
  <si>
    <t>Max_AIN13</t>
  </si>
  <si>
    <t>TIMESTAMP_AIN13</t>
  </si>
  <si>
    <t>Min_AIN14</t>
  </si>
  <si>
    <t>Max_AIN14</t>
  </si>
  <si>
    <t>TIMESTAMP_AIN14</t>
  </si>
  <si>
    <t>Min_AIN15</t>
  </si>
  <si>
    <t>Max_AIN15</t>
  </si>
  <si>
    <t>TIMESTAMP_AIN15</t>
  </si>
  <si>
    <t>Min_AIN16</t>
  </si>
  <si>
    <t>Max_AIN16</t>
  </si>
  <si>
    <t>TIMESTAMP_AIN16</t>
  </si>
  <si>
    <t>Min_AIN17</t>
  </si>
  <si>
    <t>Max_AIN17</t>
  </si>
  <si>
    <t>TIMESTAMP_AIN17</t>
  </si>
  <si>
    <t>Min_AIN18</t>
  </si>
  <si>
    <t>Max_AIN18</t>
  </si>
  <si>
    <t>TIMESTAMP_AIN18</t>
  </si>
  <si>
    <t>Min_AIN19</t>
  </si>
  <si>
    <t>Max_AIN19</t>
  </si>
  <si>
    <t>TIMESTAMP_AIN19</t>
  </si>
  <si>
    <t>Min_AIN20</t>
  </si>
  <si>
    <t>Max_AIN20</t>
  </si>
  <si>
    <t>TIMESTAMP_AIN20</t>
  </si>
  <si>
    <t>Min_AIN21</t>
  </si>
  <si>
    <t>Max_AIN21</t>
  </si>
  <si>
    <t>TIMESTAMP_AIN21</t>
  </si>
  <si>
    <t>Min_AIN22</t>
  </si>
  <si>
    <t>Max_AIN22</t>
  </si>
  <si>
    <t>TIMESTAMP_AIN22</t>
  </si>
  <si>
    <t>Min_AIN23</t>
  </si>
  <si>
    <t>Max_AIN23</t>
  </si>
  <si>
    <t>TIMESTAMP_AIN23</t>
  </si>
  <si>
    <t>Min_AIN24</t>
  </si>
  <si>
    <t>Max_AIN24</t>
  </si>
  <si>
    <t>TIMESTAMP_AIN24</t>
  </si>
  <si>
    <t>Min_AIN25</t>
  </si>
  <si>
    <t>Max_AIN25</t>
  </si>
  <si>
    <t>TIMESTAMP_AIN25</t>
  </si>
  <si>
    <t>Min_AIN26</t>
  </si>
  <si>
    <t>Max_AIN26</t>
  </si>
  <si>
    <t>TIMESTAMP_AIN26</t>
  </si>
  <si>
    <t>Min_AIN27</t>
  </si>
  <si>
    <t>Max_AIN27</t>
  </si>
  <si>
    <t>TIMESTAMP_AIN27</t>
  </si>
  <si>
    <t>Min_AIN28</t>
  </si>
  <si>
    <t>Max_AIN28</t>
  </si>
  <si>
    <t>TIMESTAMP_AIN28</t>
  </si>
  <si>
    <t>Min_AIN29</t>
  </si>
  <si>
    <t>Max_AIN29</t>
  </si>
  <si>
    <t>TIMESTAMP_AIN29</t>
  </si>
  <si>
    <t>FE frame - DIP (13Bytes Data)</t>
  </si>
  <si>
    <t>DIP_STATUS</t>
  </si>
  <si>
    <t>Level_DIP_00</t>
  </si>
  <si>
    <t>0x01</t>
  </si>
  <si>
    <t>DIG</t>
  </si>
  <si>
    <t>Count_DIP_00</t>
  </si>
  <si>
    <t>CNT</t>
  </si>
  <si>
    <t>Level_DIP_01</t>
  </si>
  <si>
    <t>Count_DIP_01</t>
  </si>
  <si>
    <t>Level_DIP_02</t>
  </si>
  <si>
    <t>Count_DIP_02</t>
  </si>
  <si>
    <t>Level_DIP_03</t>
  </si>
  <si>
    <t>Count_DIP_03</t>
  </si>
  <si>
    <t>Level_DIP_04</t>
  </si>
  <si>
    <t>Count_DIP_04</t>
  </si>
  <si>
    <t>FE frame - FREQUENCY (23Bytes Data)</t>
  </si>
  <si>
    <t>FREQ_STATUS</t>
  </si>
  <si>
    <t>Min_PERIOD_WHEEL_SPEED_DIG_IN</t>
  </si>
  <si>
    <t>uSec</t>
  </si>
  <si>
    <t>Max_PERIOD_WHEEL_SPEED_DIG_IN</t>
  </si>
  <si>
    <t>Min_HIGH_TIME_WHEEL_SPEED_DIG_IN</t>
  </si>
  <si>
    <t>Max_HIGH_TIME_WHEEL_SPEED_DIG_IN</t>
  </si>
  <si>
    <t>TIMESTAMP_WHEEL_SPEED_DIG_IN</t>
  </si>
  <si>
    <t>FE frame - END</t>
  </si>
  <si>
    <t>FE END</t>
  </si>
  <si>
    <t>FF frame - TILT  - Diag</t>
  </si>
  <si>
    <t>TILT SW</t>
  </si>
  <si>
    <t>TILT_SW_WHO_AM_I</t>
  </si>
  <si>
    <t>WHO_AM_I</t>
  </si>
  <si>
    <t xml:space="preserve">Get Self-Test results </t>
  </si>
  <si>
    <t>X_STOC</t>
  </si>
  <si>
    <t>LSB</t>
  </si>
  <si>
    <t>X_STOF</t>
  </si>
  <si>
    <t>Y_STOC</t>
  </si>
  <si>
    <t>Y_STOF</t>
  </si>
  <si>
    <t>Z_STOC</t>
  </si>
  <si>
    <t>Z_STOF</t>
  </si>
  <si>
    <t>X_CONTINOUS</t>
  </si>
  <si>
    <t>g</t>
  </si>
  <si>
    <t>Y_CONTINOUS</t>
  </si>
  <si>
    <t>Z_CONTINOUS</t>
  </si>
  <si>
    <t>FF frame - TLE76502 Diag</t>
  </si>
  <si>
    <t>TLE76502_Status</t>
  </si>
  <si>
    <t>OUT0-7_TLE_DIAG_OSM</t>
  </si>
  <si>
    <t>OUT0-7_TLE_DIAG_OSM_STATUS</t>
  </si>
  <si>
    <t>OUT0-7_TLE_DIAG_OSM_OUTn</t>
  </si>
  <si>
    <t>OUT0-7_TLE_DIAG_STD</t>
  </si>
  <si>
    <t>OUT0-7_TLE_DIAG_STD_UVRVS</t>
  </si>
  <si>
    <t>0x40</t>
  </si>
  <si>
    <t>OUT0-7_TLE_DIAG_STD_LOPVDD</t>
  </si>
  <si>
    <t>0x20</t>
  </si>
  <si>
    <t>OUT0-7_TLE_DIAG_STD_MODE</t>
  </si>
  <si>
    <t>0x18</t>
  </si>
  <si>
    <t>OUT0-7_TLE_DIAG_STD_TER</t>
  </si>
  <si>
    <t>0x04</t>
  </si>
  <si>
    <t>OUT0-7_TLE_DIAG_STD_OLOFF</t>
  </si>
  <si>
    <t>OUT0-7_TLE_DIAG_STD_ERRn</t>
  </si>
  <si>
    <t>FF frame - DRV3256</t>
  </si>
  <si>
    <t>DRV3256_STATUS</t>
  </si>
  <si>
    <t>DRV3256_INIT_STATUS</t>
  </si>
  <si>
    <t>INIT_DATA</t>
  </si>
  <si>
    <t>DRV3256_ALL_STAT_REG</t>
  </si>
  <si>
    <t>IC_STAT_1 REG</t>
  </si>
  <si>
    <t>IC_STAT_1_REG</t>
  </si>
  <si>
    <t>SPI_OK</t>
  </si>
  <si>
    <t>0x80</t>
  </si>
  <si>
    <t>FAULT</t>
  </si>
  <si>
    <t>WARN</t>
  </si>
  <si>
    <t>VDS</t>
  </si>
  <si>
    <t>0x10</t>
  </si>
  <si>
    <t>VGS</t>
  </si>
  <si>
    <t>0x08</t>
  </si>
  <si>
    <t>UVOV</t>
  </si>
  <si>
    <t>OTW</t>
  </si>
  <si>
    <t>0x02</t>
  </si>
  <si>
    <t>STAT</t>
  </si>
  <si>
    <t>VDS_STAT_REG</t>
  </si>
  <si>
    <t>VDS_HA</t>
  </si>
  <si>
    <t>VDS_LA</t>
  </si>
  <si>
    <t>VDS_HB</t>
  </si>
  <si>
    <t>VDS_LB</t>
  </si>
  <si>
    <t>VDS_HC</t>
  </si>
  <si>
    <t>VDS_LC</t>
  </si>
  <si>
    <t>VGS_STAT_1 REG</t>
  </si>
  <si>
    <t>VGS_STAT_1_REG</t>
  </si>
  <si>
    <t>VGS_HA_H</t>
  </si>
  <si>
    <t>VGS_LA_H</t>
  </si>
  <si>
    <t>VGS_HB_H</t>
  </si>
  <si>
    <t>VGS_LB_H</t>
  </si>
  <si>
    <t>VGS_HC_H</t>
  </si>
  <si>
    <t>VGS_LC_H</t>
  </si>
  <si>
    <t>VGS_STAT_2 REG</t>
  </si>
  <si>
    <t>VGS_STAT_2_REG</t>
  </si>
  <si>
    <t>VGS_HA_L</t>
  </si>
  <si>
    <t>VGS_LA_L</t>
  </si>
  <si>
    <t>VGS_HB_L</t>
  </si>
  <si>
    <t>VGS_LB_L</t>
  </si>
  <si>
    <t>VGS_HC_L</t>
  </si>
  <si>
    <t>VGS_LC_L</t>
  </si>
  <si>
    <t>IC_STAT_2 REG</t>
  </si>
  <si>
    <t>IC_STAT_2_REG</t>
  </si>
  <si>
    <t>OTSD</t>
  </si>
  <si>
    <t>INT_REG_FLT</t>
  </si>
  <si>
    <t>PHCA_FLT</t>
  </si>
  <si>
    <t>PHCB_FLT</t>
  </si>
  <si>
    <t>PHCC_FLT</t>
  </si>
  <si>
    <t>SLA</t>
  </si>
  <si>
    <t>SLB</t>
  </si>
  <si>
    <t>SLC</t>
  </si>
  <si>
    <t>IC_STAT_3 REG</t>
  </si>
  <si>
    <t>IC_STAT_3_REG</t>
  </si>
  <si>
    <t>HD_OV</t>
  </si>
  <si>
    <t>HD_UV</t>
  </si>
  <si>
    <t>BSTA_OV</t>
  </si>
  <si>
    <t>BSTA_UV</t>
  </si>
  <si>
    <t>BSTB_OV</t>
  </si>
  <si>
    <t>BSTB_UV</t>
  </si>
  <si>
    <t>BSTC_OV</t>
  </si>
  <si>
    <t>BSTC_UV</t>
  </si>
  <si>
    <t>IC_STAT_4_REG</t>
  </si>
  <si>
    <t>PVDD_OV</t>
  </si>
  <si>
    <t>PVDDS_UV</t>
  </si>
  <si>
    <t>PVDD_UV1</t>
  </si>
  <si>
    <t>DVDD_OV</t>
  </si>
  <si>
    <t>STP_FLT</t>
  </si>
  <si>
    <t>DEADT_FLT</t>
  </si>
  <si>
    <t>CFG_CRC_FLT</t>
  </si>
  <si>
    <t>CLK_MON_FLT</t>
  </si>
  <si>
    <t>IC_STAT_5_REG</t>
  </si>
  <si>
    <t>WDT_FLT</t>
  </si>
  <si>
    <t>SPIWR_CRC_FLT</t>
  </si>
  <si>
    <t>SPI_ADDR_FLT</t>
  </si>
  <si>
    <t>SPI_CLK_FLT</t>
  </si>
  <si>
    <t>OTP_CRC_FLT</t>
  </si>
  <si>
    <t>CLK_BIST_FLT</t>
  </si>
  <si>
    <t>ABIST_FLT</t>
  </si>
  <si>
    <t>DEV_MODE_FLT</t>
  </si>
  <si>
    <t>IC_STAT_6_REG</t>
  </si>
  <si>
    <t>PVDD_UV2</t>
  </si>
  <si>
    <t>DH_ASC</t>
  </si>
  <si>
    <t>PVDDS_OV</t>
  </si>
  <si>
    <t>ASC_FLT</t>
  </si>
  <si>
    <t>VDDIO_UV</t>
  </si>
  <si>
    <t>DHA</t>
  </si>
  <si>
    <t>DHB</t>
  </si>
  <si>
    <t>DHC</t>
  </si>
  <si>
    <t>IC_STAT_7_REG</t>
  </si>
  <si>
    <t>CP_SFT_CHG</t>
  </si>
  <si>
    <t>CPA_STAT</t>
  </si>
  <si>
    <t>0x30</t>
  </si>
  <si>
    <t>CPB_STAT</t>
  </si>
  <si>
    <t>0x0C</t>
  </si>
  <si>
    <t>CPC_STAT</t>
  </si>
  <si>
    <t>0x03</t>
  </si>
  <si>
    <t>IC_STAT_8_REG</t>
  </si>
  <si>
    <t>VGLA</t>
  </si>
  <si>
    <t>VGLB</t>
  </si>
  <si>
    <t>VGLC</t>
  </si>
  <si>
    <t xml:space="preserve">Get latest RMS current Min &amp; Max Value </t>
  </si>
  <si>
    <t>s16CurRmsEmLpf_MIN</t>
  </si>
  <si>
    <t>A</t>
  </si>
  <si>
    <t>s16CurRmsEmLpf_MAX</t>
  </si>
  <si>
    <t>GET_MIN_MAX_U_V_W_Current_Feedbacks</t>
  </si>
  <si>
    <t>I_LS_U_A_MIN</t>
  </si>
  <si>
    <t>I_LS_V_A_MIN</t>
  </si>
  <si>
    <t>I_LS_W_A_MIN</t>
  </si>
  <si>
    <t>I_LS_U_A_MAX</t>
  </si>
  <si>
    <t>I_LS_V_A_MAX</t>
  </si>
  <si>
    <t>I_LS_W_A_MAX</t>
  </si>
  <si>
    <t>Die Temperature</t>
  </si>
  <si>
    <t>MICRO_TEMPERATURE</t>
  </si>
  <si>
    <t>deg C</t>
  </si>
  <si>
    <t>VAL_TABLE</t>
  </si>
  <si>
    <t>VAL_CHECK_REG_ FAULT_STRUCT0_STATUS</t>
  </si>
  <si>
    <t>VAL_CHECK_REG_FAULT_STRUCT0_DATA0</t>
  </si>
  <si>
    <t>VAL_CHECK_REG_FAULT_STRUCT0_DATA1</t>
  </si>
  <si>
    <t>FF frame - END</t>
  </si>
  <si>
    <t>FF END</t>
  </si>
  <si>
    <t>Signal Name</t>
  </si>
  <si>
    <t>Port Code</t>
  </si>
  <si>
    <t>Signal Type</t>
  </si>
  <si>
    <t>Schematic Label</t>
  </si>
  <si>
    <t>ADC[0]_CH0(AIN0)</t>
  </si>
  <si>
    <t>0xFFE00000</t>
  </si>
  <si>
    <t>AIN</t>
  </si>
  <si>
    <t>I_LS_U_A</t>
  </si>
  <si>
    <t>ADC[0]_CH1(AIN1)</t>
  </si>
  <si>
    <t>0xFFE00001</t>
  </si>
  <si>
    <t>SIN/HALL0_A</t>
  </si>
  <si>
    <t>ADC[0]_CH2(AIN2)</t>
  </si>
  <si>
    <t>0xFFE00002</t>
  </si>
  <si>
    <t>COSNEG/BRAKE_SW2_A</t>
  </si>
  <si>
    <t>ADC[0]_CH3(AIN3)</t>
  </si>
  <si>
    <t>0xFFE00003</t>
  </si>
  <si>
    <t>TEMP_MOTOR_N_A</t>
  </si>
  <si>
    <t>ADC[0]_CH4(AIN4)</t>
  </si>
  <si>
    <t>0xFFE00004</t>
  </si>
  <si>
    <t>TGS1_A</t>
  </si>
  <si>
    <t>ADC[0]_CH5(AIN5)</t>
  </si>
  <si>
    <t>0xFFE00005</t>
  </si>
  <si>
    <t>V_5V_SENSOR1_A</t>
  </si>
  <si>
    <t>ADC[0]_CH6(AIN6)</t>
  </si>
  <si>
    <t>0xFFE00006</t>
  </si>
  <si>
    <t>SIDESTAND_SW_A</t>
  </si>
  <si>
    <t>ADC[0]_CH7(AIN7)</t>
  </si>
  <si>
    <t>0xFFE00007</t>
  </si>
  <si>
    <t>MODE+_A</t>
  </si>
  <si>
    <t>ADC[0]_CH8(AIN8)</t>
  </si>
  <si>
    <t>0xFFE00008</t>
  </si>
  <si>
    <t>TEMP_INVERTER_A</t>
  </si>
  <si>
    <t>ADC[0]_CH9(AIN9)</t>
  </si>
  <si>
    <t>0xFFE00009</t>
  </si>
  <si>
    <t>RUN_SW_A</t>
  </si>
  <si>
    <t>ADC[0]_CH10(AIN10)</t>
  </si>
  <si>
    <t>0xFFE0000A</t>
  </si>
  <si>
    <t>WAKE_RX_A</t>
  </si>
  <si>
    <t>ADC[0]_CH11(AIN11)</t>
  </si>
  <si>
    <t>0xFFE0000B</t>
  </si>
  <si>
    <t>REGEN_SW_A</t>
  </si>
  <si>
    <t>ADC[0]_CH12(AIN12)</t>
  </si>
  <si>
    <t>0xFFE0000C</t>
  </si>
  <si>
    <t>REVERSE_SW_A</t>
  </si>
  <si>
    <t>ADC[0]_CH13(AIN13)</t>
  </si>
  <si>
    <t>0xFFE0000D</t>
  </si>
  <si>
    <t>CRUISE_A</t>
  </si>
  <si>
    <t>ADC[1]_CH0(AIN20)</t>
  </si>
  <si>
    <t>0xFFE00020</t>
  </si>
  <si>
    <t>I_LS_V_A</t>
  </si>
  <si>
    <t>ADC[1]_CH1(AIN21)</t>
  </si>
  <si>
    <t>0xFFE00021</t>
  </si>
  <si>
    <t>COS/HALL1_A</t>
  </si>
  <si>
    <t>ADC[1]_CH2(AIN22)</t>
  </si>
  <si>
    <t>0xFFE00022</t>
  </si>
  <si>
    <t>SINNEG/HALL0_FI_A/IN</t>
  </si>
  <si>
    <t>ADC[1]_CH3(AIN23)</t>
  </si>
  <si>
    <t>0xFFE00023</t>
  </si>
  <si>
    <t>TEMP_MOTOR_P_A</t>
  </si>
  <si>
    <t>ADC[1]_CH4(AIN24)</t>
  </si>
  <si>
    <t>0xFFE00024</t>
  </si>
  <si>
    <t>TGS2_A</t>
  </si>
  <si>
    <t>ADC[1]_CH5(AIN25)</t>
  </si>
  <si>
    <t>0xFFE00025</t>
  </si>
  <si>
    <t>V_GDU_A</t>
  </si>
  <si>
    <t>ADC[1]_CH6(AIN26)</t>
  </si>
  <si>
    <t>0xFFE00026</t>
  </si>
  <si>
    <t>START_SW_A</t>
  </si>
  <si>
    <t>ADC[1]_CH7(AIN27)</t>
  </si>
  <si>
    <t>0xFFE00027</t>
  </si>
  <si>
    <t>KEY_SW_A</t>
  </si>
  <si>
    <t>ADC[1]_CH8(AIN28)</t>
  </si>
  <si>
    <t>0xFFE00028</t>
  </si>
  <si>
    <t>BRAKE_SW_A</t>
  </si>
  <si>
    <t>ADC[1]_CH9(AIN29)</t>
  </si>
  <si>
    <t>0xFFE00029</t>
  </si>
  <si>
    <t>T30_A</t>
  </si>
  <si>
    <t>ADC[2]_CH0(AIN40)</t>
  </si>
  <si>
    <t>0xFFE00040</t>
  </si>
  <si>
    <t>I_LS_W_A</t>
  </si>
  <si>
    <t>ADC[2]_CH1(AIN41)</t>
  </si>
  <si>
    <t>0xFFE00041</t>
  </si>
  <si>
    <t>DC_LINK_A</t>
  </si>
  <si>
    <t>ADC[2]_CH2(AIN42)</t>
  </si>
  <si>
    <t>0xFFE00042</t>
  </si>
  <si>
    <t>V_5V_SENSOR2_A</t>
  </si>
  <si>
    <t>ADC[2]_CH3(AIN43)</t>
  </si>
  <si>
    <t>0xFFE00043</t>
  </si>
  <si>
    <t>MODE-_A</t>
  </si>
  <si>
    <t>ADC[2]_CH4(AIN44)</t>
  </si>
  <si>
    <t>0xFFE00044</t>
  </si>
  <si>
    <t>SPARE_INPUT_A</t>
  </si>
  <si>
    <t>ADC[2]_CH5(AIN45)</t>
  </si>
  <si>
    <t>0xFFE00045</t>
  </si>
  <si>
    <t>PROXIMITY_PILOT_A</t>
  </si>
  <si>
    <t>AN_31</t>
  </si>
  <si>
    <t>AN_32</t>
  </si>
  <si>
    <t>AN_33</t>
  </si>
  <si>
    <t>DIP_00</t>
  </si>
  <si>
    <t>0xFFF000 #203</t>
  </si>
  <si>
    <t>DIP</t>
  </si>
  <si>
    <t>N_FAULT1</t>
  </si>
  <si>
    <t>DIP_01</t>
  </si>
  <si>
    <t>0xFFF000 #500</t>
  </si>
  <si>
    <t>N_CAN1_FAULT</t>
  </si>
  <si>
    <t>DIP_02</t>
  </si>
  <si>
    <t>0xFFF000 #503</t>
  </si>
  <si>
    <t>CAN1_INH_IN</t>
  </si>
  <si>
    <t>DIP_03</t>
  </si>
  <si>
    <t>0xFFF001 #303</t>
  </si>
  <si>
    <t>N_FAULT2</t>
  </si>
  <si>
    <t>DIP_04</t>
  </si>
  <si>
    <t>0xFFF00 0x16 0x02</t>
  </si>
  <si>
    <t>N_ASCIN</t>
  </si>
  <si>
    <t>FIN_01</t>
  </si>
  <si>
    <t>0xFFF000 #1300</t>
  </si>
  <si>
    <t>FIN</t>
  </si>
  <si>
    <t>WHEEL_SPEED</t>
  </si>
  <si>
    <t>FXLS8967_01</t>
  </si>
  <si>
    <t>TILT</t>
  </si>
  <si>
    <t>Tilt_X_CONTI_MIN</t>
  </si>
  <si>
    <t>FXLS8967_02</t>
  </si>
  <si>
    <t>Tilt_Y_CONTI_MIN</t>
  </si>
  <si>
    <t>Tilt_X_CONTI_MAX</t>
  </si>
  <si>
    <t>FXLS8967_03</t>
  </si>
  <si>
    <t>Tilt_Z_CONTI_MIN</t>
  </si>
  <si>
    <t>FXLS8967_04</t>
  </si>
  <si>
    <t>Tilt_Y_CONTI_MAX</t>
  </si>
  <si>
    <t>FXLS8967_05</t>
  </si>
  <si>
    <t>FXLS8967_06</t>
  </si>
  <si>
    <t>Tilt_Z_CONTI_MAX</t>
  </si>
  <si>
    <t>FXLS8967_07</t>
  </si>
  <si>
    <t>Tilt_X_STOC</t>
  </si>
  <si>
    <t>FXLS8967_08</t>
  </si>
  <si>
    <t>Tilt_Y_STOC</t>
  </si>
  <si>
    <t>FXLS8967_09</t>
  </si>
  <si>
    <t>Tilt_Z_STOC</t>
  </si>
  <si>
    <t>FXLS8967_10</t>
  </si>
  <si>
    <t>Tilt_X_STOF</t>
  </si>
  <si>
    <t>FXLS8967_11</t>
  </si>
  <si>
    <t>Tilt_Y_STOF</t>
  </si>
  <si>
    <t>FXLS8967_12</t>
  </si>
  <si>
    <t>Tilt_Z_STOF</t>
  </si>
  <si>
    <t>TLE76502_01</t>
  </si>
  <si>
    <t>POWER SW</t>
  </si>
  <si>
    <t>TLE75602_DIAG_OUT0_DRIVER1</t>
  </si>
  <si>
    <t>TLE76502_02</t>
  </si>
  <si>
    <t>TLE75602_DIAG_OUT0_DRIVER1_OVL</t>
  </si>
  <si>
    <t>TLE76502_03</t>
  </si>
  <si>
    <t>TLE75602_DIAG_OUT0_DRIVER1_OPL</t>
  </si>
  <si>
    <t>TLE76502_04</t>
  </si>
  <si>
    <t>TLE75602_DIAG_OUT0_STATUS</t>
  </si>
  <si>
    <t>TLE76502_05</t>
  </si>
  <si>
    <t>TLE75602_DIAG_OUT1_3_FAN_RELAY</t>
  </si>
  <si>
    <t>TLE76502_06</t>
  </si>
  <si>
    <t>TLE75602_DIAG_OUT1_3_FAN_RELAY_OVL</t>
  </si>
  <si>
    <t>TLE76502_07</t>
  </si>
  <si>
    <t>TLE75602_DIAG_OUT1_3_FAN_RELAY_OPL</t>
  </si>
  <si>
    <t>TLE76502_08</t>
  </si>
  <si>
    <t>TLE75602_DIAG_OUT1_STATUS</t>
  </si>
  <si>
    <t>TLE76502_09</t>
  </si>
  <si>
    <t>TLE75602_DIAG_OUT2_WARNING_LED</t>
  </si>
  <si>
    <t>TLE76502_10</t>
  </si>
  <si>
    <t>TLE75602_DIAG_OUT2_WARNING_LED_OVL</t>
  </si>
  <si>
    <t>TLE76502_11</t>
  </si>
  <si>
    <t>TLE75602_DIAG_OUT2_WARNING_LED_OPL</t>
  </si>
  <si>
    <t>TLE76502_12</t>
  </si>
  <si>
    <t>TLE75602_DIAG_OUT2_STATUS</t>
  </si>
  <si>
    <t>TLE76502_13</t>
  </si>
  <si>
    <t>TLE75602_DIAG_OUT4_WAKE_TX1</t>
  </si>
  <si>
    <t>TLE76502_14</t>
  </si>
  <si>
    <t>TLE75602_DIAG_OUT4_WAKE_TX1_OVL</t>
  </si>
  <si>
    <t>TLE76502_15</t>
  </si>
  <si>
    <t>TLE75602_DIAG_OUT4_WAKE_TX1_OPL</t>
  </si>
  <si>
    <t>TLE76502_16</t>
  </si>
  <si>
    <t>TLE75602_DIAG_OUT4_STATUS</t>
  </si>
  <si>
    <t>TLE76502_17</t>
  </si>
  <si>
    <t>TLE75602_DIAG_OUT5_DRIVER2</t>
  </si>
  <si>
    <t>TLE76502_18</t>
  </si>
  <si>
    <t>TLE75602_DIAG_OUT5_DRIVER2_OVL</t>
  </si>
  <si>
    <t>TLE76502_19</t>
  </si>
  <si>
    <t>TLE75602_DIAG_OUT5_DRIVER2_OPL</t>
  </si>
  <si>
    <t>TLE76502_20</t>
  </si>
  <si>
    <t>TLE75602_DIAG_OUT5_STATUS</t>
  </si>
  <si>
    <t>TLE76502_21</t>
  </si>
  <si>
    <t>TLE75602_DIAG_OUT6_WAKE_TX2</t>
  </si>
  <si>
    <t>TLE76502_22</t>
  </si>
  <si>
    <t>TLE75602_DIAG_OUT6_WAKE_TX2_OVL</t>
  </si>
  <si>
    <t>TLE76502_23</t>
  </si>
  <si>
    <t>TLE75602_DIAG_OUT6_WAKE_TX2_OPL</t>
  </si>
  <si>
    <t>TLE76502_24</t>
  </si>
  <si>
    <t>TLE75602_DIAG_OUT6_STATUS</t>
  </si>
  <si>
    <t>TLE76502_25</t>
  </si>
  <si>
    <t>TLE75602_DIAG_OUT7_DRIVER3</t>
  </si>
  <si>
    <t>TLE76502_26</t>
  </si>
  <si>
    <t>TLE75602_DIAG_OUT7_DRIVER3_OVL</t>
  </si>
  <si>
    <t>TLE76502_27</t>
  </si>
  <si>
    <t>TLE75602_DIAG_OUT7_DRIVER3_OPL</t>
  </si>
  <si>
    <t>TLE76502_28</t>
  </si>
  <si>
    <t>TLE75602_DIAG_OUT7_STATUS</t>
  </si>
  <si>
    <t>DRV3256_GDU_01</t>
  </si>
  <si>
    <t>GDU</t>
  </si>
  <si>
    <t>IC_STAT_1</t>
  </si>
  <si>
    <t>DRV3256_GDU_02</t>
  </si>
  <si>
    <t>VDS_STAT</t>
  </si>
  <si>
    <t>DRV3256_GDU_03</t>
  </si>
  <si>
    <t>VGS_STAT_1</t>
  </si>
  <si>
    <t>DRV3256_GDU_04</t>
  </si>
  <si>
    <t>VGS_STAT_2</t>
  </si>
  <si>
    <t>DRV3256_GDU_05</t>
  </si>
  <si>
    <t>IC_STAT_2</t>
  </si>
  <si>
    <t>DRV3256_GDU_06</t>
  </si>
  <si>
    <t>IC_STAT_3</t>
  </si>
  <si>
    <t>DRV3256_GDU_07</t>
  </si>
  <si>
    <t>IC_STAT_4</t>
  </si>
  <si>
    <t>DRV3256_GDU_08</t>
  </si>
  <si>
    <t>IC_STAT_5</t>
  </si>
  <si>
    <t>DRV3256_GDU_09</t>
  </si>
  <si>
    <t>IC_STAT_6</t>
  </si>
  <si>
    <t>DRV3256_GDU_10</t>
  </si>
  <si>
    <t>IC_STAT_7</t>
  </si>
  <si>
    <t>DRV3256_GDU_11</t>
  </si>
  <si>
    <t>IC_STAT_8</t>
  </si>
  <si>
    <t>DRV3256_GDU_12</t>
  </si>
  <si>
    <t>WATCH_DOG</t>
  </si>
  <si>
    <t>DRV3256_GDU_13</t>
  </si>
  <si>
    <t>f32VoltLpfDcLink</t>
  </si>
  <si>
    <t>DRV3256_GDU_14</t>
  </si>
  <si>
    <t>f32CurDcLink</t>
  </si>
  <si>
    <t>DRV3256_GDU_15</t>
  </si>
  <si>
    <t>f32N</t>
  </si>
  <si>
    <t>DRV3256_GDU_16</t>
  </si>
  <si>
    <t>f32CurPhaL1AmplAdj</t>
  </si>
  <si>
    <t>DRV3256_GDU_17</t>
  </si>
  <si>
    <t>f32CurPhaL2AmplAdj</t>
  </si>
  <si>
    <t>DRV3256_GDU_18</t>
  </si>
  <si>
    <t>f32CurPhaL3AmplAdj</t>
  </si>
  <si>
    <t>DRV3256_GDU_19</t>
  </si>
  <si>
    <t>s16CurRmsEmLpf</t>
  </si>
  <si>
    <t>DRV3256_GDU_20</t>
  </si>
  <si>
    <t>f32SinEncRawInvt1Ema</t>
  </si>
  <si>
    <t>DRV3256_GDU_21</t>
  </si>
  <si>
    <t>f32CosEncRawInvt1Ema</t>
  </si>
  <si>
    <t>DRV3256_GDU_22</t>
  </si>
  <si>
    <t>f32FacMduLpfMax</t>
  </si>
  <si>
    <t>DRV3256_GDU_23</t>
  </si>
  <si>
    <t>f32VoltQxCtlOut</t>
  </si>
  <si>
    <t>DRV3256_GDU_24</t>
  </si>
  <si>
    <t>f32VoltDxCtlOut</t>
  </si>
  <si>
    <t>DRV3256_GDU_25</t>
  </si>
  <si>
    <t>hal_gdu_mode</t>
  </si>
  <si>
    <t>DRV3256_GDU_26</t>
  </si>
  <si>
    <t>nFAULT1</t>
  </si>
  <si>
    <t>DRV3256_GDU_27</t>
  </si>
  <si>
    <t>nFAULT2</t>
  </si>
  <si>
    <t>CYT2B95_01</t>
  </si>
  <si>
    <t>Micro</t>
  </si>
  <si>
    <t>CYT2B95_02</t>
  </si>
  <si>
    <t>CYT2B95_03</t>
  </si>
  <si>
    <t>CYT2B95_04</t>
  </si>
  <si>
    <t>RST_CNT_EXT_RST</t>
  </si>
  <si>
    <t>CYT2B95_05</t>
  </si>
  <si>
    <t>CYT2B95_06</t>
  </si>
  <si>
    <t>CYT2B95_07</t>
  </si>
  <si>
    <t>CYT2B95_08</t>
  </si>
  <si>
    <t>CYT2B95_09</t>
  </si>
  <si>
    <t>POR</t>
  </si>
  <si>
    <t>CYT2B95_10</t>
  </si>
  <si>
    <t>XRES_L</t>
  </si>
  <si>
    <t>CYT2B95_11</t>
  </si>
  <si>
    <t>BOD</t>
  </si>
  <si>
    <t>CYT2B95_12</t>
  </si>
  <si>
    <t>OVD</t>
  </si>
  <si>
    <t>CYT2B95_13</t>
  </si>
  <si>
    <t>OCD</t>
  </si>
  <si>
    <t>CYT2B95_14</t>
  </si>
  <si>
    <t>HIB_WAKEUP</t>
  </si>
  <si>
    <t>CYT2B95_15</t>
  </si>
  <si>
    <t>AIRCR_SYSRESETREQ</t>
  </si>
  <si>
    <t>CYT2B95_16</t>
  </si>
  <si>
    <t>CDBGRSTREQ</t>
  </si>
  <si>
    <t>CYT2B95_17</t>
  </si>
  <si>
    <t>CYT2B95_18</t>
  </si>
  <si>
    <t>WDT</t>
  </si>
  <si>
    <t>CYT2B95_19</t>
  </si>
  <si>
    <t>MCWDT</t>
  </si>
  <si>
    <t>CYT2B95_20</t>
  </si>
  <si>
    <t>CSV_HF</t>
  </si>
  <si>
    <t>CYT2B95_21</t>
  </si>
  <si>
    <t>CSV_REF</t>
  </si>
  <si>
    <t>CYT2B95_22</t>
  </si>
  <si>
    <t>CPUSS_MPU_VIO_0</t>
  </si>
  <si>
    <t>CYT2B95_23</t>
  </si>
  <si>
    <t>CPUSS_MPU_VIO_1</t>
  </si>
  <si>
    <t>CYT2B95_24</t>
  </si>
  <si>
    <t>CPUSS_MPU_VIO_2</t>
  </si>
  <si>
    <t>CYT2B95_25</t>
  </si>
  <si>
    <t>CPUSS_MPU_VIO_3</t>
  </si>
  <si>
    <t>CYT2B95_26</t>
  </si>
  <si>
    <t>CPUSS_MPU_VIO_4</t>
  </si>
  <si>
    <t>CYT2B95_27</t>
  </si>
  <si>
    <t>CPUSS_MPU_VIO_15</t>
  </si>
  <si>
    <t>CYT2B95_28</t>
  </si>
  <si>
    <t>CPUSS_MPU_VIO_16</t>
  </si>
  <si>
    <t>CYT2B95_29</t>
  </si>
  <si>
    <t>CPUSS_MPU_VIO_17</t>
  </si>
  <si>
    <t>CYT2B95_30</t>
  </si>
  <si>
    <t>CPUSS_MPU_VIO_18</t>
  </si>
  <si>
    <t>CYT2B95_31</t>
  </si>
  <si>
    <t>PERI_PERI_C_ECC</t>
  </si>
  <si>
    <t>CYT2B95_32</t>
  </si>
  <si>
    <t>PERI_PERI_NC_ECC</t>
  </si>
  <si>
    <t>CYT2B95_33</t>
  </si>
  <si>
    <t>PERI_MS_VIO_0</t>
  </si>
  <si>
    <t>CYT2B95_34</t>
  </si>
  <si>
    <t>PERI_MS_VIO_1</t>
  </si>
  <si>
    <t>CYT2B95_35</t>
  </si>
  <si>
    <t>PERI_MS_VIO_2</t>
  </si>
  <si>
    <t>CYT2B95_36</t>
  </si>
  <si>
    <t>PERI_MS_VIO_3</t>
  </si>
  <si>
    <t>CYT2B95_37</t>
  </si>
  <si>
    <t>PERI_GROUP_VIO_0</t>
  </si>
  <si>
    <t>CYT2B95_38</t>
  </si>
  <si>
    <t>PERI_GROUP_VIO_1</t>
  </si>
  <si>
    <t>CYT2B95_39</t>
  </si>
  <si>
    <t>PERI_GROUP_VIO_2</t>
  </si>
  <si>
    <t>CYT2B95_40</t>
  </si>
  <si>
    <t>PERI_GROUP_VIO_3</t>
  </si>
  <si>
    <t>CYT2B95_41</t>
  </si>
  <si>
    <t>PERI_GROUP_VIO_4</t>
  </si>
  <si>
    <t>CYT2B95_42</t>
  </si>
  <si>
    <t>PERI_GROUP_VIO_5</t>
  </si>
  <si>
    <t>CYT2B95_43</t>
  </si>
  <si>
    <t>PERI_GROUP_VIO_6</t>
  </si>
  <si>
    <t>CYT2B95_44</t>
  </si>
  <si>
    <t>PERI_GROUP_VIO_9</t>
  </si>
  <si>
    <t>GDU DRV3256 STATUS REGISTERS</t>
  </si>
  <si>
    <t>Mask</t>
  </si>
  <si>
    <t>NAME</t>
  </si>
  <si>
    <t>D7</t>
  </si>
  <si>
    <t>D6</t>
  </si>
  <si>
    <t>D5</t>
  </si>
  <si>
    <t>D4</t>
  </si>
  <si>
    <t>D3</t>
  </si>
  <si>
    <t>D2</t>
  </si>
  <si>
    <t>D1</t>
  </si>
  <si>
    <t>D0</t>
  </si>
  <si>
    <t>Restrictions Type</t>
  </si>
  <si>
    <t>Address</t>
  </si>
  <si>
    <t>Default</t>
  </si>
  <si>
    <t>On Boot (SPI_Msg_IN)</t>
  </si>
  <si>
    <t>CFG CRC</t>
  </si>
  <si>
    <t>Register Name</t>
  </si>
  <si>
    <t>DRV_STAT</t>
  </si>
  <si>
    <t>R</t>
  </si>
  <si>
    <t>0h</t>
  </si>
  <si>
    <t>80h(2)</t>
  </si>
  <si>
    <t>0x8080</t>
  </si>
  <si>
    <t>No</t>
  </si>
  <si>
    <t>IC Status register 1</t>
  </si>
  <si>
    <t>RESERVED</t>
  </si>
  <si>
    <t>1h</t>
  </si>
  <si>
    <t>00h</t>
  </si>
  <si>
    <t>0x8000</t>
  </si>
  <si>
    <t>VDS Status register</t>
  </si>
  <si>
    <t>2h</t>
  </si>
  <si>
    <t>VGS Status register high threshold</t>
  </si>
  <si>
    <t>3h</t>
  </si>
  <si>
    <t>VGS Status register low threshold</t>
  </si>
  <si>
    <t>4h</t>
  </si>
  <si>
    <t>IC Status register 2</t>
  </si>
  <si>
    <t>DH_OV</t>
  </si>
  <si>
    <t>DH_UV</t>
  </si>
  <si>
    <t>5h</t>
  </si>
  <si>
    <t>00h(2)</t>
  </si>
  <si>
    <t>0x0</t>
  </si>
  <si>
    <t>IC Status register 3</t>
  </si>
  <si>
    <t>6h</t>
  </si>
  <si>
    <t>IC Status register 4</t>
  </si>
  <si>
    <t>7h</t>
  </si>
  <si>
    <t>IC Status register 5</t>
  </si>
  <si>
    <t>8h</t>
  </si>
  <si>
    <t>IC Status register 6</t>
  </si>
  <si>
    <t>9h</t>
  </si>
  <si>
    <t>IC Status register 7</t>
  </si>
  <si>
    <t>Ah</t>
  </si>
  <si>
    <t>IC Status register 8</t>
  </si>
  <si>
    <t>Name</t>
  </si>
  <si>
    <t>Type</t>
  </si>
  <si>
    <t>NbBytes</t>
  </si>
  <si>
    <t>Resolution</t>
  </si>
  <si>
    <t>Offset</t>
  </si>
  <si>
    <t>Signed</t>
  </si>
  <si>
    <t>Unit</t>
  </si>
  <si>
    <t>1/x</t>
  </si>
  <si>
    <t>ATIC140 Diagnostic</t>
  </si>
  <si>
    <t>DIAG_ATIC140_Out1</t>
  </si>
  <si>
    <t>ffff</t>
  </si>
  <si>
    <t>DIAG_ATIC140_Out2</t>
  </si>
  <si>
    <t>DIAG_ATIC140_Out3</t>
  </si>
  <si>
    <t>DIAG_ATIC140_Out4</t>
  </si>
  <si>
    <t>DIAG_ATIC140_Out5</t>
  </si>
  <si>
    <t>DIAG_ATIC140_Out6</t>
  </si>
  <si>
    <t>DIAG_ATIC140_Out7</t>
  </si>
  <si>
    <t>DIAG_ATIC140_Out8</t>
  </si>
  <si>
    <t>DIAG_ATIC140_Out9</t>
  </si>
  <si>
    <t>DIAG_ATIC140_Out10</t>
  </si>
  <si>
    <t>DIAG_ATIC140_Out11</t>
  </si>
  <si>
    <t>DIAG_ATIC140_Out12</t>
  </si>
  <si>
    <t>DIAG_ATIC140_Out13</t>
  </si>
  <si>
    <t>DIAG_ATIC140_Out14</t>
  </si>
  <si>
    <t>DIAG_ATIC140_Out15</t>
  </si>
  <si>
    <t>DIAG_ATIC140_Out16</t>
  </si>
  <si>
    <t>DIAG_ATIC140_Out17</t>
  </si>
  <si>
    <t>DIAG_ATIC140_Out18</t>
  </si>
  <si>
    <t>DIAG_ATIC140_Out19</t>
  </si>
  <si>
    <t>DIAG_ATIC140_Out20</t>
  </si>
  <si>
    <t>DIAG_ATIC140_Out21</t>
  </si>
  <si>
    <t>DIAG_ATIC140_Out22</t>
  </si>
  <si>
    <t>DIAG_ATIC140_Out23</t>
  </si>
  <si>
    <t>DIAG_ATIC140_Out24</t>
  </si>
  <si>
    <t>DIAG_ATIC140_Out25</t>
  </si>
  <si>
    <t>DIAG_ATIC140_Out26</t>
  </si>
  <si>
    <t>ATIC139 Diagnostic</t>
  </si>
  <si>
    <t>DIAG_ATIC139_Out1</t>
  </si>
  <si>
    <t>DIAG_ATIC139_Out2</t>
  </si>
  <si>
    <t>ADC measurement</t>
  </si>
  <si>
    <t>MIN_AIN_0</t>
  </si>
  <si>
    <t>MAX_AIN_0</t>
  </si>
  <si>
    <t>TIME_STAMP_0</t>
  </si>
  <si>
    <t>MIN_AIN_1</t>
  </si>
  <si>
    <t>MAX_AIN_1</t>
  </si>
  <si>
    <t>TIME_STAMP_1</t>
  </si>
  <si>
    <t>MIN_AIN_2</t>
  </si>
  <si>
    <t>MAX_AIN_2</t>
  </si>
  <si>
    <t>TIME_STAMP_2</t>
  </si>
  <si>
    <t>MIN_AIN_3</t>
  </si>
  <si>
    <t>MAX_AIN_3</t>
  </si>
  <si>
    <t>TIME_STAMP_3</t>
  </si>
  <si>
    <t>MIN_AIN_4</t>
  </si>
  <si>
    <t>MAX_AIN_4</t>
  </si>
  <si>
    <t>TIME_STAMP_4</t>
  </si>
  <si>
    <t>MIN_AIN_5</t>
  </si>
  <si>
    <t>MAX_AIN_5</t>
  </si>
  <si>
    <t>TIME_STAMP_5</t>
  </si>
  <si>
    <t>MIN_AIN_6</t>
  </si>
  <si>
    <t>MAX_AIN_6</t>
  </si>
  <si>
    <t>TIME_STAMP_6</t>
  </si>
  <si>
    <t>MIN_AIN_7</t>
  </si>
  <si>
    <t>MAX_AIN_7</t>
  </si>
  <si>
    <t>TIME_STAMP_7</t>
  </si>
  <si>
    <t>MIN_AIN_8</t>
  </si>
  <si>
    <t>MAX_AIN_8</t>
  </si>
  <si>
    <t>TIME_STAMP_8</t>
  </si>
  <si>
    <t>MIN_AIN_9</t>
  </si>
  <si>
    <t>MAX_AIN_9</t>
  </si>
  <si>
    <t>TIME_STAMP_9</t>
  </si>
  <si>
    <t>MIN_AIN_10</t>
  </si>
  <si>
    <t>MAX_AIN_10</t>
  </si>
  <si>
    <t>TIME_STAMP_10</t>
  </si>
  <si>
    <t>MIN_AIN_11</t>
  </si>
  <si>
    <t>MAX_AIN_11</t>
  </si>
  <si>
    <t>TIME_STAMP_11</t>
  </si>
  <si>
    <t>MIN_AIN_12</t>
  </si>
  <si>
    <t>MAX_AIN_12</t>
  </si>
  <si>
    <t>TIME_STAMP_12</t>
  </si>
  <si>
    <t>MIN_AIN_13</t>
  </si>
  <si>
    <t>MAX_AIN_13</t>
  </si>
  <si>
    <t>TIME_STAMP_13</t>
  </si>
  <si>
    <t>MIN_AIN_14</t>
  </si>
  <si>
    <t>MAX_AIN_14</t>
  </si>
  <si>
    <t>TIME_STAMP_14</t>
  </si>
  <si>
    <t>MIN_AIN_15</t>
  </si>
  <si>
    <t>MAX_AIN_15</t>
  </si>
  <si>
    <t>TIME_STAMP_15</t>
  </si>
  <si>
    <t>MIN_AIN_16</t>
  </si>
  <si>
    <t>MAX_AIN_16</t>
  </si>
  <si>
    <t>TIME_STAMP_16</t>
  </si>
  <si>
    <t>MIN_AIN_17</t>
  </si>
  <si>
    <t>MAX_AIN_17</t>
  </si>
  <si>
    <t>TIME_STAMP_17</t>
  </si>
  <si>
    <t>MIN_AIN_18</t>
  </si>
  <si>
    <t>MAX_AIN_18</t>
  </si>
  <si>
    <t>TIME_STAMP_18</t>
  </si>
  <si>
    <t>MIN_AIN_19</t>
  </si>
  <si>
    <t>MAX_AIN_19</t>
  </si>
  <si>
    <t>TIME_STAMP_19</t>
  </si>
  <si>
    <t>MIN_AIN_20</t>
  </si>
  <si>
    <t>MAX_AIN_20</t>
  </si>
  <si>
    <t>TIME_STAMP_20</t>
  </si>
  <si>
    <t>MIN_AIN_21</t>
  </si>
  <si>
    <t>MAX_AIN_21</t>
  </si>
  <si>
    <t>TIME_STAMP_21</t>
  </si>
  <si>
    <t>MIN_AIN_22</t>
  </si>
  <si>
    <t>MAX_AIN_22</t>
  </si>
  <si>
    <t>TIME_STAMP_22</t>
  </si>
  <si>
    <t>MIN_AIN_23</t>
  </si>
  <si>
    <t>MAX_AIN_23</t>
  </si>
  <si>
    <t>TIME_STAMP_23</t>
  </si>
  <si>
    <t>MIN_AIN_24</t>
  </si>
  <si>
    <t>MAX_AIN_24</t>
  </si>
  <si>
    <t>TIME_STAMP_24</t>
  </si>
  <si>
    <t>MIN_AIN_25</t>
  </si>
  <si>
    <t>MAX_AIN_25</t>
  </si>
  <si>
    <t>TIME_STAMP_25</t>
  </si>
  <si>
    <t>MIN_AIN_26</t>
  </si>
  <si>
    <t>MAX_AIN_26</t>
  </si>
  <si>
    <t>TIME_STAMP_26</t>
  </si>
  <si>
    <t>MIN_AIN_27</t>
  </si>
  <si>
    <t>MAX_AIN_27</t>
  </si>
  <si>
    <t>TIME_STAMP_27</t>
  </si>
  <si>
    <t>MIN_AIN_29</t>
  </si>
  <si>
    <t>MAX_AIN_29</t>
  </si>
  <si>
    <t>TIME_STAMP_29</t>
  </si>
  <si>
    <t>MIN_AIN_31</t>
  </si>
  <si>
    <t>MAX_AIN_31</t>
  </si>
  <si>
    <t>TIME_STAMP_31</t>
  </si>
  <si>
    <t>MIN_AIN_MUX0</t>
  </si>
  <si>
    <t>MAX_AIN_MUX0</t>
  </si>
  <si>
    <t>TIME_STAMP_MUX0</t>
  </si>
  <si>
    <t>MIN_AIN_MUX1</t>
  </si>
  <si>
    <t>MAX_AIN_MUX1</t>
  </si>
  <si>
    <t>TIME_STAMP_MUX1</t>
  </si>
  <si>
    <t>MIN_AIN_MUX2</t>
  </si>
  <si>
    <t>MAX_AIN_MUX2</t>
  </si>
  <si>
    <t>TIME_STAMP_MUX2</t>
  </si>
  <si>
    <t>MIN_AIN_MUX3</t>
  </si>
  <si>
    <t>MAX_AIN_MUX3</t>
  </si>
  <si>
    <t>TIME_STAMP_MUX3</t>
  </si>
  <si>
    <t>MIN_AIN_MUX4</t>
  </si>
  <si>
    <t>MAX_AIN_MUX4</t>
  </si>
  <si>
    <t>TIME_STAMP_MUX4</t>
  </si>
  <si>
    <t>MIN_AIN_MUX5</t>
  </si>
  <si>
    <t>MAX_AIN_MUX5</t>
  </si>
  <si>
    <t>TIME_STAMP_MUX5</t>
  </si>
  <si>
    <t>MIN_AIN_MUX6</t>
  </si>
  <si>
    <t>MAX_AIN_MUX6</t>
  </si>
  <si>
    <t>TIME_STAMP_MUX6</t>
  </si>
  <si>
    <t>MIN_AIN_MUX7</t>
  </si>
  <si>
    <t>MAX_AIN_MUX7</t>
  </si>
  <si>
    <t>TIME_STAMP_MUX7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</si>
</sst>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0.0000"/>
    <numFmt numFmtId="165" formatCode="0.000"/>
    <numFmt numFmtId="166" formatCode="0.0"/>
    <numFmt numFmtId="167" formatCode="[$-F800]dddd\,\ mmmm\ dd\,\ yyyy"/>
    <numFmt numFmtId="168" formatCode="0.000000"/>
    <numFmt numFmtId="169" formatCode="0.0000000"/>
  </numFmts>
  <fonts count="20" x14ac:knownFonts="1">
    <font>
      <sz val="11"/>
      <name val="Arial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b/>
      <sz val="11"/>
      <color indexed="10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Arial"/>
      <family val="2"/>
    </font>
    <font>
      <strike/>
      <sz val="11"/>
      <name val="Arial"/>
      <family val="2"/>
    </font>
    <font>
      <sz val="11"/>
      <name val="Calibri"/>
      <family val="2"/>
    </font>
    <font>
      <b/>
      <sz val="8"/>
      <name val="Arial"/>
      <family val="2"/>
    </font>
    <font>
      <b/>
      <sz val="8"/>
      <color rgb="FFFF0000"/>
      <name val="Arial"/>
      <family val="2"/>
    </font>
    <font>
      <b/>
      <sz val="8"/>
      <color indexed="12"/>
      <name val="Arial"/>
      <family val="2"/>
    </font>
    <font>
      <b/>
      <sz val="8"/>
      <color rgb="FF0000FF"/>
      <name val="Arial"/>
      <family val="2"/>
    </font>
    <font>
      <b/>
      <sz val="8"/>
      <color indexed="10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sz val="11"/>
      <color rgb="FF000000"/>
      <name val="Arial"/>
      <family val="2"/>
    </font>
    <font>
      <sz val="9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</cellStyleXfs>
  <cellXfs count="166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/>
    <xf numFmtId="0" fontId="1" fillId="0" borderId="0" xfId="0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0" fillId="0" borderId="3" xfId="0" applyBorder="1"/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0" fillId="3" borderId="0" xfId="0" applyFill="1"/>
    <xf numFmtId="0" fontId="3" fillId="3" borderId="0" xfId="0" applyFont="1" applyFill="1" applyAlignment="1">
      <alignment horizontal="center"/>
    </xf>
    <xf numFmtId="0" fontId="1" fillId="0" borderId="0" xfId="0" applyFont="1" applyAlignment="1" applyProtection="1">
      <alignment horizontal="left" vertical="top"/>
      <protection locked="0"/>
    </xf>
    <xf numFmtId="0" fontId="1" fillId="0" borderId="0" xfId="0" applyFont="1" applyAlignment="1">
      <alignment horizontal="left" vertical="top"/>
    </xf>
    <xf numFmtId="0" fontId="1" fillId="4" borderId="0" xfId="0" applyFont="1" applyFill="1" applyAlignment="1" applyProtection="1">
      <alignment horizontal="left" vertical="top"/>
      <protection locked="0"/>
    </xf>
    <xf numFmtId="0" fontId="1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/>
    </xf>
    <xf numFmtId="0" fontId="3" fillId="3" borderId="0" xfId="0" applyFont="1" applyFill="1" applyAlignment="1">
      <alignment horizontal="left" vertical="top"/>
    </xf>
    <xf numFmtId="0" fontId="6" fillId="3" borderId="0" xfId="0" applyFont="1" applyFill="1" applyAlignment="1">
      <alignment horizontal="left" vertical="top"/>
    </xf>
    <xf numFmtId="0" fontId="0" fillId="3" borderId="0" xfId="0" applyFill="1" applyAlignment="1">
      <alignment horizontal="left" vertical="top"/>
    </xf>
    <xf numFmtId="0" fontId="1" fillId="3" borderId="0" xfId="0" applyFont="1" applyFill="1" applyAlignment="1">
      <alignment horizontal="left"/>
    </xf>
    <xf numFmtId="0" fontId="3" fillId="3" borderId="0" xfId="0" applyFont="1" applyFill="1" applyAlignment="1">
      <alignment horizontal="left"/>
    </xf>
    <xf numFmtId="0" fontId="0" fillId="3" borderId="1" xfId="0" applyFill="1" applyBorder="1"/>
    <xf numFmtId="0" fontId="0" fillId="3" borderId="2" xfId="0" applyFill="1" applyBorder="1"/>
    <xf numFmtId="0" fontId="0" fillId="3" borderId="4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3" borderId="2" xfId="0" applyFill="1" applyBorder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49" fontId="0" fillId="3" borderId="0" xfId="0" applyNumberForma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6" xfId="0" applyFont="1" applyBorder="1" applyAlignment="1">
      <alignment vertical="center" wrapText="1"/>
    </xf>
    <xf numFmtId="0" fontId="0" fillId="3" borderId="0" xfId="0" applyFill="1" applyAlignment="1">
      <alignment horizontal="left"/>
    </xf>
    <xf numFmtId="0" fontId="1" fillId="3" borderId="9" xfId="0" applyFont="1" applyFill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49" fontId="1" fillId="0" borderId="9" xfId="0" applyNumberFormat="1" applyFont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164" fontId="0" fillId="0" borderId="9" xfId="0" applyNumberFormat="1" applyBorder="1"/>
    <xf numFmtId="164" fontId="3" fillId="0" borderId="9" xfId="2" applyNumberFormat="1" applyFont="1" applyBorder="1" applyAlignment="1">
      <alignment horizontal="left" vertical="center"/>
    </xf>
    <xf numFmtId="164" fontId="0" fillId="3" borderId="9" xfId="0" applyNumberFormat="1" applyFill="1" applyBorder="1"/>
    <xf numFmtId="164" fontId="0" fillId="3" borderId="0" xfId="0" applyNumberFormat="1" applyFill="1"/>
    <xf numFmtId="0" fontId="1" fillId="0" borderId="6" xfId="0" applyFont="1" applyBorder="1" applyAlignment="1">
      <alignment horizontal="left"/>
    </xf>
    <xf numFmtId="0" fontId="3" fillId="0" borderId="6" xfId="0" applyFont="1" applyBorder="1" applyAlignment="1">
      <alignment vertical="top"/>
    </xf>
    <xf numFmtId="0" fontId="1" fillId="0" borderId="6" xfId="0" applyFont="1" applyBorder="1" applyAlignment="1">
      <alignment horizontal="left" vertical="top"/>
    </xf>
    <xf numFmtId="0" fontId="1" fillId="0" borderId="9" xfId="0" applyFont="1" applyBorder="1" applyAlignment="1">
      <alignment horizontal="left"/>
    </xf>
    <xf numFmtId="0" fontId="0" fillId="3" borderId="9" xfId="0" applyFill="1" applyBorder="1"/>
    <xf numFmtId="0" fontId="10" fillId="0" borderId="9" xfId="0" applyFont="1" applyBorder="1"/>
    <xf numFmtId="0" fontId="1" fillId="0" borderId="9" xfId="0" applyFont="1" applyBorder="1" applyAlignment="1">
      <alignment vertical="center" wrapText="1"/>
    </xf>
    <xf numFmtId="0" fontId="3" fillId="0" borderId="9" xfId="0" applyFont="1" applyBorder="1" applyAlignment="1">
      <alignment vertical="top"/>
    </xf>
    <xf numFmtId="0" fontId="3" fillId="0" borderId="9" xfId="0" applyFont="1" applyBorder="1" applyAlignment="1">
      <alignment horizontal="left"/>
    </xf>
    <xf numFmtId="0" fontId="1" fillId="0" borderId="9" xfId="0" applyFont="1" applyBorder="1" applyAlignment="1">
      <alignment horizontal="left" vertical="top"/>
    </xf>
    <xf numFmtId="165" fontId="0" fillId="0" borderId="9" xfId="0" applyNumberFormat="1" applyBorder="1"/>
    <xf numFmtId="0" fontId="0" fillId="0" borderId="0" xfId="0" applyAlignment="1">
      <alignment horizontal="left" vertical="top"/>
    </xf>
    <xf numFmtId="0" fontId="7" fillId="0" borderId="5" xfId="0" applyFont="1" applyBorder="1" applyAlignment="1">
      <alignment horizontal="left" vertical="top"/>
    </xf>
    <xf numFmtId="164" fontId="0" fillId="5" borderId="9" xfId="0" applyNumberFormat="1" applyFill="1" applyBorder="1"/>
    <xf numFmtId="0" fontId="1" fillId="5" borderId="6" xfId="0" applyFont="1" applyFill="1" applyBorder="1" applyAlignment="1">
      <alignment horizontal="left"/>
    </xf>
    <xf numFmtId="0" fontId="1" fillId="5" borderId="9" xfId="0" applyFont="1" applyFill="1" applyBorder="1" applyAlignment="1">
      <alignment horizontal="left" wrapText="1"/>
    </xf>
    <xf numFmtId="0" fontId="0" fillId="5" borderId="9" xfId="0" applyFill="1" applyBorder="1"/>
    <xf numFmtId="0" fontId="1" fillId="5" borderId="9" xfId="0" applyFont="1" applyFill="1" applyBorder="1" applyAlignment="1">
      <alignment horizontal="left" vertical="center"/>
    </xf>
    <xf numFmtId="49" fontId="1" fillId="5" borderId="9" xfId="0" applyNumberFormat="1" applyFont="1" applyFill="1" applyBorder="1" applyAlignment="1">
      <alignment horizontal="left" vertical="center"/>
    </xf>
    <xf numFmtId="0" fontId="3" fillId="0" borderId="9" xfId="0" applyFont="1" applyBorder="1" applyAlignment="1">
      <alignment horizontal="left" vertical="top"/>
    </xf>
    <xf numFmtId="0" fontId="3" fillId="0" borderId="9" xfId="0" applyFont="1" applyBorder="1"/>
    <xf numFmtId="49" fontId="11" fillId="6" borderId="0" xfId="0" applyNumberFormat="1" applyFont="1" applyFill="1"/>
    <xf numFmtId="0" fontId="2" fillId="6" borderId="0" xfId="0" applyFont="1" applyFill="1"/>
    <xf numFmtId="0" fontId="0" fillId="0" borderId="9" xfId="0" applyBorder="1"/>
    <xf numFmtId="49" fontId="11" fillId="6" borderId="9" xfId="0" applyNumberFormat="1" applyFont="1" applyFill="1" applyBorder="1"/>
    <xf numFmtId="0" fontId="11" fillId="6" borderId="9" xfId="0" applyFont="1" applyFill="1" applyBorder="1"/>
    <xf numFmtId="49" fontId="13" fillId="6" borderId="9" xfId="0" applyNumberFormat="1" applyFont="1" applyFill="1" applyBorder="1" applyAlignment="1" applyProtection="1">
      <alignment horizontal="left"/>
      <protection locked="0"/>
    </xf>
    <xf numFmtId="49" fontId="11" fillId="6" borderId="15" xfId="0" applyNumberFormat="1" applyFont="1" applyFill="1" applyBorder="1" applyAlignment="1">
      <alignment horizontal="center"/>
    </xf>
    <xf numFmtId="0" fontId="11" fillId="6" borderId="16" xfId="0" applyFont="1" applyFill="1" applyBorder="1" applyAlignment="1">
      <alignment horizontal="center"/>
    </xf>
    <xf numFmtId="0" fontId="11" fillId="6" borderId="17" xfId="0" applyFont="1" applyFill="1" applyBorder="1"/>
    <xf numFmtId="0" fontId="2" fillId="6" borderId="0" xfId="0" applyFont="1" applyFill="1" applyAlignment="1">
      <alignment horizontal="center"/>
    </xf>
    <xf numFmtId="166" fontId="15" fillId="0" borderId="9" xfId="0" applyNumberFormat="1" applyFont="1" applyBorder="1" applyAlignment="1">
      <alignment horizontal="center"/>
    </xf>
    <xf numFmtId="167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166" fontId="0" fillId="0" borderId="11" xfId="0" applyNumberFormat="1" applyBorder="1" applyAlignment="1">
      <alignment horizontal="left"/>
    </xf>
    <xf numFmtId="0" fontId="0" fillId="0" borderId="10" xfId="0" applyBorder="1"/>
    <xf numFmtId="0" fontId="0" fillId="0" borderId="11" xfId="0" applyBorder="1"/>
    <xf numFmtId="0" fontId="0" fillId="0" borderId="18" xfId="0" applyBorder="1"/>
    <xf numFmtId="0" fontId="0" fillId="0" borderId="19" xfId="0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1" fillId="0" borderId="9" xfId="0" applyFont="1" applyBorder="1" applyAlignment="1">
      <alignment horizontal="left" wrapText="1"/>
    </xf>
    <xf numFmtId="0" fontId="0" fillId="0" borderId="10" xfId="0" applyBorder="1" applyAlignment="1">
      <alignment wrapText="1"/>
    </xf>
    <xf numFmtId="0" fontId="0" fillId="0" borderId="11" xfId="0" applyBorder="1" applyAlignment="1">
      <alignment horizontal="left"/>
    </xf>
    <xf numFmtId="0" fontId="1" fillId="5" borderId="9" xfId="0" applyFont="1" applyFill="1" applyBorder="1" applyAlignment="1">
      <alignment horizontal="left"/>
    </xf>
    <xf numFmtId="0" fontId="0" fillId="5" borderId="9" xfId="0" applyFill="1" applyBorder="1" applyAlignment="1">
      <alignment horizontal="left"/>
    </xf>
    <xf numFmtId="0" fontId="17" fillId="7" borderId="9" xfId="0" applyFont="1" applyFill="1" applyBorder="1" applyAlignment="1">
      <alignment vertical="center"/>
    </xf>
    <xf numFmtId="0" fontId="17" fillId="7" borderId="9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left" vertical="top"/>
    </xf>
    <xf numFmtId="0" fontId="16" fillId="9" borderId="9" xfId="0" applyFont="1" applyFill="1" applyBorder="1" applyAlignment="1" applyProtection="1">
      <alignment vertical="center"/>
      <protection locked="0"/>
    </xf>
    <xf numFmtId="0" fontId="16" fillId="9" borderId="9" xfId="0" applyFont="1" applyFill="1" applyBorder="1" applyAlignment="1" applyProtection="1">
      <alignment horizontal="center" vertical="center"/>
      <protection locked="0"/>
    </xf>
    <xf numFmtId="0" fontId="16" fillId="9" borderId="9" xfId="0" applyFont="1" applyFill="1" applyBorder="1" applyAlignment="1" applyProtection="1">
      <alignment vertical="center" wrapText="1"/>
      <protection locked="0"/>
    </xf>
    <xf numFmtId="0" fontId="1" fillId="0" borderId="23" xfId="0" applyFont="1" applyBorder="1"/>
    <xf numFmtId="0" fontId="17" fillId="7" borderId="22" xfId="0" applyFont="1" applyFill="1" applyBorder="1" applyAlignment="1">
      <alignment vertical="center"/>
    </xf>
    <xf numFmtId="0" fontId="17" fillId="7" borderId="22" xfId="0" applyFont="1" applyFill="1" applyBorder="1" applyAlignment="1">
      <alignment horizontal="center" vertical="center"/>
    </xf>
    <xf numFmtId="0" fontId="19" fillId="3" borderId="23" xfId="0" applyFont="1" applyFill="1" applyBorder="1"/>
    <xf numFmtId="0" fontId="1" fillId="3" borderId="9" xfId="0" applyFont="1" applyFill="1" applyBorder="1"/>
    <xf numFmtId="0" fontId="1" fillId="0" borderId="10" xfId="0" applyFont="1" applyBorder="1"/>
    <xf numFmtId="14" fontId="15" fillId="0" borderId="9" xfId="0" applyNumberFormat="1" applyFont="1" applyBorder="1" applyAlignment="1">
      <alignment horizontal="center"/>
    </xf>
    <xf numFmtId="0" fontId="0" fillId="0" borderId="9" xfId="0" applyBorder="1" applyAlignment="1">
      <alignment horizontal="left" vertical="top"/>
    </xf>
    <xf numFmtId="0" fontId="1" fillId="3" borderId="9" xfId="0" applyFont="1" applyFill="1" applyBorder="1" applyAlignment="1">
      <alignment horizontal="left"/>
    </xf>
    <xf numFmtId="0" fontId="1" fillId="10" borderId="9" xfId="0" applyFont="1" applyFill="1" applyBorder="1" applyAlignment="1">
      <alignment horizontal="left"/>
    </xf>
    <xf numFmtId="0" fontId="3" fillId="0" borderId="9" xfId="0" applyFont="1" applyBorder="1" applyAlignment="1">
      <alignment horizontal="right"/>
    </xf>
    <xf numFmtId="0" fontId="0" fillId="0" borderId="9" xfId="0" applyBorder="1" applyAlignment="1">
      <alignment horizontal="right" vertical="top"/>
    </xf>
    <xf numFmtId="0" fontId="0" fillId="3" borderId="9" xfId="0" applyFill="1" applyBorder="1" applyAlignment="1">
      <alignment horizontal="right"/>
    </xf>
    <xf numFmtId="0" fontId="0" fillId="5" borderId="9" xfId="0" applyFill="1" applyBorder="1" applyAlignment="1">
      <alignment horizontal="right"/>
    </xf>
    <xf numFmtId="0" fontId="1" fillId="3" borderId="9" xfId="0" applyFont="1" applyFill="1" applyBorder="1" applyAlignment="1">
      <alignment horizontal="right"/>
    </xf>
    <xf numFmtId="0" fontId="0" fillId="0" borderId="9" xfId="0" applyBorder="1" applyAlignment="1">
      <alignment horizontal="right"/>
    </xf>
    <xf numFmtId="0" fontId="0" fillId="3" borderId="0" xfId="0" applyFill="1" applyAlignment="1">
      <alignment horizontal="right"/>
    </xf>
    <xf numFmtId="0" fontId="3" fillId="0" borderId="9" xfId="2" applyFont="1" applyBorder="1" applyAlignment="1">
      <alignment horizontal="left" vertical="center"/>
    </xf>
    <xf numFmtId="0" fontId="1" fillId="0" borderId="9" xfId="0" applyFont="1" applyBorder="1" applyAlignment="1">
      <alignment horizontal="left" vertical="top" wrapText="1"/>
    </xf>
    <xf numFmtId="0" fontId="3" fillId="2" borderId="9" xfId="0" applyFont="1" applyFill="1" applyBorder="1" applyAlignment="1">
      <alignment vertical="top"/>
    </xf>
    <xf numFmtId="2" fontId="0" fillId="3" borderId="9" xfId="0" applyNumberFormat="1" applyFill="1" applyBorder="1"/>
    <xf numFmtId="168" fontId="0" fillId="0" borderId="9" xfId="0" applyNumberFormat="1" applyBorder="1" applyAlignment="1">
      <alignment horizontal="right"/>
    </xf>
    <xf numFmtId="0" fontId="3" fillId="2" borderId="6" xfId="0" applyFont="1" applyFill="1" applyBorder="1" applyAlignment="1">
      <alignment vertical="top"/>
    </xf>
    <xf numFmtId="169" fontId="0" fillId="5" borderId="9" xfId="0" applyNumberFormat="1" applyFill="1" applyBorder="1"/>
    <xf numFmtId="169" fontId="0" fillId="0" borderId="9" xfId="0" applyNumberFormat="1" applyBorder="1"/>
    <xf numFmtId="0" fontId="0" fillId="3" borderId="9" xfId="0" applyFill="1" applyBorder="1" applyAlignment="1">
      <alignment horizontal="left"/>
    </xf>
    <xf numFmtId="49" fontId="3" fillId="0" borderId="9" xfId="2" applyNumberFormat="1" applyFont="1" applyBorder="1" applyAlignment="1">
      <alignment horizontal="left" vertical="center"/>
    </xf>
    <xf numFmtId="0" fontId="3" fillId="2" borderId="9" xfId="0" applyFont="1" applyFill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49" fontId="0" fillId="3" borderId="9" xfId="0" applyNumberForma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1" fillId="0" borderId="9" xfId="2" applyBorder="1" applyAlignment="1">
      <alignment horizontal="left" vertical="center"/>
    </xf>
    <xf numFmtId="169" fontId="0" fillId="0" borderId="9" xfId="0" applyNumberFormat="1" applyBorder="1" applyAlignment="1">
      <alignment horizontal="left" vertical="center"/>
    </xf>
    <xf numFmtId="0" fontId="1" fillId="5" borderId="9" xfId="2" applyFill="1" applyBorder="1" applyAlignment="1">
      <alignment horizontal="left" vertical="center"/>
    </xf>
    <xf numFmtId="0" fontId="0" fillId="5" borderId="9" xfId="0" applyFill="1" applyBorder="1" applyAlignment="1">
      <alignment horizontal="left" vertical="center"/>
    </xf>
    <xf numFmtId="49" fontId="3" fillId="0" borderId="9" xfId="0" applyNumberFormat="1" applyFont="1" applyBorder="1" applyAlignment="1">
      <alignment horizontal="left" vertical="center"/>
    </xf>
    <xf numFmtId="0" fontId="7" fillId="0" borderId="9" xfId="0" applyFont="1" applyBorder="1" applyAlignment="1">
      <alignment horizontal="left" vertical="top"/>
    </xf>
    <xf numFmtId="0" fontId="7" fillId="0" borderId="10" xfId="0" applyFont="1" applyBorder="1" applyAlignment="1">
      <alignment horizontal="left" vertical="top"/>
    </xf>
    <xf numFmtId="0" fontId="7" fillId="0" borderId="21" xfId="0" applyFont="1" applyBorder="1" applyAlignment="1">
      <alignment horizontal="center"/>
    </xf>
    <xf numFmtId="0" fontId="6" fillId="0" borderId="9" xfId="0" applyFont="1" applyBorder="1"/>
    <xf numFmtId="0" fontId="12" fillId="6" borderId="9" xfId="0" applyFont="1" applyFill="1" applyBorder="1" applyAlignment="1">
      <alignment horizontal="left"/>
    </xf>
    <xf numFmtId="49" fontId="12" fillId="6" borderId="12" xfId="0" applyNumberFormat="1" applyFont="1" applyFill="1" applyBorder="1" applyAlignment="1">
      <alignment horizontal="left"/>
    </xf>
    <xf numFmtId="49" fontId="12" fillId="6" borderId="13" xfId="0" applyNumberFormat="1" applyFont="1" applyFill="1" applyBorder="1" applyAlignment="1">
      <alignment horizontal="left"/>
    </xf>
    <xf numFmtId="49" fontId="12" fillId="6" borderId="14" xfId="0" applyNumberFormat="1" applyFont="1" applyFill="1" applyBorder="1" applyAlignment="1">
      <alignment horizontal="left"/>
    </xf>
    <xf numFmtId="0" fontId="13" fillId="6" borderId="6" xfId="0" applyFont="1" applyFill="1" applyBorder="1" applyAlignment="1" applyProtection="1">
      <alignment horizontal="left"/>
      <protection locked="0"/>
    </xf>
    <xf numFmtId="0" fontId="13" fillId="6" borderId="7" xfId="0" applyFont="1" applyFill="1" applyBorder="1" applyAlignment="1" applyProtection="1">
      <alignment horizontal="left"/>
      <protection locked="0"/>
    </xf>
    <xf numFmtId="0" fontId="13" fillId="6" borderId="8" xfId="0" applyFont="1" applyFill="1" applyBorder="1" applyAlignment="1" applyProtection="1">
      <alignment horizontal="left"/>
      <protection locked="0"/>
    </xf>
    <xf numFmtId="0" fontId="14" fillId="6" borderId="6" xfId="0" applyFont="1" applyFill="1" applyBorder="1" applyAlignment="1">
      <alignment horizontal="left"/>
    </xf>
    <xf numFmtId="0" fontId="14" fillId="6" borderId="8" xfId="0" applyFont="1" applyFill="1" applyBorder="1" applyAlignment="1">
      <alignment horizontal="left"/>
    </xf>
    <xf numFmtId="0" fontId="12" fillId="6" borderId="6" xfId="0" applyFont="1" applyFill="1" applyBorder="1" applyAlignment="1">
      <alignment horizontal="left"/>
    </xf>
    <xf numFmtId="0" fontId="12" fillId="6" borderId="8" xfId="0" applyFont="1" applyFill="1" applyBorder="1" applyAlignment="1">
      <alignment horizontal="left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left" vertical="center"/>
    </xf>
    <xf numFmtId="0" fontId="3" fillId="2" borderId="7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top"/>
    </xf>
    <xf numFmtId="0" fontId="3" fillId="2" borderId="6" xfId="0" applyFont="1" applyFill="1" applyBorder="1" applyAlignment="1">
      <alignment horizontal="left" vertical="top"/>
    </xf>
    <xf numFmtId="0" fontId="3" fillId="2" borderId="7" xfId="0" applyFont="1" applyFill="1" applyBorder="1" applyAlignment="1">
      <alignment horizontal="left" vertical="top"/>
    </xf>
    <xf numFmtId="0" fontId="3" fillId="2" borderId="8" xfId="0" applyFont="1" applyFill="1" applyBorder="1" applyAlignment="1">
      <alignment horizontal="left" vertical="top"/>
    </xf>
    <xf numFmtId="0" fontId="17" fillId="7" borderId="6" xfId="0" applyFont="1" applyFill="1" applyBorder="1" applyAlignment="1">
      <alignment horizontal="center" vertical="center"/>
    </xf>
    <xf numFmtId="0" fontId="17" fillId="7" borderId="7" xfId="0" applyFont="1" applyFill="1" applyBorder="1" applyAlignment="1">
      <alignment horizontal="center" vertical="center"/>
    </xf>
    <xf numFmtId="0" fontId="17" fillId="7" borderId="8" xfId="0" applyFont="1" applyFill="1" applyBorder="1" applyAlignment="1">
      <alignment horizontal="center" vertical="center"/>
    </xf>
    <xf numFmtId="0" fontId="18" fillId="8" borderId="9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</cellXfs>
  <cellStyles count="5">
    <cellStyle name="Normal" xfId="0" builtinId="0"/>
    <cellStyle name="Normal 11" xfId="1" xr:uid="{12C8373F-4169-49D7-BD04-685703014145}"/>
    <cellStyle name="Normal 2" xfId="2" xr:uid="{991E6E2D-77A0-4806-A43B-C7F8EB87CB79}"/>
    <cellStyle name="Percent 2" xfId="3" xr:uid="{36A53856-C659-4B73-A2BE-D3225BC17B74}"/>
    <cellStyle name="Standard 2" xfId="4" xr:uid="{06DD9046-6B88-4879-B62C-0C7FA979E1D6}"/>
  </cellStyles>
  <dxfs count="92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</border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gradientFill degree="45">
          <stop position="0">
            <color theme="0"/>
          </stop>
          <stop position="1">
            <color theme="0" tint="-0.49800103762932219"/>
          </stop>
        </gradientFill>
      </fill>
    </dxf>
    <dxf>
      <border>
        <left style="dashed">
          <color indexed="10"/>
        </left>
        <right style="dashed">
          <color indexed="10"/>
        </right>
        <top style="dashed">
          <color indexed="10"/>
        </top>
        <bottom style="dashed">
          <color indexed="10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4" tint="0.599993896298104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64"/>
          <bgColor theme="5" tint="0.5999633777886288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</dxfs>
  <tableStyles count="1" defaultTableStyle="TableStyleMedium9" defaultPivotStyle="PivotStyleLight16">
    <tableStyle name="Invisible" pivot="0" table="0" count="0" xr9:uid="{D5FB871D-624C-480B-9E7E-B00EEAF011D5}"/>
  </tableStyles>
  <colors>
    <mruColors>
      <color rgb="FFC00A0A"/>
      <color rgb="FFFFFF66"/>
      <color rgb="FF0000FF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7620</xdr:rowOff>
        </xdr:from>
        <xdr:to>
          <xdr:col>6</xdr:col>
          <xdr:colOff>0</xdr:colOff>
          <xdr:row>2</xdr:row>
          <xdr:rowOff>30480</xdr:rowOff>
        </xdr:to>
        <xdr:sp macro="" textlink="">
          <xdr:nvSpPr>
            <xdr:cNvPr id="15361" name="Define_Names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2400300</xdr:colOff>
          <xdr:row>2</xdr:row>
          <xdr:rowOff>7620</xdr:rowOff>
        </xdr:from>
        <xdr:to>
          <xdr:col>5</xdr:col>
          <xdr:colOff>960120</xdr:colOff>
          <xdr:row>3</xdr:row>
          <xdr:rowOff>160020</xdr:rowOff>
        </xdr:to>
        <xdr:sp macro="" textlink="">
          <xdr:nvSpPr>
            <xdr:cNvPr id="15363" name="CheckBox_Disable_Sort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5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1</xdr:row>
      <xdr:rowOff>57150</xdr:rowOff>
    </xdr:from>
    <xdr:to>
      <xdr:col>6</xdr:col>
      <xdr:colOff>510878</xdr:colOff>
      <xdr:row>26</xdr:row>
      <xdr:rowOff>129918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43600" y="228600"/>
          <a:ext cx="3901778" cy="4359018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26</xdr:row>
      <xdr:rowOff>152400</xdr:rowOff>
    </xdr:from>
    <xdr:to>
      <xdr:col>6</xdr:col>
      <xdr:colOff>415612</xdr:colOff>
      <xdr:row>37</xdr:row>
      <xdr:rowOff>38253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38850" y="4610100"/>
          <a:ext cx="3711262" cy="1771803"/>
        </a:xfrm>
        <a:prstGeom prst="rect">
          <a:avLst/>
        </a:prstGeom>
      </xdr:spPr>
    </xdr:pic>
    <xdr:clientData/>
  </xdr:twoCellAnchor>
  <xdr:twoCellAnchor editAs="oneCell">
    <xdr:from>
      <xdr:col>6</xdr:col>
      <xdr:colOff>659131</xdr:colOff>
      <xdr:row>1</xdr:row>
      <xdr:rowOff>11430</xdr:rowOff>
    </xdr:from>
    <xdr:to>
      <xdr:col>14</xdr:col>
      <xdr:colOff>266701</xdr:colOff>
      <xdr:row>9</xdr:row>
      <xdr:rowOff>80547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93631" y="182880"/>
          <a:ext cx="4941570" cy="144071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19</xdr:row>
      <xdr:rowOff>0</xdr:rowOff>
    </xdr:from>
    <xdr:to>
      <xdr:col>7</xdr:col>
      <xdr:colOff>541414</xdr:colOff>
      <xdr:row>51</xdr:row>
      <xdr:rowOff>76682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C7134D0-EF9E-9D90-BF4B-5D9B69322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0" y="3343275"/>
          <a:ext cx="4541914" cy="5563082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19</xdr:row>
      <xdr:rowOff>0</xdr:rowOff>
    </xdr:from>
    <xdr:to>
      <xdr:col>14</xdr:col>
      <xdr:colOff>349006</xdr:colOff>
      <xdr:row>52</xdr:row>
      <xdr:rowOff>156714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49D72A0-F634-5F62-F1F4-EEC24716D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34000" y="3343275"/>
          <a:ext cx="4511431" cy="581456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19</xdr:row>
      <xdr:rowOff>0</xdr:rowOff>
    </xdr:from>
    <xdr:to>
      <xdr:col>20</xdr:col>
      <xdr:colOff>276619</xdr:colOff>
      <xdr:row>53</xdr:row>
      <xdr:rowOff>19557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B7BDBB27-CF6E-4E1B-B175-1893A0069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63175" y="3343275"/>
          <a:ext cx="4543819" cy="584885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57</xdr:row>
      <xdr:rowOff>0</xdr:rowOff>
    </xdr:from>
    <xdr:to>
      <xdr:col>7</xdr:col>
      <xdr:colOff>512836</xdr:colOff>
      <xdr:row>90</xdr:row>
      <xdr:rowOff>53835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4F6E987C-A8A6-47AF-8861-605AF7648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6750" y="9858375"/>
          <a:ext cx="4513336" cy="5711685"/>
        </a:xfrm>
        <a:prstGeom prst="rect">
          <a:avLst/>
        </a:prstGeom>
      </xdr:spPr>
    </xdr:pic>
    <xdr:clientData/>
  </xdr:twoCellAnchor>
  <xdr:twoCellAnchor editAs="oneCell">
    <xdr:from>
      <xdr:col>8</xdr:col>
      <xdr:colOff>161925</xdr:colOff>
      <xdr:row>57</xdr:row>
      <xdr:rowOff>0</xdr:rowOff>
    </xdr:from>
    <xdr:to>
      <xdr:col>14</xdr:col>
      <xdr:colOff>497595</xdr:colOff>
      <xdr:row>89</xdr:row>
      <xdr:rowOff>133837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07BA41A-F8D0-401D-8626-F97C1E141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495925" y="9858375"/>
          <a:ext cx="4496190" cy="5620237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3</xdr:row>
      <xdr:rowOff>38100</xdr:rowOff>
    </xdr:from>
    <xdr:to>
      <xdr:col>23</xdr:col>
      <xdr:colOff>105171</xdr:colOff>
      <xdr:row>15</xdr:row>
      <xdr:rowOff>64958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F006002-E739-3EE5-C8AB-885D7E64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963400" y="552450"/>
          <a:ext cx="4572396" cy="216998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1_Vitesco\01_Projects\01-eDCU\03_TestSW\03_TSW_VAL_Release\01_Flashing_PCBA_LEVEL\FS_STZE0_0TP_030_SEQ_012_Draft4_f3bbdb0\FA_FC_FE_FF_Frame_Details_Draft4.xlsm" TargetMode="External"/><Relationship Id="rId1" Type="http://schemas.openxmlformats.org/officeDocument/2006/relationships/externalLinkPath" Target="https://vitesco.sharepoint.com/01_Vitesco/01_Projects/01-eDCU/03_TestSW/03_TSW_VAL_Release/01_Flashing_PCBA_LEVEL/FS_STZE0_0TP_030_SEQ_012_Draft4_f3bbdb0/FA_FC_FE_FF_Frame_Details_Draft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ersion History"/>
      <sheetName val="FA_FRAME"/>
      <sheetName val="FC_FRAME"/>
      <sheetName val="FE_FRAME"/>
      <sheetName val="FF_FRAME"/>
      <sheetName val="Port Config"/>
      <sheetName val="Misc"/>
      <sheetName val="GDU_DRV3256 "/>
      <sheetName val="VARIABLE"/>
      <sheetName val="FRAME_ELEMENT"/>
      <sheetName val="Frame_0xF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elginmane, Sumit (uiv08805)" id="{58BE6F31-5926-42D8-9E05-042231524556}" userId="S::uiv08805@vitesco.com::35701291-45ba-4dc8-afb8-99983fc59124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PortConfig" displayName="tbl_PortConfig" ref="A1:D403" totalsRowShown="0" headerRowDxfId="6" headerRowBorderDxfId="5" tableBorderDxfId="4">
  <autoFilter ref="A1:D403" xr:uid="{00000000-0009-0000-0100-000001000000}"/>
  <tableColumns count="4">
    <tableColumn id="1" xr3:uid="{00000000-0010-0000-0000-000001000000}" name="Signal Name" dataDxfId="3"/>
    <tableColumn id="2" xr3:uid="{00000000-0010-0000-0000-000002000000}" name="Port Code" dataDxfId="2"/>
    <tableColumn id="3" xr3:uid="{00000000-0010-0000-0000-000003000000}" name="Signal Type" dataDxfId="1"/>
    <tableColumn id="4" xr3:uid="{00000000-0010-0000-0000-000004000000}" name="Schematic Labe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16" dT="2024-03-04T09:27:44.52" personId="{58BE6F31-5926-42D8-9E05-042231524556}" id="{33AEEB23-433C-4BFE-965E-CCED0D0424D6}">
    <text>for entire mode interpolation data read(each second)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EE25B-783A-4DB7-B9A6-E26A7FAB7494}">
  <dimension ref="B3:I20"/>
  <sheetViews>
    <sheetView workbookViewId="0">
      <selection activeCell="B16" sqref="B16:E16"/>
    </sheetView>
  </sheetViews>
  <sheetFormatPr defaultColWidth="8.69921875" defaultRowHeight="13.8" x14ac:dyDescent="0.25"/>
  <cols>
    <col min="2" max="2" width="12.5" bestFit="1" customWidth="1"/>
    <col min="3" max="3" width="20.19921875" style="1" customWidth="1"/>
    <col min="4" max="4" width="20.59765625" customWidth="1"/>
    <col min="5" max="5" width="59" bestFit="1" customWidth="1"/>
  </cols>
  <sheetData>
    <row r="3" spans="2:9" x14ac:dyDescent="0.25">
      <c r="B3" s="67" t="s">
        <v>0</v>
      </c>
      <c r="C3" s="136" t="s">
        <v>1</v>
      </c>
      <c r="D3" s="136"/>
      <c r="E3" s="136"/>
    </row>
    <row r="4" spans="2:9" x14ac:dyDescent="0.25">
      <c r="B4" s="67" t="s">
        <v>2</v>
      </c>
      <c r="C4" s="140" t="s">
        <v>3</v>
      </c>
      <c r="D4" s="141"/>
      <c r="E4" s="142"/>
    </row>
    <row r="5" spans="2:9" x14ac:dyDescent="0.25">
      <c r="B5" s="64"/>
      <c r="C5" s="73"/>
      <c r="D5" s="65"/>
      <c r="E5" s="65"/>
    </row>
    <row r="6" spans="2:9" x14ac:dyDescent="0.25">
      <c r="B6" s="145" t="s">
        <v>1</v>
      </c>
      <c r="C6" s="146"/>
      <c r="D6" s="143" t="s">
        <v>4</v>
      </c>
      <c r="E6" s="144"/>
    </row>
    <row r="7" spans="2:9" x14ac:dyDescent="0.25">
      <c r="B7" s="68" t="s">
        <v>5</v>
      </c>
      <c r="C7" s="74">
        <v>1.2</v>
      </c>
      <c r="D7" s="67" t="s">
        <v>6</v>
      </c>
      <c r="E7" s="69" t="s">
        <v>7</v>
      </c>
    </row>
    <row r="8" spans="2:9" x14ac:dyDescent="0.25">
      <c r="B8" s="67" t="s">
        <v>8</v>
      </c>
      <c r="C8" s="101">
        <f ca="1">TODAY()</f>
        <v>46077</v>
      </c>
    </row>
    <row r="9" spans="2:9" ht="14.4" thickBot="1" x14ac:dyDescent="0.3"/>
    <row r="10" spans="2:9" ht="14.4" thickBot="1" x14ac:dyDescent="0.3">
      <c r="B10" s="137" t="s">
        <v>9</v>
      </c>
      <c r="C10" s="138"/>
      <c r="D10" s="138"/>
      <c r="E10" s="139"/>
    </row>
    <row r="11" spans="2:9" x14ac:dyDescent="0.25">
      <c r="B11" s="70" t="s">
        <v>10</v>
      </c>
      <c r="C11" s="71" t="s">
        <v>11</v>
      </c>
      <c r="D11" s="71" t="s">
        <v>12</v>
      </c>
      <c r="E11" s="72" t="s">
        <v>13</v>
      </c>
    </row>
    <row r="12" spans="2:9" x14ac:dyDescent="0.25">
      <c r="B12" s="77">
        <v>1</v>
      </c>
      <c r="C12" s="75">
        <v>45510</v>
      </c>
      <c r="D12" s="66" t="s">
        <v>14</v>
      </c>
      <c r="E12" s="78" t="s">
        <v>15</v>
      </c>
    </row>
    <row r="13" spans="2:9" ht="27.6" x14ac:dyDescent="0.25">
      <c r="B13" s="77">
        <v>1.1000000000000001</v>
      </c>
      <c r="C13" s="75">
        <v>45547</v>
      </c>
      <c r="D13" s="66" t="s">
        <v>16</v>
      </c>
      <c r="E13" s="85" t="s">
        <v>17</v>
      </c>
    </row>
    <row r="14" spans="2:9" x14ac:dyDescent="0.25">
      <c r="B14" s="86">
        <v>1.2</v>
      </c>
      <c r="C14" s="75">
        <v>45548</v>
      </c>
      <c r="D14" s="66" t="s">
        <v>14</v>
      </c>
      <c r="E14" s="100" t="s">
        <v>18</v>
      </c>
      <c r="I14" s="1"/>
    </row>
    <row r="15" spans="2:9" x14ac:dyDescent="0.25">
      <c r="B15" s="86">
        <v>1.3</v>
      </c>
      <c r="C15" s="75">
        <v>45601</v>
      </c>
      <c r="D15" s="66" t="s">
        <v>14</v>
      </c>
      <c r="E15" s="78" t="s">
        <v>19</v>
      </c>
    </row>
    <row r="16" spans="2:9" x14ac:dyDescent="0.25">
      <c r="B16" s="79"/>
      <c r="C16" s="76"/>
      <c r="D16" s="66"/>
      <c r="E16" s="78"/>
    </row>
    <row r="17" spans="2:5" x14ac:dyDescent="0.25">
      <c r="B17" s="79"/>
      <c r="C17" s="76"/>
      <c r="D17" s="66"/>
      <c r="E17" s="78"/>
    </row>
    <row r="18" spans="2:5" x14ac:dyDescent="0.25">
      <c r="B18" s="79"/>
      <c r="C18" s="76"/>
      <c r="D18" s="66"/>
      <c r="E18" s="78"/>
    </row>
    <row r="19" spans="2:5" x14ac:dyDescent="0.25">
      <c r="B19" s="79"/>
      <c r="C19" s="76"/>
      <c r="D19" s="66"/>
      <c r="E19" s="78"/>
    </row>
    <row r="20" spans="2:5" ht="14.4" thickBot="1" x14ac:dyDescent="0.3">
      <c r="B20" s="80"/>
      <c r="C20" s="81"/>
      <c r="D20" s="82"/>
      <c r="E20" s="83"/>
    </row>
  </sheetData>
  <mergeCells count="5">
    <mergeCell ref="C3:E3"/>
    <mergeCell ref="B10:E10"/>
    <mergeCell ref="C4:E4"/>
    <mergeCell ref="D6:E6"/>
    <mergeCell ref="B6:C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C7855-08CA-4FC0-8C5C-F0B95638EACA}">
  <dimension ref="A1:I439"/>
  <sheetViews>
    <sheetView zoomScale="85" zoomScaleNormal="85" workbookViewId="0">
      <pane ySplit="1" topLeftCell="A2" activePane="bottomLeft" state="frozen"/>
      <selection pane="bottomLeft" activeCell="D19" sqref="D19"/>
    </sheetView>
  </sheetViews>
  <sheetFormatPr defaultColWidth="9" defaultRowHeight="13.8" outlineLevelRow="1" x14ac:dyDescent="0.25"/>
  <cols>
    <col min="1" max="1" width="39" style="29" customWidth="1"/>
    <col min="2" max="2" width="38.19921875" style="29" bestFit="1" customWidth="1"/>
    <col min="3" max="3" width="45.59765625" style="29" bestFit="1" customWidth="1"/>
    <col min="4" max="4" width="14.09765625" style="32" bestFit="1" customWidth="1"/>
    <col min="5" max="5" width="11.19921875" style="30" bestFit="1" customWidth="1"/>
    <col min="6" max="6" width="11.19921875" style="31" bestFit="1" customWidth="1"/>
    <col min="7" max="8" width="9" style="12"/>
    <col min="9" max="9" width="29.09765625" style="12" bestFit="1" customWidth="1"/>
    <col min="10" max="16384" width="9" style="12"/>
  </cols>
  <sheetData>
    <row r="1" spans="1:6" x14ac:dyDescent="0.25">
      <c r="A1" s="26"/>
      <c r="B1" s="112" t="s">
        <v>20</v>
      </c>
      <c r="C1" s="112" t="s">
        <v>21</v>
      </c>
      <c r="D1" s="112" t="s">
        <v>22</v>
      </c>
      <c r="E1" s="112" t="s">
        <v>23</v>
      </c>
      <c r="F1" s="121" t="s">
        <v>24</v>
      </c>
    </row>
    <row r="2" spans="1:6" x14ac:dyDescent="0.25">
      <c r="A2" s="122" t="s">
        <v>25</v>
      </c>
      <c r="B2" s="122" t="s">
        <v>26</v>
      </c>
      <c r="C2" s="122" t="s">
        <v>27</v>
      </c>
      <c r="D2" s="36">
        <v>0</v>
      </c>
      <c r="E2" s="36">
        <v>1</v>
      </c>
      <c r="F2" s="123"/>
    </row>
    <row r="3" spans="1:6" x14ac:dyDescent="0.25">
      <c r="A3" s="124"/>
      <c r="B3" s="124"/>
      <c r="C3" s="124"/>
      <c r="D3" s="36">
        <f t="shared" ref="D3:D7" si="0">D2+E2</f>
        <v>1</v>
      </c>
      <c r="E3" s="36">
        <v>2</v>
      </c>
      <c r="F3" s="123"/>
    </row>
    <row r="4" spans="1:6" x14ac:dyDescent="0.25">
      <c r="A4" s="124" t="s">
        <v>28</v>
      </c>
      <c r="B4" s="124"/>
      <c r="C4" s="124"/>
      <c r="D4" s="36">
        <f t="shared" si="0"/>
        <v>3</v>
      </c>
      <c r="E4" s="36">
        <v>2</v>
      </c>
      <c r="F4" s="123"/>
    </row>
    <row r="5" spans="1:6" x14ac:dyDescent="0.25">
      <c r="A5" s="122" t="s">
        <v>29</v>
      </c>
      <c r="B5" s="122" t="s">
        <v>30</v>
      </c>
      <c r="C5" s="122" t="s">
        <v>31</v>
      </c>
      <c r="D5" s="36">
        <f t="shared" si="0"/>
        <v>5</v>
      </c>
      <c r="E5" s="36">
        <v>1</v>
      </c>
      <c r="F5" s="125"/>
    </row>
    <row r="6" spans="1:6" customFormat="1" x14ac:dyDescent="0.25">
      <c r="A6" s="124" t="s">
        <v>32</v>
      </c>
      <c r="B6" s="124"/>
      <c r="C6" s="124"/>
      <c r="D6" s="36">
        <f t="shared" si="0"/>
        <v>6</v>
      </c>
      <c r="E6" s="36">
        <v>1</v>
      </c>
      <c r="F6" s="123"/>
    </row>
    <row r="7" spans="1:6" outlineLevel="1" x14ac:dyDescent="0.25">
      <c r="A7" s="27"/>
      <c r="B7" s="35"/>
      <c r="C7" s="60" t="s">
        <v>33</v>
      </c>
      <c r="D7" s="60">
        <f t="shared" si="0"/>
        <v>7</v>
      </c>
      <c r="E7" s="60">
        <v>13</v>
      </c>
      <c r="F7" s="61"/>
    </row>
    <row r="8" spans="1:6" x14ac:dyDescent="0.25">
      <c r="A8" s="124" t="s">
        <v>28</v>
      </c>
      <c r="B8" s="124"/>
      <c r="C8" s="124"/>
      <c r="D8" s="36">
        <f>D7+E7+3</f>
        <v>23</v>
      </c>
      <c r="E8" s="36">
        <v>2</v>
      </c>
      <c r="F8" s="123"/>
    </row>
    <row r="9" spans="1:6" x14ac:dyDescent="0.25">
      <c r="A9" s="122" t="s">
        <v>29</v>
      </c>
      <c r="B9" s="122" t="s">
        <v>34</v>
      </c>
      <c r="C9" s="122" t="s">
        <v>35</v>
      </c>
      <c r="D9" s="36">
        <f t="shared" ref="D9:D13" si="1">D8+E8</f>
        <v>25</v>
      </c>
      <c r="E9" s="36">
        <v>1</v>
      </c>
      <c r="F9" s="125"/>
    </row>
    <row r="10" spans="1:6" customFormat="1" x14ac:dyDescent="0.25">
      <c r="A10" s="124" t="s">
        <v>32</v>
      </c>
      <c r="B10" s="124"/>
      <c r="C10" s="124"/>
      <c r="D10" s="36">
        <f t="shared" si="1"/>
        <v>26</v>
      </c>
      <c r="E10" s="36">
        <v>1</v>
      </c>
      <c r="F10" s="123"/>
    </row>
    <row r="11" spans="1:6" outlineLevel="1" x14ac:dyDescent="0.25">
      <c r="A11" s="27"/>
      <c r="B11" s="35"/>
      <c r="C11" s="60" t="s">
        <v>36</v>
      </c>
      <c r="D11" s="60">
        <f t="shared" si="1"/>
        <v>27</v>
      </c>
      <c r="E11" s="60">
        <v>19</v>
      </c>
      <c r="F11" s="61"/>
    </row>
    <row r="12" spans="1:6" outlineLevel="1" x14ac:dyDescent="0.25">
      <c r="A12" s="27"/>
      <c r="B12" s="35"/>
      <c r="C12" s="36"/>
      <c r="D12" s="36">
        <f t="shared" si="1"/>
        <v>46</v>
      </c>
      <c r="E12" s="36">
        <v>1</v>
      </c>
      <c r="F12" s="37"/>
    </row>
    <row r="13" spans="1:6" outlineLevel="1" x14ac:dyDescent="0.25">
      <c r="A13" s="27"/>
      <c r="B13" s="35"/>
      <c r="C13" s="60" t="s">
        <v>37</v>
      </c>
      <c r="D13" s="60">
        <f t="shared" si="1"/>
        <v>47</v>
      </c>
      <c r="E13" s="60">
        <v>10</v>
      </c>
      <c r="F13" s="61"/>
    </row>
    <row r="14" spans="1:6" outlineLevel="1" x14ac:dyDescent="0.25">
      <c r="A14" s="27"/>
      <c r="B14" s="35"/>
      <c r="C14" s="36"/>
      <c r="D14" s="60">
        <f>D13+E13</f>
        <v>57</v>
      </c>
      <c r="E14" s="60">
        <v>1</v>
      </c>
      <c r="F14" s="61"/>
    </row>
    <row r="15" spans="1:6" outlineLevel="1" x14ac:dyDescent="0.25">
      <c r="A15" s="27"/>
      <c r="B15" s="35"/>
      <c r="C15" s="60" t="s">
        <v>38</v>
      </c>
      <c r="D15" s="36">
        <f>D14+E14</f>
        <v>58</v>
      </c>
      <c r="E15" s="36">
        <v>8</v>
      </c>
      <c r="F15" s="37"/>
    </row>
    <row r="16" spans="1:6" outlineLevel="1" x14ac:dyDescent="0.25">
      <c r="A16" s="27"/>
      <c r="B16" s="35"/>
      <c r="C16" s="36"/>
      <c r="D16" s="36">
        <f>D15+E15</f>
        <v>66</v>
      </c>
      <c r="E16" s="36">
        <v>1</v>
      </c>
      <c r="F16" s="37"/>
    </row>
    <row r="17" spans="1:9" x14ac:dyDescent="0.25">
      <c r="A17" s="27"/>
      <c r="B17" s="147" t="s">
        <v>39</v>
      </c>
      <c r="C17" s="148"/>
      <c r="D17" s="148"/>
      <c r="E17" s="148"/>
      <c r="F17" s="148"/>
    </row>
    <row r="18" spans="1:9" x14ac:dyDescent="0.25">
      <c r="A18" s="28"/>
      <c r="B18" s="35" t="s">
        <v>40</v>
      </c>
      <c r="C18" s="35"/>
      <c r="D18" s="36">
        <f>D16+E16</f>
        <v>67</v>
      </c>
      <c r="E18" s="35"/>
      <c r="F18" s="125"/>
    </row>
    <row r="19" spans="1:9" x14ac:dyDescent="0.25">
      <c r="D19" s="30"/>
    </row>
    <row r="20" spans="1:9" x14ac:dyDescent="0.25">
      <c r="D20" s="30"/>
    </row>
    <row r="21" spans="1:9" x14ac:dyDescent="0.25">
      <c r="D21" s="30"/>
    </row>
    <row r="22" spans="1:9" x14ac:dyDescent="0.25">
      <c r="D22" s="30"/>
    </row>
    <row r="23" spans="1:9" x14ac:dyDescent="0.25">
      <c r="D23" s="30"/>
    </row>
    <row r="24" spans="1:9" x14ac:dyDescent="0.25">
      <c r="D24" s="30"/>
    </row>
    <row r="25" spans="1:9" x14ac:dyDescent="0.25">
      <c r="D25" s="30"/>
    </row>
    <row r="26" spans="1:9" x14ac:dyDescent="0.25">
      <c r="D26" s="30"/>
    </row>
    <row r="27" spans="1:9" x14ac:dyDescent="0.25">
      <c r="D27" s="30"/>
    </row>
    <row r="28" spans="1:9" x14ac:dyDescent="0.25">
      <c r="D28" s="30"/>
    </row>
    <row r="29" spans="1:9" x14ac:dyDescent="0.25">
      <c r="D29" s="30"/>
    </row>
    <row r="30" spans="1:9" x14ac:dyDescent="0.25">
      <c r="D30" s="30"/>
    </row>
    <row r="31" spans="1:9" s="30" customFormat="1" x14ac:dyDescent="0.25">
      <c r="A31" s="29"/>
      <c r="B31" s="29"/>
      <c r="C31" s="29"/>
      <c r="F31" s="31"/>
      <c r="G31" s="12"/>
      <c r="H31" s="12"/>
      <c r="I31" s="12"/>
    </row>
    <row r="32" spans="1:9" s="30" customFormat="1" x14ac:dyDescent="0.25">
      <c r="A32" s="29"/>
      <c r="B32" s="29"/>
      <c r="C32" s="29"/>
      <c r="F32" s="31"/>
      <c r="G32" s="12"/>
      <c r="H32" s="12"/>
      <c r="I32" s="12"/>
    </row>
    <row r="33" spans="1:9" s="30" customFormat="1" x14ac:dyDescent="0.25">
      <c r="A33" s="29"/>
      <c r="B33" s="29"/>
      <c r="C33" s="29"/>
      <c r="F33" s="31"/>
      <c r="G33" s="12"/>
      <c r="H33" s="12"/>
      <c r="I33" s="12"/>
    </row>
    <row r="34" spans="1:9" s="30" customFormat="1" x14ac:dyDescent="0.25">
      <c r="A34" s="29"/>
      <c r="B34" s="29"/>
      <c r="C34" s="29"/>
      <c r="F34" s="31"/>
      <c r="G34" s="12"/>
      <c r="H34" s="12"/>
      <c r="I34" s="12"/>
    </row>
    <row r="35" spans="1:9" s="30" customFormat="1" x14ac:dyDescent="0.25">
      <c r="A35" s="29"/>
      <c r="B35" s="29"/>
      <c r="C35" s="29"/>
      <c r="F35" s="31"/>
      <c r="G35" s="12"/>
      <c r="H35" s="12"/>
      <c r="I35" s="12"/>
    </row>
    <row r="36" spans="1:9" s="30" customFormat="1" x14ac:dyDescent="0.25">
      <c r="A36" s="29"/>
      <c r="B36" s="29"/>
      <c r="C36" s="29"/>
      <c r="F36" s="31"/>
      <c r="G36" s="12"/>
      <c r="H36" s="12"/>
      <c r="I36" s="12"/>
    </row>
    <row r="37" spans="1:9" s="30" customFormat="1" x14ac:dyDescent="0.25">
      <c r="A37" s="29"/>
      <c r="B37" s="29"/>
      <c r="C37" s="29"/>
      <c r="F37" s="31"/>
      <c r="G37" s="12"/>
      <c r="H37" s="12"/>
      <c r="I37" s="12"/>
    </row>
    <row r="38" spans="1:9" s="30" customFormat="1" x14ac:dyDescent="0.25">
      <c r="A38" s="29"/>
      <c r="B38" s="29"/>
      <c r="C38" s="29"/>
      <c r="F38" s="31"/>
      <c r="G38" s="12"/>
      <c r="H38" s="12"/>
      <c r="I38" s="12"/>
    </row>
    <row r="39" spans="1:9" s="30" customFormat="1" x14ac:dyDescent="0.25">
      <c r="A39" s="29"/>
      <c r="B39" s="29"/>
      <c r="C39" s="29"/>
      <c r="F39" s="31"/>
      <c r="G39" s="12"/>
      <c r="H39" s="12"/>
      <c r="I39" s="12"/>
    </row>
    <row r="40" spans="1:9" s="30" customFormat="1" x14ac:dyDescent="0.25">
      <c r="A40" s="29"/>
      <c r="B40" s="29"/>
      <c r="C40" s="29"/>
      <c r="F40" s="31"/>
      <c r="G40" s="12"/>
      <c r="H40" s="12"/>
      <c r="I40" s="12"/>
    </row>
    <row r="41" spans="1:9" s="30" customFormat="1" x14ac:dyDescent="0.25">
      <c r="A41" s="29"/>
      <c r="B41" s="29"/>
      <c r="C41" s="29"/>
      <c r="F41" s="31"/>
      <c r="G41" s="12"/>
      <c r="H41" s="12"/>
      <c r="I41" s="12"/>
    </row>
    <row r="42" spans="1:9" s="30" customFormat="1" x14ac:dyDescent="0.25">
      <c r="A42" s="29"/>
      <c r="B42" s="29"/>
      <c r="C42" s="29"/>
      <c r="F42" s="31"/>
      <c r="G42" s="12"/>
      <c r="H42" s="12"/>
      <c r="I42" s="12"/>
    </row>
    <row r="43" spans="1:9" s="30" customFormat="1" x14ac:dyDescent="0.25">
      <c r="A43" s="29"/>
      <c r="B43" s="29"/>
      <c r="C43" s="29"/>
      <c r="F43" s="31"/>
      <c r="G43" s="12"/>
      <c r="H43" s="12"/>
      <c r="I43" s="12"/>
    </row>
    <row r="44" spans="1:9" s="30" customFormat="1" x14ac:dyDescent="0.25">
      <c r="A44" s="29"/>
      <c r="B44" s="29"/>
      <c r="C44" s="29"/>
      <c r="F44" s="31"/>
      <c r="G44" s="12"/>
      <c r="H44" s="12"/>
      <c r="I44" s="12"/>
    </row>
    <row r="45" spans="1:9" s="30" customFormat="1" x14ac:dyDescent="0.25">
      <c r="A45" s="29"/>
      <c r="B45" s="29"/>
      <c r="C45" s="29"/>
      <c r="F45" s="31"/>
      <c r="G45" s="12"/>
      <c r="H45" s="12"/>
      <c r="I45" s="12"/>
    </row>
    <row r="46" spans="1:9" s="30" customFormat="1" x14ac:dyDescent="0.25">
      <c r="A46" s="29"/>
      <c r="B46" s="29"/>
      <c r="C46" s="29"/>
      <c r="F46" s="31"/>
      <c r="G46" s="12"/>
      <c r="H46" s="12"/>
      <c r="I46" s="12"/>
    </row>
    <row r="47" spans="1:9" s="30" customFormat="1" x14ac:dyDescent="0.25">
      <c r="A47" s="29"/>
      <c r="B47" s="29"/>
      <c r="C47" s="29"/>
      <c r="F47" s="31"/>
      <c r="G47" s="12"/>
      <c r="H47" s="12"/>
      <c r="I47" s="12"/>
    </row>
    <row r="48" spans="1:9" s="30" customFormat="1" x14ac:dyDescent="0.25">
      <c r="A48" s="29"/>
      <c r="B48" s="29"/>
      <c r="C48" s="29"/>
      <c r="F48" s="31"/>
      <c r="G48" s="12"/>
      <c r="H48" s="12"/>
      <c r="I48" s="12"/>
    </row>
    <row r="49" spans="1:9" s="30" customFormat="1" x14ac:dyDescent="0.25">
      <c r="A49" s="29"/>
      <c r="B49" s="29"/>
      <c r="C49" s="29"/>
      <c r="F49" s="31"/>
      <c r="G49" s="12"/>
      <c r="H49" s="12"/>
      <c r="I49" s="12"/>
    </row>
    <row r="50" spans="1:9" s="30" customFormat="1" x14ac:dyDescent="0.25">
      <c r="A50" s="29"/>
      <c r="B50" s="29"/>
      <c r="C50" s="29"/>
      <c r="F50" s="31"/>
      <c r="G50" s="12"/>
      <c r="H50" s="12"/>
      <c r="I50" s="12"/>
    </row>
    <row r="51" spans="1:9" s="30" customFormat="1" x14ac:dyDescent="0.25">
      <c r="A51" s="29"/>
      <c r="B51" s="29"/>
      <c r="C51" s="29"/>
      <c r="F51" s="31"/>
      <c r="G51" s="12"/>
      <c r="H51" s="12"/>
      <c r="I51" s="12"/>
    </row>
    <row r="52" spans="1:9" s="30" customFormat="1" x14ac:dyDescent="0.25">
      <c r="A52" s="29"/>
      <c r="B52" s="29"/>
      <c r="C52" s="29"/>
      <c r="F52" s="31"/>
      <c r="G52" s="12"/>
      <c r="H52" s="12"/>
      <c r="I52" s="12"/>
    </row>
    <row r="53" spans="1:9" s="30" customFormat="1" x14ac:dyDescent="0.25">
      <c r="A53" s="29"/>
      <c r="B53" s="29"/>
      <c r="C53" s="29"/>
      <c r="F53" s="31"/>
      <c r="G53" s="12"/>
      <c r="H53" s="12"/>
      <c r="I53" s="12"/>
    </row>
    <row r="54" spans="1:9" s="30" customFormat="1" x14ac:dyDescent="0.25">
      <c r="A54" s="29"/>
      <c r="B54" s="29"/>
      <c r="C54" s="29"/>
      <c r="F54" s="31"/>
      <c r="G54" s="12"/>
      <c r="H54" s="12"/>
      <c r="I54" s="12"/>
    </row>
    <row r="55" spans="1:9" s="30" customFormat="1" x14ac:dyDescent="0.25">
      <c r="A55" s="29"/>
      <c r="B55" s="29"/>
      <c r="C55" s="29"/>
      <c r="F55" s="31"/>
      <c r="G55" s="12"/>
      <c r="H55" s="12"/>
      <c r="I55" s="12"/>
    </row>
    <row r="56" spans="1:9" s="30" customFormat="1" x14ac:dyDescent="0.25">
      <c r="A56" s="29"/>
      <c r="B56" s="29"/>
      <c r="C56" s="29"/>
      <c r="F56" s="31"/>
      <c r="G56" s="12"/>
      <c r="H56" s="12"/>
      <c r="I56" s="12"/>
    </row>
    <row r="57" spans="1:9" s="30" customFormat="1" x14ac:dyDescent="0.25">
      <c r="A57" s="29"/>
      <c r="B57" s="29"/>
      <c r="C57" s="29"/>
      <c r="F57" s="31"/>
      <c r="G57" s="12"/>
      <c r="H57" s="12"/>
      <c r="I57" s="12"/>
    </row>
    <row r="58" spans="1:9" s="30" customFormat="1" x14ac:dyDescent="0.25">
      <c r="A58" s="29"/>
      <c r="B58" s="29"/>
      <c r="C58" s="29"/>
      <c r="F58" s="31"/>
      <c r="G58" s="12"/>
      <c r="H58" s="12"/>
      <c r="I58" s="12"/>
    </row>
    <row r="59" spans="1:9" s="30" customFormat="1" x14ac:dyDescent="0.25">
      <c r="A59" s="29"/>
      <c r="B59" s="29"/>
      <c r="C59" s="29"/>
      <c r="F59" s="31"/>
      <c r="G59" s="12"/>
      <c r="H59" s="12"/>
      <c r="I59" s="12"/>
    </row>
    <row r="60" spans="1:9" s="30" customFormat="1" x14ac:dyDescent="0.25">
      <c r="A60" s="29"/>
      <c r="B60" s="29"/>
      <c r="C60" s="29"/>
      <c r="F60" s="31"/>
      <c r="G60" s="12"/>
      <c r="H60" s="12"/>
      <c r="I60" s="12"/>
    </row>
    <row r="61" spans="1:9" s="30" customFormat="1" x14ac:dyDescent="0.25">
      <c r="A61" s="29"/>
      <c r="B61" s="29"/>
      <c r="C61" s="29"/>
      <c r="F61" s="31"/>
      <c r="G61" s="12"/>
      <c r="H61" s="12"/>
      <c r="I61" s="12"/>
    </row>
    <row r="62" spans="1:9" s="30" customFormat="1" x14ac:dyDescent="0.25">
      <c r="A62" s="29"/>
      <c r="B62" s="29"/>
      <c r="C62" s="29"/>
      <c r="F62" s="31"/>
      <c r="G62" s="12"/>
      <c r="H62" s="12"/>
      <c r="I62" s="12"/>
    </row>
    <row r="63" spans="1:9" s="30" customFormat="1" x14ac:dyDescent="0.25">
      <c r="A63" s="29"/>
      <c r="B63" s="29"/>
      <c r="C63" s="29"/>
      <c r="F63" s="31"/>
      <c r="G63" s="12"/>
      <c r="H63" s="12"/>
      <c r="I63" s="12"/>
    </row>
    <row r="64" spans="1:9" s="30" customFormat="1" x14ac:dyDescent="0.25">
      <c r="A64" s="29"/>
      <c r="B64" s="29"/>
      <c r="C64" s="29"/>
      <c r="F64" s="31"/>
      <c r="G64" s="12"/>
      <c r="H64" s="12"/>
      <c r="I64" s="12"/>
    </row>
    <row r="65" spans="1:9" s="30" customFormat="1" x14ac:dyDescent="0.25">
      <c r="A65" s="29"/>
      <c r="B65" s="29"/>
      <c r="C65" s="29"/>
      <c r="F65" s="31"/>
      <c r="G65" s="12"/>
      <c r="H65" s="12"/>
      <c r="I65" s="12"/>
    </row>
    <row r="66" spans="1:9" s="30" customFormat="1" x14ac:dyDescent="0.25">
      <c r="A66" s="29"/>
      <c r="B66" s="29"/>
      <c r="C66" s="29"/>
      <c r="F66" s="31"/>
      <c r="G66" s="12"/>
      <c r="H66" s="12"/>
      <c r="I66" s="12"/>
    </row>
    <row r="67" spans="1:9" s="30" customFormat="1" x14ac:dyDescent="0.25">
      <c r="A67" s="29"/>
      <c r="B67" s="29"/>
      <c r="C67" s="29"/>
      <c r="F67" s="31"/>
      <c r="G67" s="12"/>
      <c r="H67" s="12"/>
      <c r="I67" s="12"/>
    </row>
    <row r="68" spans="1:9" s="30" customFormat="1" x14ac:dyDescent="0.25">
      <c r="A68" s="29"/>
      <c r="B68" s="29"/>
      <c r="C68" s="29"/>
      <c r="F68" s="31"/>
      <c r="G68" s="12"/>
      <c r="H68" s="12"/>
      <c r="I68" s="12"/>
    </row>
    <row r="69" spans="1:9" s="30" customFormat="1" x14ac:dyDescent="0.25">
      <c r="A69" s="29"/>
      <c r="B69" s="29"/>
      <c r="C69" s="29"/>
      <c r="F69" s="31"/>
      <c r="G69" s="12"/>
      <c r="H69" s="12"/>
      <c r="I69" s="12"/>
    </row>
    <row r="70" spans="1:9" s="30" customFormat="1" x14ac:dyDescent="0.25">
      <c r="A70" s="29"/>
      <c r="B70" s="29"/>
      <c r="C70" s="29"/>
      <c r="F70" s="31"/>
      <c r="G70" s="12"/>
      <c r="H70" s="12"/>
      <c r="I70" s="12"/>
    </row>
    <row r="71" spans="1:9" s="30" customFormat="1" x14ac:dyDescent="0.25">
      <c r="A71" s="29"/>
      <c r="B71" s="29"/>
      <c r="C71" s="29"/>
      <c r="F71" s="31"/>
      <c r="G71" s="12"/>
      <c r="H71" s="12"/>
      <c r="I71" s="12"/>
    </row>
    <row r="72" spans="1:9" s="30" customFormat="1" x14ac:dyDescent="0.25">
      <c r="A72" s="29"/>
      <c r="B72" s="29"/>
      <c r="C72" s="29"/>
      <c r="F72" s="31"/>
      <c r="G72" s="12"/>
      <c r="H72" s="12"/>
      <c r="I72" s="12"/>
    </row>
    <row r="73" spans="1:9" s="30" customFormat="1" x14ac:dyDescent="0.25">
      <c r="A73" s="29"/>
      <c r="B73" s="29"/>
      <c r="C73" s="29"/>
      <c r="F73" s="31"/>
      <c r="G73" s="12"/>
      <c r="H73" s="12"/>
      <c r="I73" s="12"/>
    </row>
    <row r="74" spans="1:9" s="30" customFormat="1" x14ac:dyDescent="0.25">
      <c r="A74" s="29"/>
      <c r="B74" s="29"/>
      <c r="C74" s="29"/>
      <c r="F74" s="31"/>
      <c r="G74" s="12"/>
      <c r="H74" s="12"/>
      <c r="I74" s="12"/>
    </row>
    <row r="75" spans="1:9" s="30" customFormat="1" x14ac:dyDescent="0.25">
      <c r="A75" s="29"/>
      <c r="B75" s="29"/>
      <c r="C75" s="29"/>
      <c r="F75" s="31"/>
      <c r="G75" s="12"/>
      <c r="H75" s="12"/>
      <c r="I75" s="12"/>
    </row>
    <row r="76" spans="1:9" s="30" customFormat="1" x14ac:dyDescent="0.25">
      <c r="A76" s="29"/>
      <c r="B76" s="29"/>
      <c r="C76" s="29"/>
      <c r="F76" s="31"/>
      <c r="G76" s="12"/>
      <c r="H76" s="12"/>
      <c r="I76" s="12"/>
    </row>
    <row r="77" spans="1:9" s="30" customFormat="1" x14ac:dyDescent="0.25">
      <c r="A77" s="29"/>
      <c r="B77" s="29"/>
      <c r="C77" s="29"/>
      <c r="F77" s="31"/>
      <c r="G77" s="12"/>
      <c r="H77" s="12"/>
      <c r="I77" s="12"/>
    </row>
    <row r="78" spans="1:9" s="30" customFormat="1" x14ac:dyDescent="0.25">
      <c r="A78" s="29"/>
      <c r="B78" s="29"/>
      <c r="C78" s="29"/>
      <c r="F78" s="31"/>
      <c r="G78" s="12"/>
      <c r="H78" s="12"/>
      <c r="I78" s="12"/>
    </row>
    <row r="79" spans="1:9" s="30" customFormat="1" x14ac:dyDescent="0.25">
      <c r="A79" s="29"/>
      <c r="B79" s="29"/>
      <c r="C79" s="29"/>
      <c r="F79" s="31"/>
      <c r="G79" s="12"/>
      <c r="H79" s="12"/>
      <c r="I79" s="12"/>
    </row>
    <row r="80" spans="1:9" s="30" customFormat="1" x14ac:dyDescent="0.25">
      <c r="A80" s="29"/>
      <c r="B80" s="29"/>
      <c r="C80" s="29"/>
      <c r="F80" s="31"/>
      <c r="G80" s="12"/>
      <c r="H80" s="12"/>
      <c r="I80" s="12"/>
    </row>
    <row r="81" spans="1:9" s="30" customFormat="1" x14ac:dyDescent="0.25">
      <c r="A81" s="29"/>
      <c r="B81" s="29"/>
      <c r="C81" s="29"/>
      <c r="F81" s="31"/>
      <c r="G81" s="12"/>
      <c r="H81" s="12"/>
      <c r="I81" s="12"/>
    </row>
    <row r="82" spans="1:9" s="30" customFormat="1" x14ac:dyDescent="0.25">
      <c r="A82" s="29"/>
      <c r="B82" s="29"/>
      <c r="C82" s="29"/>
      <c r="F82" s="31"/>
      <c r="G82" s="12"/>
      <c r="H82" s="12"/>
      <c r="I82" s="12"/>
    </row>
    <row r="83" spans="1:9" s="30" customFormat="1" x14ac:dyDescent="0.25">
      <c r="A83" s="29"/>
      <c r="B83" s="29"/>
      <c r="C83" s="29"/>
      <c r="F83" s="31"/>
      <c r="G83" s="12"/>
      <c r="H83" s="12"/>
      <c r="I83" s="12"/>
    </row>
    <row r="84" spans="1:9" s="30" customFormat="1" x14ac:dyDescent="0.25">
      <c r="A84" s="29"/>
      <c r="B84" s="29"/>
      <c r="C84" s="29"/>
      <c r="F84" s="31"/>
      <c r="G84" s="12"/>
      <c r="H84" s="12"/>
      <c r="I84" s="12"/>
    </row>
    <row r="85" spans="1:9" s="30" customFormat="1" x14ac:dyDescent="0.25">
      <c r="A85" s="29"/>
      <c r="B85" s="29"/>
      <c r="C85" s="29"/>
      <c r="F85" s="31"/>
      <c r="G85" s="12"/>
      <c r="H85" s="12"/>
      <c r="I85" s="12"/>
    </row>
    <row r="86" spans="1:9" s="30" customFormat="1" x14ac:dyDescent="0.25">
      <c r="A86" s="29"/>
      <c r="B86" s="29"/>
      <c r="C86" s="29"/>
      <c r="F86" s="31"/>
      <c r="G86" s="12"/>
      <c r="H86" s="12"/>
      <c r="I86" s="12"/>
    </row>
    <row r="87" spans="1:9" s="30" customFormat="1" x14ac:dyDescent="0.25">
      <c r="A87" s="29"/>
      <c r="B87" s="29"/>
      <c r="C87" s="29"/>
      <c r="F87" s="31"/>
      <c r="G87" s="12"/>
      <c r="H87" s="12"/>
      <c r="I87" s="12"/>
    </row>
    <row r="88" spans="1:9" s="30" customFormat="1" x14ac:dyDescent="0.25">
      <c r="A88" s="29"/>
      <c r="B88" s="29"/>
      <c r="C88" s="29"/>
      <c r="F88" s="31"/>
      <c r="G88" s="12"/>
      <c r="H88" s="12"/>
      <c r="I88" s="12"/>
    </row>
    <row r="89" spans="1:9" s="30" customFormat="1" x14ac:dyDescent="0.25">
      <c r="A89" s="29"/>
      <c r="B89" s="29"/>
      <c r="C89" s="29"/>
      <c r="F89" s="31"/>
      <c r="G89" s="12"/>
      <c r="H89" s="12"/>
      <c r="I89" s="12"/>
    </row>
    <row r="90" spans="1:9" s="30" customFormat="1" x14ac:dyDescent="0.25">
      <c r="A90" s="29"/>
      <c r="B90" s="29"/>
      <c r="C90" s="29"/>
      <c r="F90" s="31"/>
      <c r="G90" s="12"/>
      <c r="H90" s="12"/>
      <c r="I90" s="12"/>
    </row>
    <row r="91" spans="1:9" s="30" customFormat="1" x14ac:dyDescent="0.25">
      <c r="A91" s="29"/>
      <c r="B91" s="29"/>
      <c r="C91" s="29"/>
      <c r="F91" s="31"/>
      <c r="G91" s="12"/>
      <c r="H91" s="12"/>
      <c r="I91" s="12"/>
    </row>
    <row r="92" spans="1:9" s="30" customFormat="1" x14ac:dyDescent="0.25">
      <c r="A92" s="29"/>
      <c r="B92" s="29"/>
      <c r="C92" s="29"/>
      <c r="F92" s="31"/>
      <c r="G92" s="12"/>
      <c r="H92" s="12"/>
      <c r="I92" s="12"/>
    </row>
    <row r="93" spans="1:9" s="30" customFormat="1" x14ac:dyDescent="0.25">
      <c r="A93" s="29"/>
      <c r="B93" s="29"/>
      <c r="C93" s="29"/>
      <c r="F93" s="31"/>
      <c r="G93" s="12"/>
      <c r="H93" s="12"/>
      <c r="I93" s="12"/>
    </row>
    <row r="94" spans="1:9" s="30" customFormat="1" x14ac:dyDescent="0.25">
      <c r="A94" s="29"/>
      <c r="B94" s="29"/>
      <c r="C94" s="29"/>
      <c r="F94" s="31"/>
      <c r="G94" s="12"/>
      <c r="H94" s="12"/>
      <c r="I94" s="12"/>
    </row>
    <row r="95" spans="1:9" s="30" customFormat="1" x14ac:dyDescent="0.25">
      <c r="A95" s="29"/>
      <c r="B95" s="29"/>
      <c r="C95" s="29"/>
      <c r="F95" s="31"/>
      <c r="G95" s="12"/>
      <c r="H95" s="12"/>
      <c r="I95" s="12"/>
    </row>
    <row r="96" spans="1:9" s="30" customFormat="1" x14ac:dyDescent="0.25">
      <c r="A96" s="29"/>
      <c r="B96" s="29"/>
      <c r="C96" s="29"/>
      <c r="F96" s="31"/>
      <c r="G96" s="12"/>
      <c r="H96" s="12"/>
      <c r="I96" s="12"/>
    </row>
    <row r="97" spans="1:9" s="30" customFormat="1" x14ac:dyDescent="0.25">
      <c r="A97" s="29"/>
      <c r="B97" s="29"/>
      <c r="C97" s="29"/>
      <c r="F97" s="31"/>
      <c r="G97" s="12"/>
      <c r="H97" s="12"/>
      <c r="I97" s="12"/>
    </row>
    <row r="98" spans="1:9" s="30" customFormat="1" x14ac:dyDescent="0.25">
      <c r="A98" s="29"/>
      <c r="B98" s="29"/>
      <c r="C98" s="29"/>
      <c r="F98" s="31"/>
      <c r="G98" s="12"/>
      <c r="H98" s="12"/>
      <c r="I98" s="12"/>
    </row>
    <row r="99" spans="1:9" s="30" customFormat="1" x14ac:dyDescent="0.25">
      <c r="A99" s="29"/>
      <c r="B99" s="29"/>
      <c r="C99" s="29"/>
      <c r="F99" s="31"/>
      <c r="G99" s="12"/>
      <c r="H99" s="12"/>
      <c r="I99" s="12"/>
    </row>
    <row r="100" spans="1:9" s="30" customFormat="1" x14ac:dyDescent="0.25">
      <c r="A100" s="29"/>
      <c r="B100" s="29"/>
      <c r="C100" s="29"/>
      <c r="F100" s="31"/>
      <c r="G100" s="12"/>
      <c r="H100" s="12"/>
      <c r="I100" s="12"/>
    </row>
    <row r="101" spans="1:9" s="30" customFormat="1" x14ac:dyDescent="0.25">
      <c r="A101" s="29"/>
      <c r="B101" s="29"/>
      <c r="C101" s="29"/>
      <c r="F101" s="31"/>
      <c r="G101" s="12"/>
      <c r="H101" s="12"/>
      <c r="I101" s="12"/>
    </row>
    <row r="102" spans="1:9" s="30" customFormat="1" x14ac:dyDescent="0.25">
      <c r="A102" s="29"/>
      <c r="B102" s="29"/>
      <c r="C102" s="29"/>
      <c r="F102" s="31"/>
      <c r="G102" s="12"/>
      <c r="H102" s="12"/>
      <c r="I102" s="12"/>
    </row>
    <row r="103" spans="1:9" s="30" customFormat="1" x14ac:dyDescent="0.25">
      <c r="A103" s="29"/>
      <c r="B103" s="29"/>
      <c r="C103" s="29"/>
      <c r="F103" s="31"/>
      <c r="G103" s="12"/>
      <c r="H103" s="12"/>
      <c r="I103" s="12"/>
    </row>
    <row r="104" spans="1:9" s="30" customFormat="1" x14ac:dyDescent="0.25">
      <c r="A104" s="29"/>
      <c r="B104" s="29"/>
      <c r="C104" s="29"/>
      <c r="F104" s="31"/>
      <c r="G104" s="12"/>
      <c r="H104" s="12"/>
      <c r="I104" s="12"/>
    </row>
    <row r="105" spans="1:9" s="30" customFormat="1" x14ac:dyDescent="0.25">
      <c r="A105" s="29"/>
      <c r="B105" s="29"/>
      <c r="C105" s="29"/>
      <c r="F105" s="31"/>
      <c r="G105" s="12"/>
      <c r="H105" s="12"/>
      <c r="I105" s="12"/>
    </row>
    <row r="106" spans="1:9" s="30" customFormat="1" x14ac:dyDescent="0.25">
      <c r="A106" s="29"/>
      <c r="B106" s="29"/>
      <c r="C106" s="29"/>
      <c r="F106" s="31"/>
      <c r="G106" s="12"/>
      <c r="H106" s="12"/>
      <c r="I106" s="12"/>
    </row>
    <row r="107" spans="1:9" s="30" customFormat="1" x14ac:dyDescent="0.25">
      <c r="A107" s="29"/>
      <c r="B107" s="29"/>
      <c r="C107" s="29"/>
      <c r="F107" s="31"/>
      <c r="G107" s="12"/>
      <c r="H107" s="12"/>
      <c r="I107" s="12"/>
    </row>
    <row r="108" spans="1:9" s="30" customFormat="1" x14ac:dyDescent="0.25">
      <c r="A108" s="29"/>
      <c r="B108" s="29"/>
      <c r="C108" s="29"/>
      <c r="F108" s="31"/>
      <c r="G108" s="12"/>
      <c r="H108" s="12"/>
      <c r="I108" s="12"/>
    </row>
    <row r="109" spans="1:9" s="30" customFormat="1" x14ac:dyDescent="0.25">
      <c r="A109" s="29"/>
      <c r="B109" s="29"/>
      <c r="C109" s="29"/>
      <c r="F109" s="31"/>
      <c r="G109" s="12"/>
      <c r="H109" s="12"/>
      <c r="I109" s="12"/>
    </row>
    <row r="110" spans="1:9" s="30" customFormat="1" x14ac:dyDescent="0.25">
      <c r="A110" s="29"/>
      <c r="B110" s="29"/>
      <c r="C110" s="29"/>
      <c r="F110" s="31"/>
      <c r="G110" s="12"/>
      <c r="H110" s="12"/>
      <c r="I110" s="12"/>
    </row>
    <row r="111" spans="1:9" s="30" customFormat="1" x14ac:dyDescent="0.25">
      <c r="A111" s="29"/>
      <c r="B111" s="29"/>
      <c r="C111" s="29"/>
      <c r="F111" s="31"/>
      <c r="G111" s="12"/>
      <c r="H111" s="12"/>
      <c r="I111" s="12"/>
    </row>
    <row r="112" spans="1:9" s="30" customFormat="1" x14ac:dyDescent="0.25">
      <c r="A112" s="29"/>
      <c r="B112" s="29"/>
      <c r="C112" s="29"/>
      <c r="F112" s="31"/>
      <c r="G112" s="12"/>
      <c r="H112" s="12"/>
      <c r="I112" s="12"/>
    </row>
    <row r="113" spans="1:9" s="30" customFormat="1" x14ac:dyDescent="0.25">
      <c r="A113" s="29"/>
      <c r="B113" s="29"/>
      <c r="C113" s="29"/>
      <c r="F113" s="31"/>
      <c r="G113" s="12"/>
      <c r="H113" s="12"/>
      <c r="I113" s="12"/>
    </row>
    <row r="114" spans="1:9" s="30" customFormat="1" x14ac:dyDescent="0.25">
      <c r="A114" s="29"/>
      <c r="B114" s="29"/>
      <c r="C114" s="29"/>
      <c r="F114" s="31"/>
      <c r="G114" s="12"/>
      <c r="H114" s="12"/>
      <c r="I114" s="12"/>
    </row>
    <row r="115" spans="1:9" s="30" customFormat="1" x14ac:dyDescent="0.25">
      <c r="A115" s="29"/>
      <c r="B115" s="29"/>
      <c r="C115" s="29"/>
      <c r="F115" s="31"/>
      <c r="G115" s="12"/>
      <c r="H115" s="12"/>
      <c r="I115" s="12"/>
    </row>
    <row r="116" spans="1:9" s="30" customFormat="1" x14ac:dyDescent="0.25">
      <c r="A116" s="29"/>
      <c r="B116" s="29"/>
      <c r="C116" s="29"/>
      <c r="F116" s="31"/>
      <c r="G116" s="12"/>
      <c r="H116" s="12"/>
      <c r="I116" s="12"/>
    </row>
    <row r="117" spans="1:9" s="30" customFormat="1" x14ac:dyDescent="0.25">
      <c r="A117" s="29"/>
      <c r="B117" s="29"/>
      <c r="C117" s="29"/>
      <c r="F117" s="31"/>
      <c r="G117" s="12"/>
      <c r="H117" s="12"/>
      <c r="I117" s="12"/>
    </row>
    <row r="118" spans="1:9" s="30" customFormat="1" x14ac:dyDescent="0.25">
      <c r="A118" s="29"/>
      <c r="B118" s="29"/>
      <c r="C118" s="29"/>
      <c r="F118" s="31"/>
      <c r="G118" s="12"/>
      <c r="H118" s="12"/>
      <c r="I118" s="12"/>
    </row>
    <row r="119" spans="1:9" s="30" customFormat="1" x14ac:dyDescent="0.25">
      <c r="A119" s="29"/>
      <c r="B119" s="29"/>
      <c r="C119" s="29"/>
      <c r="F119" s="31"/>
      <c r="G119" s="12"/>
      <c r="H119" s="12"/>
      <c r="I119" s="12"/>
    </row>
    <row r="120" spans="1:9" s="30" customFormat="1" x14ac:dyDescent="0.25">
      <c r="A120" s="29"/>
      <c r="B120" s="29"/>
      <c r="C120" s="29"/>
      <c r="F120" s="31"/>
      <c r="G120" s="12"/>
      <c r="H120" s="12"/>
      <c r="I120" s="12"/>
    </row>
    <row r="121" spans="1:9" s="30" customFormat="1" x14ac:dyDescent="0.25">
      <c r="A121" s="29"/>
      <c r="B121" s="29"/>
      <c r="C121" s="29"/>
      <c r="F121" s="31"/>
      <c r="G121" s="12"/>
      <c r="H121" s="12"/>
      <c r="I121" s="12"/>
    </row>
    <row r="122" spans="1:9" s="30" customFormat="1" x14ac:dyDescent="0.25">
      <c r="A122" s="29"/>
      <c r="B122" s="29"/>
      <c r="C122" s="29"/>
      <c r="F122" s="31"/>
      <c r="G122" s="12"/>
      <c r="H122" s="12"/>
      <c r="I122" s="12"/>
    </row>
    <row r="123" spans="1:9" s="30" customFormat="1" x14ac:dyDescent="0.25">
      <c r="A123" s="29"/>
      <c r="B123" s="29"/>
      <c r="C123" s="29"/>
      <c r="F123" s="31"/>
      <c r="G123" s="12"/>
      <c r="H123" s="12"/>
      <c r="I123" s="12"/>
    </row>
    <row r="124" spans="1:9" s="30" customFormat="1" x14ac:dyDescent="0.25">
      <c r="A124" s="29"/>
      <c r="B124" s="29"/>
      <c r="C124" s="29"/>
      <c r="F124" s="31"/>
      <c r="G124" s="12"/>
      <c r="H124" s="12"/>
      <c r="I124" s="12"/>
    </row>
    <row r="125" spans="1:9" s="30" customFormat="1" x14ac:dyDescent="0.25">
      <c r="A125" s="29"/>
      <c r="B125" s="29"/>
      <c r="C125" s="29"/>
      <c r="F125" s="31"/>
      <c r="G125" s="12"/>
      <c r="H125" s="12"/>
      <c r="I125" s="12"/>
    </row>
    <row r="126" spans="1:9" s="30" customFormat="1" x14ac:dyDescent="0.25">
      <c r="A126" s="29"/>
      <c r="B126" s="29"/>
      <c r="C126" s="29"/>
      <c r="F126" s="31"/>
      <c r="G126" s="12"/>
      <c r="H126" s="12"/>
      <c r="I126" s="12"/>
    </row>
    <row r="127" spans="1:9" s="30" customFormat="1" x14ac:dyDescent="0.25">
      <c r="A127" s="29"/>
      <c r="B127" s="29"/>
      <c r="C127" s="29"/>
      <c r="F127" s="31"/>
      <c r="G127" s="12"/>
      <c r="H127" s="12"/>
      <c r="I127" s="12"/>
    </row>
    <row r="128" spans="1:9" s="30" customFormat="1" x14ac:dyDescent="0.25">
      <c r="A128" s="29"/>
      <c r="B128" s="29"/>
      <c r="C128" s="29"/>
      <c r="F128" s="31"/>
      <c r="G128" s="12"/>
      <c r="H128" s="12"/>
      <c r="I128" s="12"/>
    </row>
    <row r="129" spans="1:9" s="30" customFormat="1" x14ac:dyDescent="0.25">
      <c r="A129" s="29"/>
      <c r="B129" s="29"/>
      <c r="C129" s="29"/>
      <c r="F129" s="31"/>
      <c r="G129" s="12"/>
      <c r="H129" s="12"/>
      <c r="I129" s="12"/>
    </row>
    <row r="130" spans="1:9" s="30" customFormat="1" x14ac:dyDescent="0.25">
      <c r="A130" s="29"/>
      <c r="B130" s="29"/>
      <c r="C130" s="29"/>
      <c r="F130" s="31"/>
      <c r="G130" s="12"/>
      <c r="H130" s="12"/>
      <c r="I130" s="12"/>
    </row>
    <row r="131" spans="1:9" s="30" customFormat="1" x14ac:dyDescent="0.25">
      <c r="A131" s="29"/>
      <c r="B131" s="29"/>
      <c r="C131" s="29"/>
      <c r="F131" s="31"/>
      <c r="G131" s="12"/>
      <c r="H131" s="12"/>
      <c r="I131" s="12"/>
    </row>
    <row r="132" spans="1:9" s="30" customFormat="1" x14ac:dyDescent="0.25">
      <c r="A132" s="29"/>
      <c r="B132" s="29"/>
      <c r="C132" s="29"/>
      <c r="F132" s="31"/>
      <c r="G132" s="12"/>
      <c r="H132" s="12"/>
      <c r="I132" s="12"/>
    </row>
    <row r="133" spans="1:9" s="30" customFormat="1" x14ac:dyDescent="0.25">
      <c r="A133" s="29"/>
      <c r="B133" s="29"/>
      <c r="C133" s="29"/>
      <c r="F133" s="31"/>
      <c r="G133" s="12"/>
      <c r="H133" s="12"/>
      <c r="I133" s="12"/>
    </row>
    <row r="134" spans="1:9" s="30" customFormat="1" x14ac:dyDescent="0.25">
      <c r="A134" s="29"/>
      <c r="B134" s="29"/>
      <c r="C134" s="29"/>
      <c r="F134" s="31"/>
      <c r="G134" s="12"/>
      <c r="H134" s="12"/>
      <c r="I134" s="12"/>
    </row>
    <row r="135" spans="1:9" s="30" customFormat="1" x14ac:dyDescent="0.25">
      <c r="A135" s="29"/>
      <c r="B135" s="29"/>
      <c r="C135" s="29"/>
      <c r="F135" s="31"/>
      <c r="G135" s="12"/>
      <c r="H135" s="12"/>
      <c r="I135" s="12"/>
    </row>
    <row r="136" spans="1:9" s="30" customFormat="1" x14ac:dyDescent="0.25">
      <c r="A136" s="29"/>
      <c r="B136" s="29"/>
      <c r="C136" s="29"/>
      <c r="F136" s="31"/>
      <c r="G136" s="12"/>
      <c r="H136" s="12"/>
      <c r="I136" s="12"/>
    </row>
    <row r="137" spans="1:9" s="30" customFormat="1" x14ac:dyDescent="0.25">
      <c r="A137" s="29"/>
      <c r="B137" s="29"/>
      <c r="C137" s="29"/>
      <c r="F137" s="31"/>
      <c r="G137" s="12"/>
      <c r="H137" s="12"/>
      <c r="I137" s="12"/>
    </row>
    <row r="138" spans="1:9" s="30" customFormat="1" x14ac:dyDescent="0.25">
      <c r="A138" s="29"/>
      <c r="B138" s="29"/>
      <c r="C138" s="29"/>
      <c r="F138" s="31"/>
      <c r="G138" s="12"/>
      <c r="H138" s="12"/>
      <c r="I138" s="12"/>
    </row>
    <row r="139" spans="1:9" s="30" customFormat="1" x14ac:dyDescent="0.25">
      <c r="A139" s="29"/>
      <c r="B139" s="29"/>
      <c r="C139" s="29"/>
      <c r="F139" s="31"/>
      <c r="G139" s="12"/>
      <c r="H139" s="12"/>
      <c r="I139" s="12"/>
    </row>
    <row r="140" spans="1:9" s="30" customFormat="1" x14ac:dyDescent="0.25">
      <c r="A140" s="29"/>
      <c r="B140" s="29"/>
      <c r="C140" s="29"/>
      <c r="F140" s="31"/>
      <c r="G140" s="12"/>
      <c r="H140" s="12"/>
      <c r="I140" s="12"/>
    </row>
    <row r="141" spans="1:9" s="30" customFormat="1" x14ac:dyDescent="0.25">
      <c r="A141" s="29"/>
      <c r="B141" s="29"/>
      <c r="C141" s="29"/>
      <c r="F141" s="31"/>
      <c r="G141" s="12"/>
      <c r="H141" s="12"/>
      <c r="I141" s="12"/>
    </row>
    <row r="142" spans="1:9" s="30" customFormat="1" x14ac:dyDescent="0.25">
      <c r="A142" s="29"/>
      <c r="B142" s="29"/>
      <c r="C142" s="29"/>
      <c r="F142" s="31"/>
      <c r="G142" s="12"/>
      <c r="H142" s="12"/>
      <c r="I142" s="12"/>
    </row>
    <row r="143" spans="1:9" s="30" customFormat="1" x14ac:dyDescent="0.25">
      <c r="A143" s="29"/>
      <c r="B143" s="29"/>
      <c r="C143" s="29"/>
      <c r="F143" s="31"/>
      <c r="G143" s="12"/>
      <c r="H143" s="12"/>
      <c r="I143" s="12"/>
    </row>
    <row r="144" spans="1:9" s="30" customFormat="1" x14ac:dyDescent="0.25">
      <c r="A144" s="29"/>
      <c r="B144" s="29"/>
      <c r="C144" s="29"/>
      <c r="F144" s="31"/>
      <c r="G144" s="12"/>
      <c r="H144" s="12"/>
      <c r="I144" s="12"/>
    </row>
    <row r="145" spans="1:9" s="30" customFormat="1" x14ac:dyDescent="0.25">
      <c r="A145" s="29"/>
      <c r="B145" s="29"/>
      <c r="C145" s="29"/>
      <c r="F145" s="31"/>
      <c r="G145" s="12"/>
      <c r="H145" s="12"/>
      <c r="I145" s="12"/>
    </row>
    <row r="146" spans="1:9" s="30" customFormat="1" x14ac:dyDescent="0.25">
      <c r="A146" s="29"/>
      <c r="B146" s="29"/>
      <c r="C146" s="29"/>
      <c r="F146" s="31"/>
      <c r="G146" s="12"/>
      <c r="H146" s="12"/>
      <c r="I146" s="12"/>
    </row>
    <row r="147" spans="1:9" s="30" customFormat="1" x14ac:dyDescent="0.25">
      <c r="A147" s="29"/>
      <c r="B147" s="29"/>
      <c r="C147" s="29"/>
      <c r="F147" s="31"/>
      <c r="G147" s="12"/>
      <c r="H147" s="12"/>
      <c r="I147" s="12"/>
    </row>
    <row r="148" spans="1:9" s="30" customFormat="1" x14ac:dyDescent="0.25">
      <c r="A148" s="29"/>
      <c r="B148" s="29"/>
      <c r="C148" s="29"/>
      <c r="F148" s="31"/>
      <c r="G148" s="12"/>
      <c r="H148" s="12"/>
      <c r="I148" s="12"/>
    </row>
    <row r="149" spans="1:9" s="30" customFormat="1" x14ac:dyDescent="0.25">
      <c r="A149" s="29"/>
      <c r="B149" s="29"/>
      <c r="C149" s="29"/>
      <c r="F149" s="31"/>
      <c r="G149" s="12"/>
      <c r="H149" s="12"/>
      <c r="I149" s="12"/>
    </row>
    <row r="150" spans="1:9" s="30" customFormat="1" x14ac:dyDescent="0.25">
      <c r="A150" s="29"/>
      <c r="B150" s="29"/>
      <c r="C150" s="29"/>
      <c r="F150" s="31"/>
      <c r="G150" s="12"/>
      <c r="H150" s="12"/>
      <c r="I150" s="12"/>
    </row>
    <row r="151" spans="1:9" s="30" customFormat="1" x14ac:dyDescent="0.25">
      <c r="A151" s="29"/>
      <c r="B151" s="29"/>
      <c r="C151" s="29"/>
      <c r="F151" s="31"/>
      <c r="G151" s="12"/>
      <c r="H151" s="12"/>
      <c r="I151" s="12"/>
    </row>
    <row r="152" spans="1:9" s="30" customFormat="1" x14ac:dyDescent="0.25">
      <c r="A152" s="29"/>
      <c r="B152" s="29"/>
      <c r="C152" s="29"/>
      <c r="F152" s="31"/>
      <c r="G152" s="12"/>
      <c r="H152" s="12"/>
      <c r="I152" s="12"/>
    </row>
    <row r="153" spans="1:9" s="30" customFormat="1" x14ac:dyDescent="0.25">
      <c r="A153" s="29"/>
      <c r="B153" s="29"/>
      <c r="C153" s="29"/>
      <c r="F153" s="31"/>
      <c r="G153" s="12"/>
      <c r="H153" s="12"/>
      <c r="I153" s="12"/>
    </row>
    <row r="154" spans="1:9" s="30" customFormat="1" x14ac:dyDescent="0.25">
      <c r="A154" s="29"/>
      <c r="B154" s="29"/>
      <c r="C154" s="29"/>
      <c r="F154" s="31"/>
      <c r="G154" s="12"/>
      <c r="H154" s="12"/>
      <c r="I154" s="12"/>
    </row>
    <row r="155" spans="1:9" s="30" customFormat="1" x14ac:dyDescent="0.25">
      <c r="A155" s="29"/>
      <c r="B155" s="29"/>
      <c r="C155" s="29"/>
      <c r="F155" s="31"/>
      <c r="G155" s="12"/>
      <c r="H155" s="12"/>
      <c r="I155" s="12"/>
    </row>
    <row r="156" spans="1:9" s="30" customFormat="1" x14ac:dyDescent="0.25">
      <c r="A156" s="29"/>
      <c r="B156" s="29"/>
      <c r="C156" s="29"/>
      <c r="F156" s="31"/>
      <c r="G156" s="12"/>
      <c r="H156" s="12"/>
      <c r="I156" s="12"/>
    </row>
    <row r="157" spans="1:9" s="30" customFormat="1" x14ac:dyDescent="0.25">
      <c r="A157" s="29"/>
      <c r="B157" s="29"/>
      <c r="C157" s="29"/>
      <c r="F157" s="31"/>
      <c r="G157" s="12"/>
      <c r="H157" s="12"/>
      <c r="I157" s="12"/>
    </row>
    <row r="158" spans="1:9" s="30" customFormat="1" x14ac:dyDescent="0.25">
      <c r="A158" s="29"/>
      <c r="B158" s="29"/>
      <c r="C158" s="29"/>
      <c r="F158" s="31"/>
      <c r="G158" s="12"/>
      <c r="H158" s="12"/>
      <c r="I158" s="12"/>
    </row>
    <row r="159" spans="1:9" s="30" customFormat="1" x14ac:dyDescent="0.25">
      <c r="A159" s="29"/>
      <c r="B159" s="29"/>
      <c r="C159" s="29"/>
      <c r="F159" s="31"/>
      <c r="G159" s="12"/>
      <c r="H159" s="12"/>
      <c r="I159" s="12"/>
    </row>
    <row r="160" spans="1:9" s="30" customFormat="1" x14ac:dyDescent="0.25">
      <c r="A160" s="29"/>
      <c r="B160" s="29"/>
      <c r="C160" s="29"/>
      <c r="F160" s="31"/>
      <c r="G160" s="12"/>
      <c r="H160" s="12"/>
      <c r="I160" s="12"/>
    </row>
    <row r="161" spans="1:9" s="30" customFormat="1" x14ac:dyDescent="0.25">
      <c r="A161" s="29"/>
      <c r="B161" s="29"/>
      <c r="C161" s="29"/>
      <c r="F161" s="31"/>
      <c r="G161" s="12"/>
      <c r="H161" s="12"/>
      <c r="I161" s="12"/>
    </row>
    <row r="162" spans="1:9" s="30" customFormat="1" x14ac:dyDescent="0.25">
      <c r="A162" s="29"/>
      <c r="B162" s="29"/>
      <c r="C162" s="29"/>
      <c r="F162" s="31"/>
      <c r="G162" s="12"/>
      <c r="H162" s="12"/>
      <c r="I162" s="12"/>
    </row>
    <row r="163" spans="1:9" s="30" customFormat="1" x14ac:dyDescent="0.25">
      <c r="A163" s="29"/>
      <c r="B163" s="29"/>
      <c r="C163" s="29"/>
      <c r="F163" s="31"/>
      <c r="G163" s="12"/>
      <c r="H163" s="12"/>
      <c r="I163" s="12"/>
    </row>
    <row r="164" spans="1:9" s="30" customFormat="1" x14ac:dyDescent="0.25">
      <c r="A164" s="29"/>
      <c r="B164" s="29"/>
      <c r="C164" s="29"/>
      <c r="F164" s="31"/>
      <c r="G164" s="12"/>
      <c r="H164" s="12"/>
      <c r="I164" s="12"/>
    </row>
    <row r="165" spans="1:9" s="30" customFormat="1" x14ac:dyDescent="0.25">
      <c r="A165" s="29"/>
      <c r="B165" s="29"/>
      <c r="C165" s="29"/>
      <c r="F165" s="31"/>
      <c r="G165" s="12"/>
      <c r="H165" s="12"/>
      <c r="I165" s="12"/>
    </row>
    <row r="166" spans="1:9" s="30" customFormat="1" x14ac:dyDescent="0.25">
      <c r="A166" s="29"/>
      <c r="B166" s="29"/>
      <c r="C166" s="29"/>
      <c r="F166" s="31"/>
      <c r="G166" s="12"/>
      <c r="H166" s="12"/>
      <c r="I166" s="12"/>
    </row>
    <row r="167" spans="1:9" s="30" customFormat="1" x14ac:dyDescent="0.25">
      <c r="A167" s="29"/>
      <c r="B167" s="29"/>
      <c r="C167" s="29"/>
      <c r="F167" s="31"/>
      <c r="G167" s="12"/>
      <c r="H167" s="12"/>
      <c r="I167" s="12"/>
    </row>
    <row r="168" spans="1:9" s="30" customFormat="1" x14ac:dyDescent="0.25">
      <c r="A168" s="29"/>
      <c r="B168" s="29"/>
      <c r="C168" s="29"/>
      <c r="F168" s="31"/>
      <c r="G168" s="12"/>
      <c r="H168" s="12"/>
      <c r="I168" s="12"/>
    </row>
    <row r="169" spans="1:9" s="30" customFormat="1" x14ac:dyDescent="0.25">
      <c r="A169" s="29"/>
      <c r="B169" s="29"/>
      <c r="C169" s="29"/>
      <c r="F169" s="31"/>
      <c r="G169" s="12"/>
      <c r="H169" s="12"/>
      <c r="I169" s="12"/>
    </row>
    <row r="170" spans="1:9" s="30" customFormat="1" x14ac:dyDescent="0.25">
      <c r="A170" s="29"/>
      <c r="B170" s="29"/>
      <c r="C170" s="29"/>
      <c r="F170" s="31"/>
      <c r="G170" s="12"/>
      <c r="H170" s="12"/>
      <c r="I170" s="12"/>
    </row>
    <row r="171" spans="1:9" s="30" customFormat="1" x14ac:dyDescent="0.25">
      <c r="A171" s="29"/>
      <c r="B171" s="29"/>
      <c r="C171" s="29"/>
      <c r="F171" s="31"/>
      <c r="G171" s="12"/>
      <c r="H171" s="12"/>
      <c r="I171" s="12"/>
    </row>
    <row r="172" spans="1:9" s="30" customFormat="1" x14ac:dyDescent="0.25">
      <c r="A172" s="29"/>
      <c r="B172" s="29"/>
      <c r="C172" s="29"/>
      <c r="F172" s="31"/>
      <c r="G172" s="12"/>
      <c r="H172" s="12"/>
      <c r="I172" s="12"/>
    </row>
    <row r="173" spans="1:9" s="30" customFormat="1" x14ac:dyDescent="0.25">
      <c r="A173" s="29"/>
      <c r="B173" s="29"/>
      <c r="C173" s="29"/>
      <c r="F173" s="31"/>
      <c r="G173" s="12"/>
      <c r="H173" s="12"/>
      <c r="I173" s="12"/>
    </row>
    <row r="174" spans="1:9" s="30" customFormat="1" x14ac:dyDescent="0.25">
      <c r="A174" s="29"/>
      <c r="B174" s="29"/>
      <c r="C174" s="29"/>
      <c r="F174" s="31"/>
      <c r="G174" s="12"/>
      <c r="H174" s="12"/>
      <c r="I174" s="12"/>
    </row>
    <row r="175" spans="1:9" s="30" customFormat="1" x14ac:dyDescent="0.25">
      <c r="A175" s="29"/>
      <c r="B175" s="29"/>
      <c r="C175" s="29"/>
      <c r="F175" s="31"/>
      <c r="G175" s="12"/>
      <c r="H175" s="12"/>
      <c r="I175" s="12"/>
    </row>
    <row r="176" spans="1:9" s="30" customFormat="1" x14ac:dyDescent="0.25">
      <c r="A176" s="29"/>
      <c r="B176" s="29"/>
      <c r="C176" s="29"/>
      <c r="F176" s="31"/>
      <c r="G176" s="12"/>
      <c r="H176" s="12"/>
      <c r="I176" s="12"/>
    </row>
    <row r="177" spans="1:9" s="30" customFormat="1" x14ac:dyDescent="0.25">
      <c r="A177" s="29"/>
      <c r="B177" s="29"/>
      <c r="C177" s="29"/>
      <c r="F177" s="31"/>
      <c r="G177" s="12"/>
      <c r="H177" s="12"/>
      <c r="I177" s="12"/>
    </row>
    <row r="178" spans="1:9" s="30" customFormat="1" x14ac:dyDescent="0.25">
      <c r="A178" s="29"/>
      <c r="B178" s="29"/>
      <c r="C178" s="29"/>
      <c r="F178" s="31"/>
      <c r="G178" s="12"/>
      <c r="H178" s="12"/>
      <c r="I178" s="12"/>
    </row>
    <row r="179" spans="1:9" s="30" customFormat="1" x14ac:dyDescent="0.25">
      <c r="A179" s="29"/>
      <c r="B179" s="29"/>
      <c r="C179" s="29"/>
      <c r="F179" s="31"/>
      <c r="G179" s="12"/>
      <c r="H179" s="12"/>
      <c r="I179" s="12"/>
    </row>
    <row r="180" spans="1:9" s="30" customFormat="1" x14ac:dyDescent="0.25">
      <c r="A180" s="29"/>
      <c r="B180" s="29"/>
      <c r="C180" s="29"/>
      <c r="F180" s="31"/>
      <c r="G180" s="12"/>
      <c r="H180" s="12"/>
      <c r="I180" s="12"/>
    </row>
    <row r="181" spans="1:9" s="30" customFormat="1" x14ac:dyDescent="0.25">
      <c r="A181" s="29"/>
      <c r="B181" s="29"/>
      <c r="C181" s="29"/>
      <c r="F181" s="31"/>
      <c r="G181" s="12"/>
      <c r="H181" s="12"/>
      <c r="I181" s="12"/>
    </row>
    <row r="182" spans="1:9" s="30" customFormat="1" x14ac:dyDescent="0.25">
      <c r="A182" s="29"/>
      <c r="B182" s="29"/>
      <c r="C182" s="29"/>
      <c r="F182" s="31"/>
      <c r="G182" s="12"/>
      <c r="H182" s="12"/>
      <c r="I182" s="12"/>
    </row>
    <row r="183" spans="1:9" s="30" customFormat="1" x14ac:dyDescent="0.25">
      <c r="A183" s="29"/>
      <c r="B183" s="29"/>
      <c r="C183" s="29"/>
      <c r="F183" s="31"/>
      <c r="G183" s="12"/>
      <c r="H183" s="12"/>
      <c r="I183" s="12"/>
    </row>
    <row r="184" spans="1:9" s="30" customFormat="1" x14ac:dyDescent="0.25">
      <c r="A184" s="29"/>
      <c r="B184" s="29"/>
      <c r="C184" s="29"/>
      <c r="F184" s="31"/>
      <c r="G184" s="12"/>
      <c r="H184" s="12"/>
      <c r="I184" s="12"/>
    </row>
    <row r="185" spans="1:9" s="30" customFormat="1" x14ac:dyDescent="0.25">
      <c r="A185" s="29"/>
      <c r="B185" s="29"/>
      <c r="C185" s="29"/>
      <c r="F185" s="31"/>
      <c r="G185" s="12"/>
      <c r="H185" s="12"/>
      <c r="I185" s="12"/>
    </row>
    <row r="186" spans="1:9" s="30" customFormat="1" x14ac:dyDescent="0.25">
      <c r="A186" s="29"/>
      <c r="B186" s="29"/>
      <c r="C186" s="29"/>
      <c r="F186" s="31"/>
      <c r="G186" s="12"/>
      <c r="H186" s="12"/>
      <c r="I186" s="12"/>
    </row>
    <row r="187" spans="1:9" s="30" customFormat="1" x14ac:dyDescent="0.25">
      <c r="A187" s="29"/>
      <c r="B187" s="29"/>
      <c r="C187" s="29"/>
      <c r="F187" s="31"/>
      <c r="G187" s="12"/>
      <c r="H187" s="12"/>
      <c r="I187" s="12"/>
    </row>
    <row r="188" spans="1:9" s="30" customFormat="1" x14ac:dyDescent="0.25">
      <c r="A188" s="29"/>
      <c r="B188" s="29"/>
      <c r="C188" s="29"/>
      <c r="F188" s="31"/>
      <c r="G188" s="12"/>
      <c r="H188" s="12"/>
      <c r="I188" s="12"/>
    </row>
    <row r="189" spans="1:9" s="30" customFormat="1" x14ac:dyDescent="0.25">
      <c r="A189" s="29"/>
      <c r="B189" s="29"/>
      <c r="C189" s="29"/>
      <c r="F189" s="31"/>
      <c r="G189" s="12"/>
      <c r="H189" s="12"/>
      <c r="I189" s="12"/>
    </row>
    <row r="190" spans="1:9" s="30" customFormat="1" x14ac:dyDescent="0.25">
      <c r="A190" s="29"/>
      <c r="B190" s="29"/>
      <c r="C190" s="29"/>
      <c r="F190" s="31"/>
      <c r="G190" s="12"/>
      <c r="H190" s="12"/>
      <c r="I190" s="12"/>
    </row>
    <row r="191" spans="1:9" s="30" customFormat="1" x14ac:dyDescent="0.25">
      <c r="A191" s="29"/>
      <c r="B191" s="29"/>
      <c r="C191" s="29"/>
      <c r="F191" s="31"/>
      <c r="G191" s="12"/>
      <c r="H191" s="12"/>
      <c r="I191" s="12"/>
    </row>
    <row r="192" spans="1:9" s="30" customFormat="1" x14ac:dyDescent="0.25">
      <c r="A192" s="29"/>
      <c r="B192" s="29"/>
      <c r="C192" s="29"/>
      <c r="F192" s="31"/>
      <c r="G192" s="12"/>
      <c r="H192" s="12"/>
      <c r="I192" s="12"/>
    </row>
    <row r="193" spans="1:9" s="30" customFormat="1" x14ac:dyDescent="0.25">
      <c r="A193" s="29"/>
      <c r="B193" s="29"/>
      <c r="C193" s="29"/>
      <c r="F193" s="31"/>
      <c r="G193" s="12"/>
      <c r="H193" s="12"/>
      <c r="I193" s="12"/>
    </row>
    <row r="194" spans="1:9" s="30" customFormat="1" x14ac:dyDescent="0.25">
      <c r="A194" s="29"/>
      <c r="B194" s="29"/>
      <c r="C194" s="29"/>
      <c r="F194" s="31"/>
      <c r="G194" s="12"/>
      <c r="H194" s="12"/>
      <c r="I194" s="12"/>
    </row>
    <row r="195" spans="1:9" s="30" customFormat="1" x14ac:dyDescent="0.25">
      <c r="A195" s="29"/>
      <c r="B195" s="29"/>
      <c r="C195" s="29"/>
      <c r="F195" s="31"/>
      <c r="G195" s="12"/>
      <c r="H195" s="12"/>
      <c r="I195" s="12"/>
    </row>
    <row r="196" spans="1:9" s="30" customFormat="1" x14ac:dyDescent="0.25">
      <c r="A196" s="29"/>
      <c r="B196" s="29"/>
      <c r="C196" s="29"/>
      <c r="F196" s="31"/>
      <c r="G196" s="12"/>
      <c r="H196" s="12"/>
      <c r="I196" s="12"/>
    </row>
    <row r="197" spans="1:9" s="30" customFormat="1" x14ac:dyDescent="0.25">
      <c r="A197" s="29"/>
      <c r="B197" s="29"/>
      <c r="C197" s="29"/>
      <c r="F197" s="31"/>
      <c r="G197" s="12"/>
      <c r="H197" s="12"/>
      <c r="I197" s="12"/>
    </row>
    <row r="198" spans="1:9" s="30" customFormat="1" x14ac:dyDescent="0.25">
      <c r="A198" s="29"/>
      <c r="B198" s="29"/>
      <c r="C198" s="29"/>
      <c r="F198" s="31"/>
      <c r="G198" s="12"/>
      <c r="H198" s="12"/>
      <c r="I198" s="12"/>
    </row>
    <row r="199" spans="1:9" s="30" customFormat="1" x14ac:dyDescent="0.25">
      <c r="A199" s="29"/>
      <c r="B199" s="29"/>
      <c r="C199" s="29"/>
      <c r="F199" s="31"/>
      <c r="G199" s="12"/>
      <c r="H199" s="12"/>
      <c r="I199" s="12"/>
    </row>
    <row r="200" spans="1:9" s="30" customFormat="1" x14ac:dyDescent="0.25">
      <c r="A200" s="29"/>
      <c r="B200" s="29"/>
      <c r="C200" s="29"/>
      <c r="F200" s="31"/>
      <c r="G200" s="12"/>
      <c r="H200" s="12"/>
      <c r="I200" s="12"/>
    </row>
    <row r="201" spans="1:9" s="30" customFormat="1" x14ac:dyDescent="0.25">
      <c r="A201" s="29"/>
      <c r="B201" s="29"/>
      <c r="C201" s="29"/>
      <c r="F201" s="31"/>
      <c r="G201" s="12"/>
      <c r="H201" s="12"/>
      <c r="I201" s="12"/>
    </row>
    <row r="202" spans="1:9" s="30" customFormat="1" x14ac:dyDescent="0.25">
      <c r="A202" s="29"/>
      <c r="B202" s="29"/>
      <c r="C202" s="29"/>
      <c r="F202" s="31"/>
      <c r="G202" s="12"/>
      <c r="H202" s="12"/>
      <c r="I202" s="12"/>
    </row>
    <row r="203" spans="1:9" s="30" customFormat="1" x14ac:dyDescent="0.25">
      <c r="A203" s="29"/>
      <c r="B203" s="29"/>
      <c r="C203" s="29"/>
      <c r="F203" s="31"/>
      <c r="G203" s="12"/>
      <c r="H203" s="12"/>
      <c r="I203" s="12"/>
    </row>
    <row r="204" spans="1:9" s="30" customFormat="1" x14ac:dyDescent="0.25">
      <c r="A204" s="29"/>
      <c r="B204" s="29"/>
      <c r="C204" s="29"/>
      <c r="F204" s="31"/>
      <c r="G204" s="12"/>
      <c r="H204" s="12"/>
      <c r="I204" s="12"/>
    </row>
    <row r="205" spans="1:9" s="30" customFormat="1" x14ac:dyDescent="0.25">
      <c r="A205" s="29"/>
      <c r="B205" s="29"/>
      <c r="C205" s="29"/>
      <c r="F205" s="31"/>
      <c r="G205" s="12"/>
      <c r="H205" s="12"/>
      <c r="I205" s="12"/>
    </row>
    <row r="206" spans="1:9" s="30" customFormat="1" x14ac:dyDescent="0.25">
      <c r="A206" s="29"/>
      <c r="B206" s="29"/>
      <c r="C206" s="29"/>
      <c r="F206" s="31"/>
      <c r="G206" s="12"/>
      <c r="H206" s="12"/>
      <c r="I206" s="12"/>
    </row>
    <row r="207" spans="1:9" s="30" customFormat="1" x14ac:dyDescent="0.25">
      <c r="A207" s="29"/>
      <c r="B207" s="29"/>
      <c r="C207" s="29"/>
      <c r="F207" s="31"/>
      <c r="G207" s="12"/>
      <c r="H207" s="12"/>
      <c r="I207" s="12"/>
    </row>
    <row r="208" spans="1:9" s="30" customFormat="1" x14ac:dyDescent="0.25">
      <c r="A208" s="29"/>
      <c r="B208" s="29"/>
      <c r="C208" s="29"/>
      <c r="F208" s="31"/>
      <c r="G208" s="12"/>
      <c r="H208" s="12"/>
      <c r="I208" s="12"/>
    </row>
    <row r="209" spans="1:9" s="30" customFormat="1" x14ac:dyDescent="0.25">
      <c r="A209" s="29"/>
      <c r="B209" s="29"/>
      <c r="C209" s="29"/>
      <c r="F209" s="31"/>
      <c r="G209" s="12"/>
      <c r="H209" s="12"/>
      <c r="I209" s="12"/>
    </row>
    <row r="210" spans="1:9" s="30" customFormat="1" x14ac:dyDescent="0.25">
      <c r="A210" s="29"/>
      <c r="B210" s="29"/>
      <c r="C210" s="29"/>
      <c r="F210" s="31"/>
      <c r="G210" s="12"/>
      <c r="H210" s="12"/>
      <c r="I210" s="12"/>
    </row>
    <row r="211" spans="1:9" s="30" customFormat="1" x14ac:dyDescent="0.25">
      <c r="A211" s="29"/>
      <c r="B211" s="29"/>
      <c r="C211" s="29"/>
      <c r="F211" s="31"/>
      <c r="G211" s="12"/>
      <c r="H211" s="12"/>
      <c r="I211" s="12"/>
    </row>
    <row r="212" spans="1:9" s="30" customFormat="1" x14ac:dyDescent="0.25">
      <c r="A212" s="29"/>
      <c r="B212" s="29"/>
      <c r="C212" s="29"/>
      <c r="F212" s="31"/>
      <c r="G212" s="12"/>
      <c r="H212" s="12"/>
      <c r="I212" s="12"/>
    </row>
    <row r="213" spans="1:9" s="30" customFormat="1" x14ac:dyDescent="0.25">
      <c r="A213" s="29"/>
      <c r="B213" s="29"/>
      <c r="C213" s="29"/>
      <c r="F213" s="31"/>
      <c r="G213" s="12"/>
      <c r="H213" s="12"/>
      <c r="I213" s="12"/>
    </row>
    <row r="214" spans="1:9" s="30" customFormat="1" x14ac:dyDescent="0.25">
      <c r="A214" s="29"/>
      <c r="B214" s="29"/>
      <c r="C214" s="29"/>
      <c r="F214" s="31"/>
      <c r="G214" s="12"/>
      <c r="H214" s="12"/>
      <c r="I214" s="12"/>
    </row>
    <row r="215" spans="1:9" s="30" customFormat="1" x14ac:dyDescent="0.25">
      <c r="A215" s="29"/>
      <c r="B215" s="29"/>
      <c r="C215" s="29"/>
      <c r="F215" s="31"/>
      <c r="G215" s="12"/>
      <c r="H215" s="12"/>
      <c r="I215" s="12"/>
    </row>
    <row r="216" spans="1:9" s="30" customFormat="1" x14ac:dyDescent="0.25">
      <c r="A216" s="29"/>
      <c r="B216" s="29"/>
      <c r="C216" s="29"/>
      <c r="F216" s="31"/>
      <c r="G216" s="12"/>
      <c r="H216" s="12"/>
      <c r="I216" s="12"/>
    </row>
    <row r="217" spans="1:9" s="30" customFormat="1" x14ac:dyDescent="0.25">
      <c r="A217" s="29"/>
      <c r="B217" s="29"/>
      <c r="C217" s="29"/>
      <c r="F217" s="31"/>
      <c r="G217" s="12"/>
      <c r="H217" s="12"/>
      <c r="I217" s="12"/>
    </row>
    <row r="218" spans="1:9" s="30" customFormat="1" x14ac:dyDescent="0.25">
      <c r="A218" s="29"/>
      <c r="B218" s="29"/>
      <c r="C218" s="29"/>
      <c r="F218" s="31"/>
      <c r="G218" s="12"/>
      <c r="H218" s="12"/>
      <c r="I218" s="12"/>
    </row>
    <row r="219" spans="1:9" s="30" customFormat="1" x14ac:dyDescent="0.25">
      <c r="A219" s="29"/>
      <c r="B219" s="29"/>
      <c r="C219" s="29"/>
      <c r="F219" s="31"/>
      <c r="G219" s="12"/>
      <c r="H219" s="12"/>
      <c r="I219" s="12"/>
    </row>
    <row r="220" spans="1:9" s="30" customFormat="1" x14ac:dyDescent="0.25">
      <c r="A220" s="29"/>
      <c r="B220" s="29"/>
      <c r="C220" s="29"/>
      <c r="F220" s="31"/>
      <c r="G220" s="12"/>
      <c r="H220" s="12"/>
      <c r="I220" s="12"/>
    </row>
    <row r="221" spans="1:9" s="30" customFormat="1" x14ac:dyDescent="0.25">
      <c r="A221" s="29"/>
      <c r="B221" s="29"/>
      <c r="C221" s="29"/>
      <c r="F221" s="31"/>
      <c r="G221" s="12"/>
      <c r="H221" s="12"/>
      <c r="I221" s="12"/>
    </row>
    <row r="222" spans="1:9" s="30" customFormat="1" x14ac:dyDescent="0.25">
      <c r="A222" s="29"/>
      <c r="B222" s="29"/>
      <c r="C222" s="29"/>
      <c r="F222" s="31"/>
      <c r="G222" s="12"/>
      <c r="H222" s="12"/>
      <c r="I222" s="12"/>
    </row>
    <row r="223" spans="1:9" s="30" customFormat="1" x14ac:dyDescent="0.25">
      <c r="A223" s="29"/>
      <c r="B223" s="29"/>
      <c r="C223" s="29"/>
      <c r="F223" s="31"/>
      <c r="G223" s="12"/>
      <c r="H223" s="12"/>
      <c r="I223" s="12"/>
    </row>
    <row r="224" spans="1:9" s="30" customFormat="1" x14ac:dyDescent="0.25">
      <c r="A224" s="29"/>
      <c r="B224" s="29"/>
      <c r="C224" s="29"/>
      <c r="F224" s="31"/>
      <c r="G224" s="12"/>
      <c r="H224" s="12"/>
      <c r="I224" s="12"/>
    </row>
    <row r="225" spans="1:9" s="30" customFormat="1" x14ac:dyDescent="0.25">
      <c r="A225" s="29"/>
      <c r="B225" s="29"/>
      <c r="C225" s="29"/>
      <c r="F225" s="31"/>
      <c r="G225" s="12"/>
      <c r="H225" s="12"/>
      <c r="I225" s="12"/>
    </row>
    <row r="226" spans="1:9" s="30" customFormat="1" x14ac:dyDescent="0.25">
      <c r="A226" s="29"/>
      <c r="B226" s="29"/>
      <c r="C226" s="29"/>
      <c r="F226" s="31"/>
      <c r="G226" s="12"/>
      <c r="H226" s="12"/>
      <c r="I226" s="12"/>
    </row>
    <row r="227" spans="1:9" s="30" customFormat="1" x14ac:dyDescent="0.25">
      <c r="A227" s="29"/>
      <c r="B227" s="29"/>
      <c r="C227" s="29"/>
      <c r="F227" s="31"/>
      <c r="G227" s="12"/>
      <c r="H227" s="12"/>
      <c r="I227" s="12"/>
    </row>
    <row r="228" spans="1:9" s="30" customFormat="1" x14ac:dyDescent="0.25">
      <c r="A228" s="29"/>
      <c r="B228" s="29"/>
      <c r="C228" s="29"/>
      <c r="F228" s="31"/>
      <c r="G228" s="12"/>
      <c r="H228" s="12"/>
      <c r="I228" s="12"/>
    </row>
    <row r="229" spans="1:9" s="30" customFormat="1" x14ac:dyDescent="0.25">
      <c r="A229" s="29"/>
      <c r="B229" s="29"/>
      <c r="C229" s="29"/>
      <c r="F229" s="31"/>
      <c r="G229" s="12"/>
      <c r="H229" s="12"/>
      <c r="I229" s="12"/>
    </row>
    <row r="230" spans="1:9" s="30" customFormat="1" x14ac:dyDescent="0.25">
      <c r="A230" s="29"/>
      <c r="B230" s="29"/>
      <c r="C230" s="29"/>
      <c r="F230" s="31"/>
      <c r="G230" s="12"/>
      <c r="H230" s="12"/>
      <c r="I230" s="12"/>
    </row>
    <row r="231" spans="1:9" s="30" customFormat="1" x14ac:dyDescent="0.25">
      <c r="A231" s="29"/>
      <c r="B231" s="29"/>
      <c r="C231" s="29"/>
      <c r="F231" s="31"/>
      <c r="G231" s="12"/>
      <c r="H231" s="12"/>
      <c r="I231" s="12"/>
    </row>
    <row r="232" spans="1:9" s="30" customFormat="1" x14ac:dyDescent="0.25">
      <c r="A232" s="29"/>
      <c r="B232" s="29"/>
      <c r="C232" s="29"/>
      <c r="F232" s="31"/>
      <c r="G232" s="12"/>
      <c r="H232" s="12"/>
      <c r="I232" s="12"/>
    </row>
    <row r="233" spans="1:9" s="30" customFormat="1" x14ac:dyDescent="0.25">
      <c r="A233" s="29"/>
      <c r="B233" s="29"/>
      <c r="C233" s="29"/>
      <c r="F233" s="31"/>
      <c r="G233" s="12"/>
      <c r="H233" s="12"/>
      <c r="I233" s="12"/>
    </row>
    <row r="234" spans="1:9" s="30" customFormat="1" x14ac:dyDescent="0.25">
      <c r="A234" s="29"/>
      <c r="B234" s="29"/>
      <c r="C234" s="29"/>
      <c r="F234" s="31"/>
      <c r="G234" s="12"/>
      <c r="H234" s="12"/>
      <c r="I234" s="12"/>
    </row>
    <row r="235" spans="1:9" s="30" customFormat="1" x14ac:dyDescent="0.25">
      <c r="A235" s="29"/>
      <c r="B235" s="29"/>
      <c r="C235" s="29"/>
      <c r="F235" s="31"/>
      <c r="G235" s="12"/>
      <c r="H235" s="12"/>
      <c r="I235" s="12"/>
    </row>
    <row r="236" spans="1:9" s="30" customFormat="1" x14ac:dyDescent="0.25">
      <c r="A236" s="29"/>
      <c r="B236" s="29"/>
      <c r="C236" s="29"/>
      <c r="F236" s="31"/>
      <c r="G236" s="12"/>
      <c r="H236" s="12"/>
      <c r="I236" s="12"/>
    </row>
    <row r="237" spans="1:9" s="30" customFormat="1" x14ac:dyDescent="0.25">
      <c r="A237" s="29"/>
      <c r="B237" s="29"/>
      <c r="C237" s="29"/>
      <c r="F237" s="31"/>
      <c r="G237" s="12"/>
      <c r="H237" s="12"/>
      <c r="I237" s="12"/>
    </row>
    <row r="238" spans="1:9" s="30" customFormat="1" x14ac:dyDescent="0.25">
      <c r="A238" s="29"/>
      <c r="B238" s="29"/>
      <c r="C238" s="29"/>
      <c r="F238" s="31"/>
      <c r="G238" s="12"/>
      <c r="H238" s="12"/>
      <c r="I238" s="12"/>
    </row>
    <row r="239" spans="1:9" s="30" customFormat="1" x14ac:dyDescent="0.25">
      <c r="A239" s="29"/>
      <c r="B239" s="29"/>
      <c r="C239" s="29"/>
      <c r="F239" s="31"/>
      <c r="G239" s="12"/>
      <c r="H239" s="12"/>
      <c r="I239" s="12"/>
    </row>
    <row r="240" spans="1:9" s="30" customFormat="1" x14ac:dyDescent="0.25">
      <c r="A240" s="29"/>
      <c r="B240" s="29"/>
      <c r="C240" s="29"/>
      <c r="F240" s="31"/>
      <c r="G240" s="12"/>
      <c r="H240" s="12"/>
      <c r="I240" s="12"/>
    </row>
    <row r="241" spans="1:9" s="30" customFormat="1" x14ac:dyDescent="0.25">
      <c r="A241" s="29"/>
      <c r="B241" s="29"/>
      <c r="C241" s="29"/>
      <c r="F241" s="31"/>
      <c r="G241" s="12"/>
      <c r="H241" s="12"/>
      <c r="I241" s="12"/>
    </row>
    <row r="242" spans="1:9" s="30" customFormat="1" x14ac:dyDescent="0.25">
      <c r="A242" s="29"/>
      <c r="B242" s="29"/>
      <c r="C242" s="29"/>
      <c r="F242" s="31"/>
      <c r="G242" s="12"/>
      <c r="H242" s="12"/>
      <c r="I242" s="12"/>
    </row>
    <row r="243" spans="1:9" s="30" customFormat="1" x14ac:dyDescent="0.25">
      <c r="A243" s="29"/>
      <c r="B243" s="29"/>
      <c r="C243" s="29"/>
      <c r="F243" s="31"/>
      <c r="G243" s="12"/>
      <c r="H243" s="12"/>
      <c r="I243" s="12"/>
    </row>
    <row r="244" spans="1:9" s="30" customFormat="1" x14ac:dyDescent="0.25">
      <c r="A244" s="29"/>
      <c r="B244" s="29"/>
      <c r="C244" s="29"/>
      <c r="F244" s="31"/>
      <c r="G244" s="12"/>
      <c r="H244" s="12"/>
      <c r="I244" s="12"/>
    </row>
    <row r="245" spans="1:9" s="30" customFormat="1" x14ac:dyDescent="0.25">
      <c r="A245" s="29"/>
      <c r="B245" s="29"/>
      <c r="C245" s="29"/>
      <c r="F245" s="31"/>
      <c r="G245" s="12"/>
      <c r="H245" s="12"/>
      <c r="I245" s="12"/>
    </row>
    <row r="246" spans="1:9" s="30" customFormat="1" x14ac:dyDescent="0.25">
      <c r="A246" s="29"/>
      <c r="B246" s="29"/>
      <c r="C246" s="29"/>
      <c r="F246" s="31"/>
      <c r="G246" s="12"/>
      <c r="H246" s="12"/>
      <c r="I246" s="12"/>
    </row>
    <row r="247" spans="1:9" s="30" customFormat="1" x14ac:dyDescent="0.25">
      <c r="A247" s="29"/>
      <c r="B247" s="29"/>
      <c r="C247" s="29"/>
      <c r="F247" s="31"/>
      <c r="G247" s="12"/>
      <c r="H247" s="12"/>
      <c r="I247" s="12"/>
    </row>
    <row r="248" spans="1:9" s="30" customFormat="1" x14ac:dyDescent="0.25">
      <c r="A248" s="29"/>
      <c r="B248" s="29"/>
      <c r="C248" s="29"/>
      <c r="F248" s="31"/>
      <c r="G248" s="12"/>
      <c r="H248" s="12"/>
      <c r="I248" s="12"/>
    </row>
    <row r="249" spans="1:9" s="30" customFormat="1" x14ac:dyDescent="0.25">
      <c r="A249" s="29"/>
      <c r="B249" s="29"/>
      <c r="C249" s="29"/>
      <c r="F249" s="31"/>
      <c r="G249" s="12"/>
      <c r="H249" s="12"/>
      <c r="I249" s="12"/>
    </row>
    <row r="250" spans="1:9" s="30" customFormat="1" x14ac:dyDescent="0.25">
      <c r="A250" s="29"/>
      <c r="B250" s="29"/>
      <c r="C250" s="29"/>
      <c r="F250" s="31"/>
      <c r="G250" s="12"/>
      <c r="H250" s="12"/>
      <c r="I250" s="12"/>
    </row>
    <row r="251" spans="1:9" s="30" customFormat="1" x14ac:dyDescent="0.25">
      <c r="A251" s="29"/>
      <c r="B251" s="29"/>
      <c r="C251" s="29"/>
      <c r="F251" s="31"/>
      <c r="G251" s="12"/>
      <c r="H251" s="12"/>
      <c r="I251" s="12"/>
    </row>
    <row r="252" spans="1:9" s="30" customFormat="1" x14ac:dyDescent="0.25">
      <c r="A252" s="29"/>
      <c r="B252" s="29"/>
      <c r="C252" s="29"/>
      <c r="F252" s="31"/>
      <c r="G252" s="12"/>
      <c r="H252" s="12"/>
      <c r="I252" s="12"/>
    </row>
    <row r="253" spans="1:9" s="30" customFormat="1" x14ac:dyDescent="0.25">
      <c r="A253" s="29"/>
      <c r="B253" s="29"/>
      <c r="C253" s="29"/>
      <c r="F253" s="31"/>
      <c r="G253" s="12"/>
      <c r="H253" s="12"/>
      <c r="I253" s="12"/>
    </row>
    <row r="254" spans="1:9" s="30" customFormat="1" x14ac:dyDescent="0.25">
      <c r="A254" s="29"/>
      <c r="B254" s="29"/>
      <c r="C254" s="29"/>
      <c r="F254" s="31"/>
      <c r="G254" s="12"/>
      <c r="H254" s="12"/>
      <c r="I254" s="12"/>
    </row>
    <row r="255" spans="1:9" s="30" customFormat="1" x14ac:dyDescent="0.25">
      <c r="A255" s="29"/>
      <c r="B255" s="29"/>
      <c r="C255" s="29"/>
      <c r="F255" s="31"/>
      <c r="G255" s="12"/>
      <c r="H255" s="12"/>
      <c r="I255" s="12"/>
    </row>
    <row r="256" spans="1:9" s="30" customFormat="1" x14ac:dyDescent="0.25">
      <c r="A256" s="29"/>
      <c r="B256" s="29"/>
      <c r="C256" s="29"/>
      <c r="F256" s="31"/>
      <c r="G256" s="12"/>
      <c r="H256" s="12"/>
      <c r="I256" s="12"/>
    </row>
    <row r="257" spans="1:9" s="30" customFormat="1" x14ac:dyDescent="0.25">
      <c r="A257" s="29"/>
      <c r="B257" s="29"/>
      <c r="C257" s="29"/>
      <c r="F257" s="31"/>
      <c r="G257" s="12"/>
      <c r="H257" s="12"/>
      <c r="I257" s="12"/>
    </row>
    <row r="258" spans="1:9" s="30" customFormat="1" x14ac:dyDescent="0.25">
      <c r="A258" s="29"/>
      <c r="B258" s="29"/>
      <c r="C258" s="29"/>
      <c r="F258" s="31"/>
      <c r="G258" s="12"/>
      <c r="H258" s="12"/>
      <c r="I258" s="12"/>
    </row>
    <row r="259" spans="1:9" s="30" customFormat="1" x14ac:dyDescent="0.25">
      <c r="A259" s="29"/>
      <c r="B259" s="29"/>
      <c r="C259" s="29"/>
      <c r="F259" s="31"/>
      <c r="G259" s="12"/>
      <c r="H259" s="12"/>
      <c r="I259" s="12"/>
    </row>
    <row r="260" spans="1:9" s="30" customFormat="1" x14ac:dyDescent="0.25">
      <c r="A260" s="29"/>
      <c r="B260" s="29"/>
      <c r="C260" s="29"/>
      <c r="F260" s="31"/>
      <c r="G260" s="12"/>
      <c r="H260" s="12"/>
      <c r="I260" s="12"/>
    </row>
    <row r="261" spans="1:9" s="30" customFormat="1" x14ac:dyDescent="0.25">
      <c r="A261" s="29"/>
      <c r="B261" s="29"/>
      <c r="C261" s="29"/>
      <c r="F261" s="31"/>
      <c r="G261" s="12"/>
      <c r="H261" s="12"/>
      <c r="I261" s="12"/>
    </row>
    <row r="262" spans="1:9" s="30" customFormat="1" x14ac:dyDescent="0.25">
      <c r="A262" s="29"/>
      <c r="B262" s="29"/>
      <c r="C262" s="29"/>
      <c r="F262" s="31"/>
      <c r="G262" s="12"/>
      <c r="H262" s="12"/>
      <c r="I262" s="12"/>
    </row>
    <row r="263" spans="1:9" s="30" customFormat="1" x14ac:dyDescent="0.25">
      <c r="A263" s="29"/>
      <c r="B263" s="29"/>
      <c r="C263" s="29"/>
      <c r="F263" s="31"/>
      <c r="G263" s="12"/>
      <c r="H263" s="12"/>
      <c r="I263" s="12"/>
    </row>
    <row r="264" spans="1:9" s="30" customFormat="1" x14ac:dyDescent="0.25">
      <c r="A264" s="29"/>
      <c r="B264" s="29"/>
      <c r="C264" s="29"/>
      <c r="F264" s="31"/>
      <c r="G264" s="12"/>
      <c r="H264" s="12"/>
      <c r="I264" s="12"/>
    </row>
    <row r="265" spans="1:9" s="30" customFormat="1" x14ac:dyDescent="0.25">
      <c r="A265" s="29"/>
      <c r="B265" s="29"/>
      <c r="C265" s="29"/>
      <c r="F265" s="31"/>
      <c r="G265" s="12"/>
      <c r="H265" s="12"/>
      <c r="I265" s="12"/>
    </row>
    <row r="266" spans="1:9" s="30" customFormat="1" x14ac:dyDescent="0.25">
      <c r="A266" s="29"/>
      <c r="B266" s="29"/>
      <c r="C266" s="29"/>
      <c r="F266" s="31"/>
      <c r="G266" s="12"/>
      <c r="H266" s="12"/>
      <c r="I266" s="12"/>
    </row>
    <row r="267" spans="1:9" s="30" customFormat="1" x14ac:dyDescent="0.25">
      <c r="A267" s="29"/>
      <c r="B267" s="29"/>
      <c r="C267" s="29"/>
      <c r="F267" s="31"/>
      <c r="G267" s="12"/>
      <c r="H267" s="12"/>
      <c r="I267" s="12"/>
    </row>
    <row r="268" spans="1:9" s="30" customFormat="1" x14ac:dyDescent="0.25">
      <c r="A268" s="29"/>
      <c r="B268" s="29"/>
      <c r="C268" s="29"/>
      <c r="F268" s="31"/>
      <c r="G268" s="12"/>
      <c r="H268" s="12"/>
      <c r="I268" s="12"/>
    </row>
    <row r="269" spans="1:9" s="30" customFormat="1" x14ac:dyDescent="0.25">
      <c r="A269" s="29"/>
      <c r="B269" s="29"/>
      <c r="C269" s="29"/>
      <c r="F269" s="31"/>
      <c r="G269" s="12"/>
      <c r="H269" s="12"/>
      <c r="I269" s="12"/>
    </row>
    <row r="270" spans="1:9" s="30" customFormat="1" x14ac:dyDescent="0.25">
      <c r="A270" s="29"/>
      <c r="B270" s="29"/>
      <c r="C270" s="29"/>
      <c r="F270" s="31"/>
      <c r="G270" s="12"/>
      <c r="H270" s="12"/>
      <c r="I270" s="12"/>
    </row>
    <row r="271" spans="1:9" s="30" customFormat="1" x14ac:dyDescent="0.25">
      <c r="A271" s="29"/>
      <c r="B271" s="29"/>
      <c r="C271" s="29"/>
      <c r="F271" s="31"/>
      <c r="G271" s="12"/>
      <c r="H271" s="12"/>
      <c r="I271" s="12"/>
    </row>
    <row r="272" spans="1:9" s="30" customFormat="1" x14ac:dyDescent="0.25">
      <c r="A272" s="29"/>
      <c r="B272" s="29"/>
      <c r="C272" s="29"/>
      <c r="F272" s="31"/>
      <c r="G272" s="12"/>
      <c r="H272" s="12"/>
      <c r="I272" s="12"/>
    </row>
    <row r="273" spans="1:9" s="30" customFormat="1" x14ac:dyDescent="0.25">
      <c r="A273" s="29"/>
      <c r="B273" s="29"/>
      <c r="C273" s="29"/>
      <c r="F273" s="31"/>
      <c r="G273" s="12"/>
      <c r="H273" s="12"/>
      <c r="I273" s="12"/>
    </row>
    <row r="274" spans="1:9" s="30" customFormat="1" x14ac:dyDescent="0.25">
      <c r="A274" s="29"/>
      <c r="B274" s="29"/>
      <c r="C274" s="29"/>
      <c r="F274" s="31"/>
      <c r="G274" s="12"/>
      <c r="H274" s="12"/>
      <c r="I274" s="12"/>
    </row>
    <row r="275" spans="1:9" s="30" customFormat="1" x14ac:dyDescent="0.25">
      <c r="A275" s="29"/>
      <c r="B275" s="29"/>
      <c r="C275" s="29"/>
      <c r="F275" s="31"/>
      <c r="G275" s="12"/>
      <c r="H275" s="12"/>
      <c r="I275" s="12"/>
    </row>
    <row r="276" spans="1:9" s="30" customFormat="1" x14ac:dyDescent="0.25">
      <c r="A276" s="29"/>
      <c r="B276" s="29"/>
      <c r="C276" s="29"/>
      <c r="F276" s="31"/>
      <c r="G276" s="12"/>
      <c r="H276" s="12"/>
      <c r="I276" s="12"/>
    </row>
    <row r="277" spans="1:9" s="30" customFormat="1" x14ac:dyDescent="0.25">
      <c r="A277" s="29"/>
      <c r="B277" s="29"/>
      <c r="C277" s="29"/>
      <c r="F277" s="31"/>
      <c r="G277" s="12"/>
      <c r="H277" s="12"/>
      <c r="I277" s="12"/>
    </row>
    <row r="278" spans="1:9" s="30" customFormat="1" x14ac:dyDescent="0.25">
      <c r="A278" s="29"/>
      <c r="B278" s="29"/>
      <c r="C278" s="29"/>
      <c r="F278" s="31"/>
      <c r="G278" s="12"/>
      <c r="H278" s="12"/>
      <c r="I278" s="12"/>
    </row>
    <row r="279" spans="1:9" s="30" customFormat="1" x14ac:dyDescent="0.25">
      <c r="A279" s="29"/>
      <c r="B279" s="29"/>
      <c r="C279" s="29"/>
      <c r="F279" s="31"/>
      <c r="G279" s="12"/>
      <c r="H279" s="12"/>
      <c r="I279" s="12"/>
    </row>
    <row r="280" spans="1:9" s="30" customFormat="1" x14ac:dyDescent="0.25">
      <c r="A280" s="29"/>
      <c r="B280" s="29"/>
      <c r="C280" s="29"/>
      <c r="F280" s="31"/>
      <c r="G280" s="12"/>
      <c r="H280" s="12"/>
      <c r="I280" s="12"/>
    </row>
    <row r="281" spans="1:9" s="30" customFormat="1" x14ac:dyDescent="0.25">
      <c r="A281" s="29"/>
      <c r="B281" s="29"/>
      <c r="C281" s="29"/>
      <c r="F281" s="31"/>
      <c r="G281" s="12"/>
      <c r="H281" s="12"/>
      <c r="I281" s="12"/>
    </row>
    <row r="282" spans="1:9" s="30" customFormat="1" x14ac:dyDescent="0.25">
      <c r="A282" s="29"/>
      <c r="B282" s="29"/>
      <c r="C282" s="29"/>
      <c r="F282" s="31"/>
      <c r="G282" s="12"/>
      <c r="H282" s="12"/>
      <c r="I282" s="12"/>
    </row>
    <row r="283" spans="1:9" s="30" customFormat="1" x14ac:dyDescent="0.25">
      <c r="A283" s="29"/>
      <c r="B283" s="29"/>
      <c r="C283" s="29"/>
      <c r="F283" s="31"/>
      <c r="G283" s="12"/>
      <c r="H283" s="12"/>
      <c r="I283" s="12"/>
    </row>
    <row r="284" spans="1:9" s="30" customFormat="1" x14ac:dyDescent="0.25">
      <c r="A284" s="29"/>
      <c r="B284" s="29"/>
      <c r="C284" s="29"/>
      <c r="F284" s="31"/>
      <c r="G284" s="12"/>
      <c r="H284" s="12"/>
      <c r="I284" s="12"/>
    </row>
    <row r="285" spans="1:9" s="30" customFormat="1" x14ac:dyDescent="0.25">
      <c r="A285" s="29"/>
      <c r="B285" s="29"/>
      <c r="C285" s="29"/>
      <c r="F285" s="31"/>
      <c r="G285" s="12"/>
      <c r="H285" s="12"/>
      <c r="I285" s="12"/>
    </row>
    <row r="286" spans="1:9" s="30" customFormat="1" x14ac:dyDescent="0.25">
      <c r="A286" s="29"/>
      <c r="B286" s="29"/>
      <c r="C286" s="29"/>
      <c r="F286" s="31"/>
      <c r="G286" s="12"/>
      <c r="H286" s="12"/>
      <c r="I286" s="12"/>
    </row>
    <row r="287" spans="1:9" s="30" customFormat="1" x14ac:dyDescent="0.25">
      <c r="A287" s="29"/>
      <c r="B287" s="29"/>
      <c r="C287" s="29"/>
      <c r="F287" s="31"/>
      <c r="G287" s="12"/>
      <c r="H287" s="12"/>
      <c r="I287" s="12"/>
    </row>
    <row r="288" spans="1:9" s="30" customFormat="1" x14ac:dyDescent="0.25">
      <c r="A288" s="29"/>
      <c r="B288" s="29"/>
      <c r="C288" s="29"/>
      <c r="F288" s="31"/>
      <c r="G288" s="12"/>
      <c r="H288" s="12"/>
      <c r="I288" s="12"/>
    </row>
    <row r="289" spans="1:9" s="30" customFormat="1" x14ac:dyDescent="0.25">
      <c r="A289" s="29"/>
      <c r="B289" s="29"/>
      <c r="C289" s="29"/>
      <c r="F289" s="31"/>
      <c r="G289" s="12"/>
      <c r="H289" s="12"/>
      <c r="I289" s="12"/>
    </row>
    <row r="290" spans="1:9" s="30" customFormat="1" x14ac:dyDescent="0.25">
      <c r="A290" s="29"/>
      <c r="B290" s="29"/>
      <c r="C290" s="29"/>
      <c r="F290" s="31"/>
      <c r="G290" s="12"/>
      <c r="H290" s="12"/>
      <c r="I290" s="12"/>
    </row>
    <row r="291" spans="1:9" s="30" customFormat="1" x14ac:dyDescent="0.25">
      <c r="A291" s="29"/>
      <c r="B291" s="29"/>
      <c r="C291" s="29"/>
      <c r="F291" s="31"/>
      <c r="G291" s="12"/>
      <c r="H291" s="12"/>
      <c r="I291" s="12"/>
    </row>
    <row r="292" spans="1:9" s="30" customFormat="1" x14ac:dyDescent="0.25">
      <c r="A292" s="29"/>
      <c r="B292" s="29"/>
      <c r="C292" s="29"/>
      <c r="F292" s="31"/>
      <c r="G292" s="12"/>
      <c r="H292" s="12"/>
      <c r="I292" s="12"/>
    </row>
    <row r="293" spans="1:9" s="30" customFormat="1" x14ac:dyDescent="0.25">
      <c r="A293" s="29"/>
      <c r="B293" s="29"/>
      <c r="C293" s="29"/>
      <c r="F293" s="31"/>
      <c r="G293" s="12"/>
      <c r="H293" s="12"/>
      <c r="I293" s="12"/>
    </row>
    <row r="294" spans="1:9" s="30" customFormat="1" x14ac:dyDescent="0.25">
      <c r="A294" s="29"/>
      <c r="B294" s="29"/>
      <c r="C294" s="29"/>
      <c r="F294" s="31"/>
      <c r="G294" s="12"/>
      <c r="H294" s="12"/>
      <c r="I294" s="12"/>
    </row>
    <row r="295" spans="1:9" s="30" customFormat="1" x14ac:dyDescent="0.25">
      <c r="A295" s="29"/>
      <c r="B295" s="29"/>
      <c r="C295" s="29"/>
      <c r="F295" s="31"/>
      <c r="G295" s="12"/>
      <c r="H295" s="12"/>
      <c r="I295" s="12"/>
    </row>
    <row r="296" spans="1:9" s="30" customFormat="1" x14ac:dyDescent="0.25">
      <c r="A296" s="29"/>
      <c r="B296" s="29"/>
      <c r="C296" s="29"/>
      <c r="F296" s="31"/>
      <c r="G296" s="12"/>
      <c r="H296" s="12"/>
      <c r="I296" s="12"/>
    </row>
    <row r="297" spans="1:9" s="30" customFormat="1" x14ac:dyDescent="0.25">
      <c r="A297" s="29"/>
      <c r="B297" s="29"/>
      <c r="C297" s="29"/>
      <c r="F297" s="31"/>
      <c r="G297" s="12"/>
      <c r="H297" s="12"/>
      <c r="I297" s="12"/>
    </row>
    <row r="298" spans="1:9" s="30" customFormat="1" x14ac:dyDescent="0.25">
      <c r="A298" s="29"/>
      <c r="B298" s="29"/>
      <c r="C298" s="29"/>
      <c r="F298" s="31"/>
      <c r="G298" s="12"/>
      <c r="H298" s="12"/>
      <c r="I298" s="12"/>
    </row>
    <row r="299" spans="1:9" s="30" customFormat="1" x14ac:dyDescent="0.25">
      <c r="A299" s="29"/>
      <c r="B299" s="29"/>
      <c r="C299" s="29"/>
      <c r="F299" s="31"/>
      <c r="G299" s="12"/>
      <c r="H299" s="12"/>
      <c r="I299" s="12"/>
    </row>
    <row r="300" spans="1:9" s="30" customFormat="1" x14ac:dyDescent="0.25">
      <c r="A300" s="29"/>
      <c r="B300" s="29"/>
      <c r="C300" s="29"/>
      <c r="F300" s="31"/>
      <c r="G300" s="12"/>
      <c r="H300" s="12"/>
      <c r="I300" s="12"/>
    </row>
    <row r="301" spans="1:9" s="30" customFormat="1" x14ac:dyDescent="0.25">
      <c r="A301" s="29"/>
      <c r="B301" s="29"/>
      <c r="C301" s="29"/>
      <c r="F301" s="31"/>
      <c r="G301" s="12"/>
      <c r="H301" s="12"/>
      <c r="I301" s="12"/>
    </row>
    <row r="302" spans="1:9" s="30" customFormat="1" x14ac:dyDescent="0.25">
      <c r="A302" s="29"/>
      <c r="B302" s="29"/>
      <c r="C302" s="29"/>
      <c r="F302" s="31"/>
      <c r="G302" s="12"/>
      <c r="H302" s="12"/>
      <c r="I302" s="12"/>
    </row>
    <row r="303" spans="1:9" s="30" customFormat="1" x14ac:dyDescent="0.25">
      <c r="A303" s="29"/>
      <c r="B303" s="29"/>
      <c r="C303" s="29"/>
      <c r="F303" s="31"/>
      <c r="G303" s="12"/>
      <c r="H303" s="12"/>
      <c r="I303" s="12"/>
    </row>
    <row r="304" spans="1:9" s="30" customFormat="1" x14ac:dyDescent="0.25">
      <c r="A304" s="29"/>
      <c r="B304" s="29"/>
      <c r="C304" s="29"/>
      <c r="F304" s="31"/>
      <c r="G304" s="12"/>
      <c r="H304" s="12"/>
      <c r="I304" s="12"/>
    </row>
    <row r="305" spans="1:9" s="30" customFormat="1" x14ac:dyDescent="0.25">
      <c r="A305" s="29"/>
      <c r="B305" s="29"/>
      <c r="C305" s="29"/>
      <c r="F305" s="31"/>
      <c r="G305" s="12"/>
      <c r="H305" s="12"/>
      <c r="I305" s="12"/>
    </row>
    <row r="306" spans="1:9" s="30" customFormat="1" x14ac:dyDescent="0.25">
      <c r="A306" s="29"/>
      <c r="B306" s="29"/>
      <c r="C306" s="29"/>
      <c r="F306" s="31"/>
      <c r="G306" s="12"/>
      <c r="H306" s="12"/>
      <c r="I306" s="12"/>
    </row>
    <row r="307" spans="1:9" s="30" customFormat="1" x14ac:dyDescent="0.25">
      <c r="A307" s="29"/>
      <c r="B307" s="29"/>
      <c r="C307" s="29"/>
      <c r="F307" s="31"/>
      <c r="G307" s="12"/>
      <c r="H307" s="12"/>
      <c r="I307" s="12"/>
    </row>
    <row r="308" spans="1:9" s="30" customFormat="1" x14ac:dyDescent="0.25">
      <c r="A308" s="29"/>
      <c r="B308" s="29"/>
      <c r="C308" s="29"/>
      <c r="F308" s="31"/>
      <c r="G308" s="12"/>
      <c r="H308" s="12"/>
      <c r="I308" s="12"/>
    </row>
    <row r="309" spans="1:9" s="30" customFormat="1" x14ac:dyDescent="0.25">
      <c r="A309" s="29"/>
      <c r="B309" s="29"/>
      <c r="C309" s="29"/>
      <c r="F309" s="31"/>
      <c r="G309" s="12"/>
      <c r="H309" s="12"/>
      <c r="I309" s="12"/>
    </row>
    <row r="310" spans="1:9" s="30" customFormat="1" x14ac:dyDescent="0.25">
      <c r="A310" s="29"/>
      <c r="B310" s="29"/>
      <c r="C310" s="29"/>
      <c r="F310" s="31"/>
      <c r="G310" s="12"/>
      <c r="H310" s="12"/>
      <c r="I310" s="12"/>
    </row>
    <row r="311" spans="1:9" s="30" customFormat="1" x14ac:dyDescent="0.25">
      <c r="A311" s="29"/>
      <c r="B311" s="29"/>
      <c r="C311" s="29"/>
      <c r="F311" s="31"/>
      <c r="G311" s="12"/>
      <c r="H311" s="12"/>
      <c r="I311" s="12"/>
    </row>
    <row r="312" spans="1:9" s="30" customFormat="1" x14ac:dyDescent="0.25">
      <c r="A312" s="29"/>
      <c r="B312" s="29"/>
      <c r="C312" s="29"/>
      <c r="F312" s="31"/>
      <c r="G312" s="12"/>
      <c r="H312" s="12"/>
      <c r="I312" s="12"/>
    </row>
    <row r="313" spans="1:9" s="30" customFormat="1" x14ac:dyDescent="0.25">
      <c r="A313" s="29"/>
      <c r="B313" s="29"/>
      <c r="C313" s="29"/>
      <c r="F313" s="31"/>
      <c r="G313" s="12"/>
      <c r="H313" s="12"/>
      <c r="I313" s="12"/>
    </row>
    <row r="314" spans="1:9" s="30" customFormat="1" x14ac:dyDescent="0.25">
      <c r="A314" s="29"/>
      <c r="B314" s="29"/>
      <c r="C314" s="29"/>
      <c r="F314" s="31"/>
      <c r="G314" s="12"/>
      <c r="H314" s="12"/>
      <c r="I314" s="12"/>
    </row>
    <row r="315" spans="1:9" s="30" customFormat="1" x14ac:dyDescent="0.25">
      <c r="A315" s="29"/>
      <c r="B315" s="29"/>
      <c r="C315" s="29"/>
      <c r="F315" s="31"/>
      <c r="G315" s="12"/>
      <c r="H315" s="12"/>
      <c r="I315" s="12"/>
    </row>
    <row r="316" spans="1:9" s="30" customFormat="1" x14ac:dyDescent="0.25">
      <c r="A316" s="29"/>
      <c r="B316" s="29"/>
      <c r="C316" s="29"/>
      <c r="F316" s="31"/>
      <c r="G316" s="12"/>
      <c r="H316" s="12"/>
      <c r="I316" s="12"/>
    </row>
    <row r="317" spans="1:9" s="30" customFormat="1" x14ac:dyDescent="0.25">
      <c r="A317" s="29"/>
      <c r="B317" s="29"/>
      <c r="C317" s="29"/>
      <c r="F317" s="31"/>
      <c r="G317" s="12"/>
      <c r="H317" s="12"/>
      <c r="I317" s="12"/>
    </row>
    <row r="318" spans="1:9" s="30" customFormat="1" x14ac:dyDescent="0.25">
      <c r="A318" s="29"/>
      <c r="B318" s="29"/>
      <c r="C318" s="29"/>
      <c r="F318" s="31"/>
      <c r="G318" s="12"/>
      <c r="H318" s="12"/>
      <c r="I318" s="12"/>
    </row>
    <row r="319" spans="1:9" s="30" customFormat="1" x14ac:dyDescent="0.25">
      <c r="A319" s="29"/>
      <c r="B319" s="29"/>
      <c r="C319" s="29"/>
      <c r="F319" s="31"/>
      <c r="G319" s="12"/>
      <c r="H319" s="12"/>
      <c r="I319" s="12"/>
    </row>
    <row r="320" spans="1:9" s="30" customFormat="1" x14ac:dyDescent="0.25">
      <c r="A320" s="29"/>
      <c r="B320" s="29"/>
      <c r="C320" s="29"/>
      <c r="F320" s="31"/>
      <c r="G320" s="12"/>
      <c r="H320" s="12"/>
      <c r="I320" s="12"/>
    </row>
    <row r="321" spans="1:9" s="30" customFormat="1" x14ac:dyDescent="0.25">
      <c r="A321" s="29"/>
      <c r="B321" s="29"/>
      <c r="C321" s="29"/>
      <c r="F321" s="31"/>
      <c r="G321" s="12"/>
      <c r="H321" s="12"/>
      <c r="I321" s="12"/>
    </row>
    <row r="322" spans="1:9" s="30" customFormat="1" x14ac:dyDescent="0.25">
      <c r="A322" s="29"/>
      <c r="B322" s="29"/>
      <c r="C322" s="29"/>
      <c r="F322" s="31"/>
      <c r="G322" s="12"/>
      <c r="H322" s="12"/>
      <c r="I322" s="12"/>
    </row>
    <row r="323" spans="1:9" s="30" customFormat="1" x14ac:dyDescent="0.25">
      <c r="A323" s="29"/>
      <c r="B323" s="29"/>
      <c r="C323" s="29"/>
      <c r="F323" s="31"/>
      <c r="G323" s="12"/>
      <c r="H323" s="12"/>
      <c r="I323" s="12"/>
    </row>
    <row r="324" spans="1:9" s="30" customFormat="1" x14ac:dyDescent="0.25">
      <c r="A324" s="29"/>
      <c r="B324" s="29"/>
      <c r="C324" s="29"/>
      <c r="F324" s="31"/>
      <c r="G324" s="12"/>
      <c r="H324" s="12"/>
      <c r="I324" s="12"/>
    </row>
    <row r="325" spans="1:9" s="30" customFormat="1" x14ac:dyDescent="0.25">
      <c r="A325" s="29"/>
      <c r="B325" s="29"/>
      <c r="C325" s="29"/>
      <c r="F325" s="31"/>
      <c r="G325" s="12"/>
      <c r="H325" s="12"/>
      <c r="I325" s="12"/>
    </row>
    <row r="326" spans="1:9" s="30" customFormat="1" x14ac:dyDescent="0.25">
      <c r="A326" s="29"/>
      <c r="B326" s="29"/>
      <c r="C326" s="29"/>
      <c r="F326" s="31"/>
      <c r="G326" s="12"/>
      <c r="H326" s="12"/>
      <c r="I326" s="12"/>
    </row>
    <row r="327" spans="1:9" s="30" customFormat="1" x14ac:dyDescent="0.25">
      <c r="A327" s="29"/>
      <c r="B327" s="29"/>
      <c r="C327" s="29"/>
      <c r="F327" s="31"/>
      <c r="G327" s="12"/>
      <c r="H327" s="12"/>
      <c r="I327" s="12"/>
    </row>
    <row r="328" spans="1:9" s="30" customFormat="1" x14ac:dyDescent="0.25">
      <c r="A328" s="29"/>
      <c r="B328" s="29"/>
      <c r="C328" s="29"/>
      <c r="F328" s="31"/>
      <c r="G328" s="12"/>
      <c r="H328" s="12"/>
      <c r="I328" s="12"/>
    </row>
    <row r="329" spans="1:9" s="30" customFormat="1" x14ac:dyDescent="0.25">
      <c r="A329" s="29"/>
      <c r="B329" s="29"/>
      <c r="C329" s="29"/>
      <c r="F329" s="31"/>
      <c r="G329" s="12"/>
      <c r="H329" s="12"/>
      <c r="I329" s="12"/>
    </row>
    <row r="330" spans="1:9" s="30" customFormat="1" x14ac:dyDescent="0.25">
      <c r="A330" s="29"/>
      <c r="B330" s="29"/>
      <c r="C330" s="29"/>
      <c r="F330" s="31"/>
      <c r="G330" s="12"/>
      <c r="H330" s="12"/>
      <c r="I330" s="12"/>
    </row>
    <row r="331" spans="1:9" s="30" customFormat="1" x14ac:dyDescent="0.25">
      <c r="A331" s="29"/>
      <c r="B331" s="29"/>
      <c r="C331" s="29"/>
      <c r="F331" s="31"/>
      <c r="G331" s="12"/>
      <c r="H331" s="12"/>
      <c r="I331" s="12"/>
    </row>
    <row r="332" spans="1:9" s="30" customFormat="1" x14ac:dyDescent="0.25">
      <c r="A332" s="29"/>
      <c r="B332" s="29"/>
      <c r="C332" s="29"/>
      <c r="F332" s="31"/>
      <c r="G332" s="12"/>
      <c r="H332" s="12"/>
      <c r="I332" s="12"/>
    </row>
    <row r="333" spans="1:9" s="30" customFormat="1" x14ac:dyDescent="0.25">
      <c r="A333" s="29"/>
      <c r="B333" s="29"/>
      <c r="C333" s="29"/>
      <c r="F333" s="31"/>
      <c r="G333" s="12"/>
      <c r="H333" s="12"/>
      <c r="I333" s="12"/>
    </row>
    <row r="334" spans="1:9" s="30" customFormat="1" x14ac:dyDescent="0.25">
      <c r="A334" s="29"/>
      <c r="B334" s="29"/>
      <c r="C334" s="29"/>
      <c r="F334" s="31"/>
      <c r="G334" s="12"/>
      <c r="H334" s="12"/>
      <c r="I334" s="12"/>
    </row>
    <row r="335" spans="1:9" s="30" customFormat="1" x14ac:dyDescent="0.25">
      <c r="A335" s="29"/>
      <c r="B335" s="29"/>
      <c r="C335" s="29"/>
      <c r="F335" s="31"/>
      <c r="G335" s="12"/>
      <c r="H335" s="12"/>
      <c r="I335" s="12"/>
    </row>
    <row r="336" spans="1:9" s="30" customFormat="1" x14ac:dyDescent="0.25">
      <c r="A336" s="29"/>
      <c r="B336" s="29"/>
      <c r="C336" s="29"/>
      <c r="F336" s="31"/>
      <c r="G336" s="12"/>
      <c r="H336" s="12"/>
      <c r="I336" s="12"/>
    </row>
    <row r="337" spans="1:9" s="30" customFormat="1" x14ac:dyDescent="0.25">
      <c r="A337" s="29"/>
      <c r="B337" s="29"/>
      <c r="C337" s="29"/>
      <c r="F337" s="31"/>
      <c r="G337" s="12"/>
      <c r="H337" s="12"/>
      <c r="I337" s="12"/>
    </row>
    <row r="338" spans="1:9" s="30" customFormat="1" x14ac:dyDescent="0.25">
      <c r="A338" s="29"/>
      <c r="B338" s="29"/>
      <c r="C338" s="29"/>
      <c r="F338" s="31"/>
      <c r="G338" s="12"/>
      <c r="H338" s="12"/>
      <c r="I338" s="12"/>
    </row>
    <row r="339" spans="1:9" s="30" customFormat="1" x14ac:dyDescent="0.25">
      <c r="A339" s="29"/>
      <c r="B339" s="29"/>
      <c r="C339" s="29"/>
      <c r="F339" s="31"/>
      <c r="G339" s="12"/>
      <c r="H339" s="12"/>
      <c r="I339" s="12"/>
    </row>
    <row r="340" spans="1:9" s="30" customFormat="1" x14ac:dyDescent="0.25">
      <c r="A340" s="29"/>
      <c r="B340" s="29"/>
      <c r="C340" s="29"/>
      <c r="F340" s="31"/>
      <c r="G340" s="12"/>
      <c r="H340" s="12"/>
      <c r="I340" s="12"/>
    </row>
    <row r="341" spans="1:9" s="30" customFormat="1" x14ac:dyDescent="0.25">
      <c r="A341" s="29"/>
      <c r="B341" s="29"/>
      <c r="C341" s="29"/>
      <c r="F341" s="31"/>
      <c r="G341" s="12"/>
      <c r="H341" s="12"/>
      <c r="I341" s="12"/>
    </row>
    <row r="342" spans="1:9" s="30" customFormat="1" x14ac:dyDescent="0.25">
      <c r="A342" s="29"/>
      <c r="B342" s="29"/>
      <c r="C342" s="29"/>
      <c r="F342" s="31"/>
      <c r="G342" s="12"/>
      <c r="H342" s="12"/>
      <c r="I342" s="12"/>
    </row>
    <row r="343" spans="1:9" s="30" customFormat="1" x14ac:dyDescent="0.25">
      <c r="A343" s="29"/>
      <c r="B343" s="29"/>
      <c r="C343" s="29"/>
      <c r="F343" s="31"/>
      <c r="G343" s="12"/>
      <c r="H343" s="12"/>
      <c r="I343" s="12"/>
    </row>
    <row r="344" spans="1:9" s="30" customFormat="1" x14ac:dyDescent="0.25">
      <c r="A344" s="29"/>
      <c r="B344" s="29"/>
      <c r="C344" s="29"/>
      <c r="F344" s="31"/>
      <c r="G344" s="12"/>
      <c r="H344" s="12"/>
      <c r="I344" s="12"/>
    </row>
    <row r="345" spans="1:9" s="30" customFormat="1" x14ac:dyDescent="0.25">
      <c r="A345" s="29"/>
      <c r="B345" s="29"/>
      <c r="C345" s="29"/>
      <c r="F345" s="31"/>
      <c r="G345" s="12"/>
      <c r="H345" s="12"/>
      <c r="I345" s="12"/>
    </row>
    <row r="346" spans="1:9" s="30" customFormat="1" x14ac:dyDescent="0.25">
      <c r="A346" s="29"/>
      <c r="B346" s="29"/>
      <c r="C346" s="29"/>
      <c r="F346" s="31"/>
      <c r="G346" s="12"/>
      <c r="H346" s="12"/>
      <c r="I346" s="12"/>
    </row>
    <row r="347" spans="1:9" s="30" customFormat="1" x14ac:dyDescent="0.25">
      <c r="A347" s="29"/>
      <c r="B347" s="29"/>
      <c r="C347" s="29"/>
      <c r="F347" s="31"/>
      <c r="G347" s="12"/>
      <c r="H347" s="12"/>
      <c r="I347" s="12"/>
    </row>
    <row r="348" spans="1:9" s="30" customFormat="1" x14ac:dyDescent="0.25">
      <c r="A348" s="29"/>
      <c r="B348" s="29"/>
      <c r="C348" s="29"/>
      <c r="F348" s="31"/>
      <c r="G348" s="12"/>
      <c r="H348" s="12"/>
      <c r="I348" s="12"/>
    </row>
    <row r="349" spans="1:9" s="30" customFormat="1" x14ac:dyDescent="0.25">
      <c r="A349" s="29"/>
      <c r="B349" s="29"/>
      <c r="C349" s="29"/>
      <c r="F349" s="31"/>
      <c r="G349" s="12"/>
      <c r="H349" s="12"/>
      <c r="I349" s="12"/>
    </row>
    <row r="350" spans="1:9" s="30" customFormat="1" x14ac:dyDescent="0.25">
      <c r="A350" s="29"/>
      <c r="B350" s="29"/>
      <c r="C350" s="29"/>
      <c r="F350" s="31"/>
      <c r="G350" s="12"/>
      <c r="H350" s="12"/>
      <c r="I350" s="12"/>
    </row>
    <row r="351" spans="1:9" s="30" customFormat="1" x14ac:dyDescent="0.25">
      <c r="A351" s="29"/>
      <c r="B351" s="29"/>
      <c r="C351" s="29"/>
      <c r="F351" s="31"/>
      <c r="G351" s="12"/>
      <c r="H351" s="12"/>
      <c r="I351" s="12"/>
    </row>
    <row r="352" spans="1:9" s="30" customFormat="1" x14ac:dyDescent="0.25">
      <c r="A352" s="29"/>
      <c r="B352" s="29"/>
      <c r="C352" s="29"/>
      <c r="F352" s="31"/>
      <c r="G352" s="12"/>
      <c r="H352" s="12"/>
      <c r="I352" s="12"/>
    </row>
    <row r="353" spans="1:9" s="30" customFormat="1" x14ac:dyDescent="0.25">
      <c r="A353" s="29"/>
      <c r="B353" s="29"/>
      <c r="C353" s="29"/>
      <c r="F353" s="31"/>
      <c r="G353" s="12"/>
      <c r="H353" s="12"/>
      <c r="I353" s="12"/>
    </row>
    <row r="354" spans="1:9" s="30" customFormat="1" x14ac:dyDescent="0.25">
      <c r="A354" s="29"/>
      <c r="B354" s="29"/>
      <c r="C354" s="29"/>
      <c r="F354" s="31"/>
      <c r="G354" s="12"/>
      <c r="H354" s="12"/>
      <c r="I354" s="12"/>
    </row>
    <row r="355" spans="1:9" s="30" customFormat="1" x14ac:dyDescent="0.25">
      <c r="A355" s="29"/>
      <c r="B355" s="29"/>
      <c r="C355" s="29"/>
      <c r="F355" s="31"/>
      <c r="G355" s="12"/>
      <c r="H355" s="12"/>
      <c r="I355" s="12"/>
    </row>
    <row r="356" spans="1:9" s="30" customFormat="1" x14ac:dyDescent="0.25">
      <c r="A356" s="29"/>
      <c r="B356" s="29"/>
      <c r="C356" s="29"/>
      <c r="F356" s="31"/>
      <c r="G356" s="12"/>
      <c r="H356" s="12"/>
      <c r="I356" s="12"/>
    </row>
    <row r="357" spans="1:9" s="30" customFormat="1" x14ac:dyDescent="0.25">
      <c r="A357" s="29"/>
      <c r="B357" s="29"/>
      <c r="C357" s="29"/>
      <c r="F357" s="31"/>
      <c r="G357" s="12"/>
      <c r="H357" s="12"/>
      <c r="I357" s="12"/>
    </row>
    <row r="358" spans="1:9" s="30" customFormat="1" x14ac:dyDescent="0.25">
      <c r="A358" s="29"/>
      <c r="B358" s="29"/>
      <c r="C358" s="29"/>
      <c r="F358" s="31"/>
      <c r="G358" s="12"/>
      <c r="H358" s="12"/>
      <c r="I358" s="12"/>
    </row>
    <row r="359" spans="1:9" s="30" customFormat="1" x14ac:dyDescent="0.25">
      <c r="A359" s="29"/>
      <c r="B359" s="29"/>
      <c r="C359" s="29"/>
      <c r="F359" s="31"/>
      <c r="G359" s="12"/>
      <c r="H359" s="12"/>
      <c r="I359" s="12"/>
    </row>
    <row r="360" spans="1:9" s="30" customFormat="1" x14ac:dyDescent="0.25">
      <c r="A360" s="29"/>
      <c r="B360" s="29"/>
      <c r="C360" s="29"/>
      <c r="F360" s="31"/>
      <c r="G360" s="12"/>
      <c r="H360" s="12"/>
      <c r="I360" s="12"/>
    </row>
    <row r="361" spans="1:9" s="30" customFormat="1" x14ac:dyDescent="0.25">
      <c r="A361" s="29"/>
      <c r="B361" s="29"/>
      <c r="C361" s="29"/>
      <c r="F361" s="31"/>
      <c r="G361" s="12"/>
      <c r="H361" s="12"/>
      <c r="I361" s="12"/>
    </row>
    <row r="362" spans="1:9" s="30" customFormat="1" x14ac:dyDescent="0.25">
      <c r="A362" s="29"/>
      <c r="B362" s="29"/>
      <c r="C362" s="29"/>
      <c r="F362" s="31"/>
      <c r="G362" s="12"/>
      <c r="H362" s="12"/>
      <c r="I362" s="12"/>
    </row>
    <row r="363" spans="1:9" s="30" customFormat="1" x14ac:dyDescent="0.25">
      <c r="A363" s="29"/>
      <c r="B363" s="29"/>
      <c r="C363" s="29"/>
      <c r="F363" s="31"/>
      <c r="G363" s="12"/>
      <c r="H363" s="12"/>
      <c r="I363" s="12"/>
    </row>
    <row r="364" spans="1:9" s="30" customFormat="1" x14ac:dyDescent="0.25">
      <c r="A364" s="29"/>
      <c r="B364" s="29"/>
      <c r="C364" s="29"/>
      <c r="F364" s="31"/>
      <c r="G364" s="12"/>
      <c r="H364" s="12"/>
      <c r="I364" s="12"/>
    </row>
    <row r="365" spans="1:9" s="30" customFormat="1" x14ac:dyDescent="0.25">
      <c r="A365" s="29"/>
      <c r="B365" s="29"/>
      <c r="C365" s="29"/>
      <c r="F365" s="31"/>
      <c r="G365" s="12"/>
      <c r="H365" s="12"/>
      <c r="I365" s="12"/>
    </row>
    <row r="366" spans="1:9" s="30" customFormat="1" x14ac:dyDescent="0.25">
      <c r="A366" s="29"/>
      <c r="B366" s="29"/>
      <c r="C366" s="29"/>
      <c r="F366" s="31"/>
      <c r="G366" s="12"/>
      <c r="H366" s="12"/>
      <c r="I366" s="12"/>
    </row>
    <row r="367" spans="1:9" s="30" customFormat="1" x14ac:dyDescent="0.25">
      <c r="A367" s="29"/>
      <c r="B367" s="29"/>
      <c r="C367" s="29"/>
      <c r="F367" s="31"/>
      <c r="G367" s="12"/>
      <c r="H367" s="12"/>
      <c r="I367" s="12"/>
    </row>
    <row r="368" spans="1:9" s="30" customFormat="1" x14ac:dyDescent="0.25">
      <c r="A368" s="29"/>
      <c r="B368" s="29"/>
      <c r="C368" s="29"/>
      <c r="F368" s="31"/>
      <c r="G368" s="12"/>
      <c r="H368" s="12"/>
      <c r="I368" s="12"/>
    </row>
    <row r="369" spans="1:9" s="30" customFormat="1" x14ac:dyDescent="0.25">
      <c r="A369" s="29"/>
      <c r="B369" s="29"/>
      <c r="C369" s="29"/>
      <c r="F369" s="31"/>
      <c r="G369" s="12"/>
      <c r="H369" s="12"/>
      <c r="I369" s="12"/>
    </row>
    <row r="370" spans="1:9" s="30" customFormat="1" x14ac:dyDescent="0.25">
      <c r="A370" s="29"/>
      <c r="B370" s="29"/>
      <c r="C370" s="29"/>
      <c r="F370" s="31"/>
      <c r="G370" s="12"/>
      <c r="H370" s="12"/>
      <c r="I370" s="12"/>
    </row>
    <row r="371" spans="1:9" s="30" customFormat="1" x14ac:dyDescent="0.25">
      <c r="A371" s="29"/>
      <c r="B371" s="29"/>
      <c r="C371" s="29"/>
      <c r="F371" s="31"/>
      <c r="G371" s="12"/>
      <c r="H371" s="12"/>
      <c r="I371" s="12"/>
    </row>
    <row r="372" spans="1:9" s="30" customFormat="1" x14ac:dyDescent="0.25">
      <c r="A372" s="29"/>
      <c r="B372" s="29"/>
      <c r="C372" s="29"/>
      <c r="F372" s="31"/>
      <c r="G372" s="12"/>
      <c r="H372" s="12"/>
      <c r="I372" s="12"/>
    </row>
    <row r="373" spans="1:9" s="30" customFormat="1" x14ac:dyDescent="0.25">
      <c r="A373" s="29"/>
      <c r="B373" s="29"/>
      <c r="C373" s="29"/>
      <c r="F373" s="31"/>
      <c r="G373" s="12"/>
      <c r="H373" s="12"/>
      <c r="I373" s="12"/>
    </row>
    <row r="374" spans="1:9" s="30" customFormat="1" x14ac:dyDescent="0.25">
      <c r="A374" s="29"/>
      <c r="B374" s="29"/>
      <c r="C374" s="29"/>
      <c r="F374" s="31"/>
      <c r="G374" s="12"/>
      <c r="H374" s="12"/>
      <c r="I374" s="12"/>
    </row>
    <row r="375" spans="1:9" s="30" customFormat="1" x14ac:dyDescent="0.25">
      <c r="A375" s="29"/>
      <c r="B375" s="29"/>
      <c r="C375" s="29"/>
      <c r="F375" s="31"/>
      <c r="G375" s="12"/>
      <c r="H375" s="12"/>
      <c r="I375" s="12"/>
    </row>
    <row r="376" spans="1:9" s="30" customFormat="1" x14ac:dyDescent="0.25">
      <c r="A376" s="29"/>
      <c r="B376" s="29"/>
      <c r="C376" s="29"/>
      <c r="F376" s="31"/>
      <c r="G376" s="12"/>
      <c r="H376" s="12"/>
      <c r="I376" s="12"/>
    </row>
    <row r="377" spans="1:9" s="30" customFormat="1" x14ac:dyDescent="0.25">
      <c r="A377" s="29"/>
      <c r="B377" s="29"/>
      <c r="C377" s="29"/>
      <c r="F377" s="31"/>
      <c r="G377" s="12"/>
      <c r="H377" s="12"/>
      <c r="I377" s="12"/>
    </row>
    <row r="378" spans="1:9" s="30" customFormat="1" x14ac:dyDescent="0.25">
      <c r="A378" s="29"/>
      <c r="B378" s="29"/>
      <c r="C378" s="29"/>
      <c r="F378" s="31"/>
      <c r="G378" s="12"/>
      <c r="H378" s="12"/>
      <c r="I378" s="12"/>
    </row>
    <row r="379" spans="1:9" s="30" customFormat="1" x14ac:dyDescent="0.25">
      <c r="A379" s="29"/>
      <c r="B379" s="29"/>
      <c r="C379" s="29"/>
      <c r="F379" s="31"/>
      <c r="G379" s="12"/>
      <c r="H379" s="12"/>
      <c r="I379" s="12"/>
    </row>
    <row r="380" spans="1:9" s="30" customFormat="1" x14ac:dyDescent="0.25">
      <c r="A380" s="29"/>
      <c r="B380" s="29"/>
      <c r="C380" s="29"/>
      <c r="F380" s="31"/>
      <c r="G380" s="12"/>
      <c r="H380" s="12"/>
      <c r="I380" s="12"/>
    </row>
    <row r="381" spans="1:9" s="30" customFormat="1" x14ac:dyDescent="0.25">
      <c r="A381" s="29"/>
      <c r="B381" s="29"/>
      <c r="C381" s="29"/>
      <c r="F381" s="31"/>
      <c r="G381" s="12"/>
      <c r="H381" s="12"/>
      <c r="I381" s="12"/>
    </row>
    <row r="382" spans="1:9" s="30" customFormat="1" x14ac:dyDescent="0.25">
      <c r="A382" s="29"/>
      <c r="B382" s="29"/>
      <c r="C382" s="29"/>
      <c r="F382" s="31"/>
      <c r="G382" s="12"/>
      <c r="H382" s="12"/>
      <c r="I382" s="12"/>
    </row>
    <row r="383" spans="1:9" s="30" customFormat="1" x14ac:dyDescent="0.25">
      <c r="A383" s="29"/>
      <c r="B383" s="29"/>
      <c r="C383" s="29"/>
      <c r="F383" s="31"/>
      <c r="G383" s="12"/>
      <c r="H383" s="12"/>
      <c r="I383" s="12"/>
    </row>
    <row r="384" spans="1:9" s="30" customFormat="1" x14ac:dyDescent="0.25">
      <c r="A384" s="29"/>
      <c r="B384" s="29"/>
      <c r="C384" s="29"/>
      <c r="F384" s="31"/>
      <c r="G384" s="12"/>
      <c r="H384" s="12"/>
      <c r="I384" s="12"/>
    </row>
    <row r="385" spans="1:9" s="30" customFormat="1" x14ac:dyDescent="0.25">
      <c r="A385" s="29"/>
      <c r="B385" s="29"/>
      <c r="C385" s="29"/>
      <c r="F385" s="31"/>
      <c r="G385" s="12"/>
      <c r="H385" s="12"/>
      <c r="I385" s="12"/>
    </row>
    <row r="386" spans="1:9" s="30" customFormat="1" x14ac:dyDescent="0.25">
      <c r="A386" s="29"/>
      <c r="B386" s="29"/>
      <c r="C386" s="29"/>
      <c r="F386" s="31"/>
      <c r="G386" s="12"/>
      <c r="H386" s="12"/>
      <c r="I386" s="12"/>
    </row>
    <row r="387" spans="1:9" s="30" customFormat="1" x14ac:dyDescent="0.25">
      <c r="A387" s="29"/>
      <c r="B387" s="29"/>
      <c r="C387" s="29"/>
      <c r="F387" s="31"/>
      <c r="G387" s="12"/>
      <c r="H387" s="12"/>
      <c r="I387" s="12"/>
    </row>
    <row r="388" spans="1:9" s="30" customFormat="1" x14ac:dyDescent="0.25">
      <c r="A388" s="29"/>
      <c r="B388" s="29"/>
      <c r="C388" s="29"/>
      <c r="F388" s="31"/>
      <c r="G388" s="12"/>
      <c r="H388" s="12"/>
      <c r="I388" s="12"/>
    </row>
    <row r="389" spans="1:9" s="30" customFormat="1" x14ac:dyDescent="0.25">
      <c r="A389" s="29"/>
      <c r="B389" s="29"/>
      <c r="C389" s="29"/>
      <c r="F389" s="31"/>
      <c r="G389" s="12"/>
      <c r="H389" s="12"/>
      <c r="I389" s="12"/>
    </row>
    <row r="390" spans="1:9" s="30" customFormat="1" x14ac:dyDescent="0.25">
      <c r="A390" s="29"/>
      <c r="B390" s="29"/>
      <c r="C390" s="29"/>
      <c r="F390" s="31"/>
      <c r="G390" s="12"/>
      <c r="H390" s="12"/>
      <c r="I390" s="12"/>
    </row>
    <row r="391" spans="1:9" s="30" customFormat="1" x14ac:dyDescent="0.25">
      <c r="A391" s="29"/>
      <c r="B391" s="29"/>
      <c r="C391" s="29"/>
      <c r="F391" s="31"/>
      <c r="G391" s="12"/>
      <c r="H391" s="12"/>
      <c r="I391" s="12"/>
    </row>
    <row r="392" spans="1:9" s="30" customFormat="1" x14ac:dyDescent="0.25">
      <c r="A392" s="29"/>
      <c r="B392" s="29"/>
      <c r="C392" s="29"/>
      <c r="F392" s="31"/>
      <c r="G392" s="12"/>
      <c r="H392" s="12"/>
      <c r="I392" s="12"/>
    </row>
    <row r="393" spans="1:9" s="30" customFormat="1" x14ac:dyDescent="0.25">
      <c r="A393" s="29"/>
      <c r="B393" s="29"/>
      <c r="C393" s="29"/>
      <c r="F393" s="31"/>
      <c r="G393" s="12"/>
      <c r="H393" s="12"/>
      <c r="I393" s="12"/>
    </row>
    <row r="394" spans="1:9" s="30" customFormat="1" x14ac:dyDescent="0.25">
      <c r="A394" s="29"/>
      <c r="B394" s="29"/>
      <c r="C394" s="29"/>
      <c r="F394" s="31"/>
      <c r="G394" s="12"/>
      <c r="H394" s="12"/>
      <c r="I394" s="12"/>
    </row>
    <row r="395" spans="1:9" s="30" customFormat="1" x14ac:dyDescent="0.25">
      <c r="A395" s="29"/>
      <c r="B395" s="29"/>
      <c r="C395" s="29"/>
      <c r="F395" s="31"/>
      <c r="G395" s="12"/>
      <c r="H395" s="12"/>
      <c r="I395" s="12"/>
    </row>
    <row r="396" spans="1:9" s="30" customFormat="1" x14ac:dyDescent="0.25">
      <c r="A396" s="29"/>
      <c r="B396" s="29"/>
      <c r="C396" s="29"/>
      <c r="F396" s="31"/>
      <c r="G396" s="12"/>
      <c r="H396" s="12"/>
      <c r="I396" s="12"/>
    </row>
    <row r="397" spans="1:9" s="30" customFormat="1" x14ac:dyDescent="0.25">
      <c r="A397" s="29"/>
      <c r="B397" s="29"/>
      <c r="C397" s="29"/>
      <c r="F397" s="31"/>
      <c r="G397" s="12"/>
      <c r="H397" s="12"/>
      <c r="I397" s="12"/>
    </row>
    <row r="398" spans="1:9" s="30" customFormat="1" x14ac:dyDescent="0.25">
      <c r="A398" s="29"/>
      <c r="B398" s="29"/>
      <c r="C398" s="29"/>
      <c r="F398" s="31"/>
      <c r="G398" s="12"/>
      <c r="H398" s="12"/>
      <c r="I398" s="12"/>
    </row>
    <row r="399" spans="1:9" s="30" customFormat="1" x14ac:dyDescent="0.25">
      <c r="A399" s="29"/>
      <c r="B399" s="29"/>
      <c r="C399" s="29"/>
      <c r="F399" s="31"/>
      <c r="G399" s="12"/>
      <c r="H399" s="12"/>
      <c r="I399" s="12"/>
    </row>
    <row r="400" spans="1:9" s="30" customFormat="1" x14ac:dyDescent="0.25">
      <c r="A400" s="29"/>
      <c r="B400" s="29"/>
      <c r="C400" s="29"/>
      <c r="F400" s="31"/>
      <c r="G400" s="12"/>
      <c r="H400" s="12"/>
      <c r="I400" s="12"/>
    </row>
    <row r="401" spans="1:9" s="30" customFormat="1" x14ac:dyDescent="0.25">
      <c r="A401" s="29"/>
      <c r="B401" s="29"/>
      <c r="C401" s="29"/>
      <c r="F401" s="31"/>
      <c r="G401" s="12"/>
      <c r="H401" s="12"/>
      <c r="I401" s="12"/>
    </row>
    <row r="402" spans="1:9" s="30" customFormat="1" x14ac:dyDescent="0.25">
      <c r="A402" s="29"/>
      <c r="B402" s="29"/>
      <c r="C402" s="29"/>
      <c r="F402" s="31"/>
      <c r="G402" s="12"/>
      <c r="H402" s="12"/>
      <c r="I402" s="12"/>
    </row>
    <row r="403" spans="1:9" s="30" customFormat="1" x14ac:dyDescent="0.25">
      <c r="A403" s="29"/>
      <c r="B403" s="29"/>
      <c r="C403" s="29"/>
      <c r="F403" s="31"/>
      <c r="G403" s="12"/>
      <c r="H403" s="12"/>
      <c r="I403" s="12"/>
    </row>
    <row r="404" spans="1:9" s="30" customFormat="1" x14ac:dyDescent="0.25">
      <c r="A404" s="29"/>
      <c r="B404" s="29"/>
      <c r="C404" s="29"/>
      <c r="F404" s="31"/>
      <c r="G404" s="12"/>
      <c r="H404" s="12"/>
      <c r="I404" s="12"/>
    </row>
    <row r="405" spans="1:9" s="30" customFormat="1" x14ac:dyDescent="0.25">
      <c r="A405" s="29"/>
      <c r="B405" s="29"/>
      <c r="C405" s="29"/>
      <c r="F405" s="31"/>
      <c r="G405" s="12"/>
      <c r="H405" s="12"/>
      <c r="I405" s="12"/>
    </row>
    <row r="406" spans="1:9" s="30" customFormat="1" x14ac:dyDescent="0.25">
      <c r="A406" s="29"/>
      <c r="B406" s="29"/>
      <c r="C406" s="29"/>
      <c r="F406" s="31"/>
      <c r="G406" s="12"/>
      <c r="H406" s="12"/>
      <c r="I406" s="12"/>
    </row>
    <row r="407" spans="1:9" s="30" customFormat="1" x14ac:dyDescent="0.25">
      <c r="A407" s="29"/>
      <c r="B407" s="29"/>
      <c r="C407" s="29"/>
      <c r="F407" s="31"/>
      <c r="G407" s="12"/>
      <c r="H407" s="12"/>
      <c r="I407" s="12"/>
    </row>
    <row r="408" spans="1:9" s="30" customFormat="1" x14ac:dyDescent="0.25">
      <c r="A408" s="29"/>
      <c r="B408" s="29"/>
      <c r="C408" s="29"/>
      <c r="F408" s="31"/>
      <c r="G408" s="12"/>
      <c r="H408" s="12"/>
      <c r="I408" s="12"/>
    </row>
    <row r="409" spans="1:9" s="30" customFormat="1" x14ac:dyDescent="0.25">
      <c r="A409" s="29"/>
      <c r="B409" s="29"/>
      <c r="C409" s="29"/>
      <c r="F409" s="31"/>
      <c r="G409" s="12"/>
      <c r="H409" s="12"/>
      <c r="I409" s="12"/>
    </row>
    <row r="410" spans="1:9" s="30" customFormat="1" x14ac:dyDescent="0.25">
      <c r="A410" s="29"/>
      <c r="B410" s="29"/>
      <c r="C410" s="29"/>
      <c r="F410" s="31"/>
      <c r="G410" s="12"/>
      <c r="H410" s="12"/>
      <c r="I410" s="12"/>
    </row>
    <row r="411" spans="1:9" s="30" customFormat="1" x14ac:dyDescent="0.25">
      <c r="A411" s="29"/>
      <c r="B411" s="29"/>
      <c r="C411" s="29"/>
      <c r="F411" s="31"/>
      <c r="G411" s="12"/>
      <c r="H411" s="12"/>
      <c r="I411" s="12"/>
    </row>
    <row r="412" spans="1:9" s="30" customFormat="1" x14ac:dyDescent="0.25">
      <c r="A412" s="29"/>
      <c r="B412" s="29"/>
      <c r="C412" s="29"/>
      <c r="F412" s="31"/>
      <c r="G412" s="12"/>
      <c r="H412" s="12"/>
      <c r="I412" s="12"/>
    </row>
    <row r="413" spans="1:9" s="30" customFormat="1" x14ac:dyDescent="0.25">
      <c r="A413" s="29"/>
      <c r="B413" s="29"/>
      <c r="C413" s="29"/>
      <c r="F413" s="31"/>
      <c r="G413" s="12"/>
      <c r="H413" s="12"/>
      <c r="I413" s="12"/>
    </row>
    <row r="414" spans="1:9" s="30" customFormat="1" x14ac:dyDescent="0.25">
      <c r="A414" s="29"/>
      <c r="B414" s="29"/>
      <c r="C414" s="29"/>
      <c r="F414" s="31"/>
      <c r="G414" s="12"/>
      <c r="H414" s="12"/>
      <c r="I414" s="12"/>
    </row>
    <row r="415" spans="1:9" s="30" customFormat="1" x14ac:dyDescent="0.25">
      <c r="A415" s="29"/>
      <c r="B415" s="29"/>
      <c r="C415" s="29"/>
      <c r="F415" s="31"/>
      <c r="G415" s="12"/>
      <c r="H415" s="12"/>
      <c r="I415" s="12"/>
    </row>
    <row r="416" spans="1:9" s="30" customFormat="1" x14ac:dyDescent="0.25">
      <c r="A416" s="29"/>
      <c r="B416" s="29"/>
      <c r="C416" s="29"/>
      <c r="F416" s="31"/>
      <c r="G416" s="12"/>
      <c r="H416" s="12"/>
      <c r="I416" s="12"/>
    </row>
    <row r="417" spans="1:9" s="30" customFormat="1" x14ac:dyDescent="0.25">
      <c r="A417" s="29"/>
      <c r="B417" s="29"/>
      <c r="C417" s="29"/>
      <c r="F417" s="31"/>
      <c r="G417" s="12"/>
      <c r="H417" s="12"/>
      <c r="I417" s="12"/>
    </row>
    <row r="418" spans="1:9" s="30" customFormat="1" x14ac:dyDescent="0.25">
      <c r="A418" s="29"/>
      <c r="B418" s="29"/>
      <c r="C418" s="29"/>
      <c r="F418" s="31"/>
      <c r="G418" s="12"/>
      <c r="H418" s="12"/>
      <c r="I418" s="12"/>
    </row>
    <row r="419" spans="1:9" s="30" customFormat="1" x14ac:dyDescent="0.25">
      <c r="A419" s="29"/>
      <c r="B419" s="29"/>
      <c r="C419" s="29"/>
      <c r="F419" s="31"/>
      <c r="G419" s="12"/>
      <c r="H419" s="12"/>
      <c r="I419" s="12"/>
    </row>
    <row r="420" spans="1:9" s="30" customFormat="1" x14ac:dyDescent="0.25">
      <c r="A420" s="29"/>
      <c r="B420" s="29"/>
      <c r="C420" s="29"/>
      <c r="F420" s="31"/>
      <c r="G420" s="12"/>
      <c r="H420" s="12"/>
      <c r="I420" s="12"/>
    </row>
    <row r="421" spans="1:9" s="30" customFormat="1" x14ac:dyDescent="0.25">
      <c r="A421" s="29"/>
      <c r="B421" s="29"/>
      <c r="C421" s="29"/>
      <c r="F421" s="31"/>
      <c r="G421" s="12"/>
      <c r="H421" s="12"/>
      <c r="I421" s="12"/>
    </row>
    <row r="422" spans="1:9" s="30" customFormat="1" x14ac:dyDescent="0.25">
      <c r="A422" s="29"/>
      <c r="B422" s="29"/>
      <c r="C422" s="29"/>
      <c r="F422" s="31"/>
      <c r="G422" s="12"/>
      <c r="H422" s="12"/>
      <c r="I422" s="12"/>
    </row>
    <row r="423" spans="1:9" s="30" customFormat="1" x14ac:dyDescent="0.25">
      <c r="A423" s="29"/>
      <c r="B423" s="29"/>
      <c r="C423" s="29"/>
      <c r="F423" s="31"/>
      <c r="G423" s="12"/>
      <c r="H423" s="12"/>
      <c r="I423" s="12"/>
    </row>
    <row r="424" spans="1:9" s="30" customFormat="1" x14ac:dyDescent="0.25">
      <c r="A424" s="29"/>
      <c r="B424" s="29"/>
      <c r="C424" s="29"/>
      <c r="F424" s="31"/>
      <c r="G424" s="12"/>
      <c r="H424" s="12"/>
      <c r="I424" s="12"/>
    </row>
    <row r="425" spans="1:9" s="30" customFormat="1" x14ac:dyDescent="0.25">
      <c r="A425" s="29"/>
      <c r="B425" s="29"/>
      <c r="C425" s="29"/>
      <c r="F425" s="31"/>
      <c r="G425" s="12"/>
      <c r="H425" s="12"/>
      <c r="I425" s="12"/>
    </row>
    <row r="426" spans="1:9" s="30" customFormat="1" x14ac:dyDescent="0.25">
      <c r="A426" s="29"/>
      <c r="B426" s="29"/>
      <c r="C426" s="29"/>
      <c r="F426" s="31"/>
      <c r="G426" s="12"/>
      <c r="H426" s="12"/>
      <c r="I426" s="12"/>
    </row>
    <row r="427" spans="1:9" s="30" customFormat="1" x14ac:dyDescent="0.25">
      <c r="A427" s="29"/>
      <c r="B427" s="29"/>
      <c r="C427" s="29"/>
      <c r="F427" s="31"/>
      <c r="G427" s="12"/>
      <c r="H427" s="12"/>
      <c r="I427" s="12"/>
    </row>
    <row r="428" spans="1:9" s="30" customFormat="1" x14ac:dyDescent="0.25">
      <c r="A428" s="29"/>
      <c r="B428" s="29"/>
      <c r="C428" s="29"/>
      <c r="F428" s="31"/>
      <c r="G428" s="12"/>
      <c r="H428" s="12"/>
      <c r="I428" s="12"/>
    </row>
    <row r="429" spans="1:9" s="30" customFormat="1" x14ac:dyDescent="0.25">
      <c r="A429" s="29"/>
      <c r="B429" s="29"/>
      <c r="C429" s="29"/>
      <c r="F429" s="31"/>
      <c r="G429" s="12"/>
      <c r="H429" s="12"/>
      <c r="I429" s="12"/>
    </row>
    <row r="430" spans="1:9" s="30" customFormat="1" x14ac:dyDescent="0.25">
      <c r="A430" s="29"/>
      <c r="B430" s="29"/>
      <c r="C430" s="29"/>
      <c r="F430" s="31"/>
      <c r="G430" s="12"/>
      <c r="H430" s="12"/>
      <c r="I430" s="12"/>
    </row>
    <row r="431" spans="1:9" s="30" customFormat="1" x14ac:dyDescent="0.25">
      <c r="A431" s="29"/>
      <c r="B431" s="29"/>
      <c r="C431" s="29"/>
      <c r="F431" s="31"/>
      <c r="G431" s="12"/>
      <c r="H431" s="12"/>
      <c r="I431" s="12"/>
    </row>
    <row r="432" spans="1:9" s="30" customFormat="1" x14ac:dyDescent="0.25">
      <c r="A432" s="29"/>
      <c r="B432" s="29"/>
      <c r="C432" s="29"/>
      <c r="F432" s="31"/>
      <c r="G432" s="12"/>
      <c r="H432" s="12"/>
      <c r="I432" s="12"/>
    </row>
    <row r="433" spans="1:9" s="30" customFormat="1" x14ac:dyDescent="0.25">
      <c r="A433" s="29"/>
      <c r="B433" s="29"/>
      <c r="C433" s="29"/>
      <c r="F433" s="31"/>
      <c r="G433" s="12"/>
      <c r="H433" s="12"/>
      <c r="I433" s="12"/>
    </row>
    <row r="434" spans="1:9" s="30" customFormat="1" x14ac:dyDescent="0.25">
      <c r="A434" s="29"/>
      <c r="B434" s="29"/>
      <c r="C434" s="29"/>
      <c r="F434" s="31"/>
      <c r="G434" s="12"/>
      <c r="H434" s="12"/>
      <c r="I434" s="12"/>
    </row>
    <row r="435" spans="1:9" s="30" customFormat="1" x14ac:dyDescent="0.25">
      <c r="A435" s="29"/>
      <c r="B435" s="29"/>
      <c r="C435" s="29"/>
      <c r="F435" s="31"/>
      <c r="G435" s="12"/>
      <c r="H435" s="12"/>
      <c r="I435" s="12"/>
    </row>
    <row r="436" spans="1:9" s="30" customFormat="1" x14ac:dyDescent="0.25">
      <c r="A436" s="29"/>
      <c r="B436" s="29"/>
      <c r="C436" s="29"/>
      <c r="F436" s="31"/>
      <c r="G436" s="12"/>
      <c r="H436" s="12"/>
      <c r="I436" s="12"/>
    </row>
    <row r="437" spans="1:9" s="30" customFormat="1" x14ac:dyDescent="0.25">
      <c r="A437" s="29"/>
      <c r="B437" s="29"/>
      <c r="C437" s="29"/>
      <c r="F437" s="31"/>
      <c r="G437" s="12"/>
      <c r="H437" s="12"/>
      <c r="I437" s="12"/>
    </row>
    <row r="438" spans="1:9" s="30" customFormat="1" x14ac:dyDescent="0.25">
      <c r="A438" s="29"/>
      <c r="B438" s="29"/>
      <c r="C438" s="29"/>
      <c r="F438" s="31"/>
      <c r="G438" s="12"/>
      <c r="H438" s="12"/>
      <c r="I438" s="12"/>
    </row>
    <row r="439" spans="1:9" s="30" customFormat="1" x14ac:dyDescent="0.25">
      <c r="A439" s="29"/>
      <c r="B439" s="29"/>
      <c r="C439" s="29"/>
      <c r="F439" s="31"/>
      <c r="G439" s="12"/>
      <c r="H439" s="12"/>
      <c r="I439" s="12"/>
    </row>
  </sheetData>
  <mergeCells count="1">
    <mergeCell ref="B17:F17"/>
  </mergeCells>
  <conditionalFormatting sqref="C7">
    <cfRule type="expression" dxfId="928" priority="33" stopIfTrue="1">
      <formula>AND(D$1="CMD",NOT(ISBLANK(D7)))</formula>
    </cfRule>
    <cfRule type="expression" dxfId="927" priority="34" stopIfTrue="1">
      <formula>AND(C$1="CMD",NOT(ISBLANK(#REF!)))</formula>
    </cfRule>
  </conditionalFormatting>
  <conditionalFormatting sqref="E5:E7 E9:E16">
    <cfRule type="expression" dxfId="926" priority="37" stopIfTrue="1">
      <formula>AND(#REF!="CMD",NOT(ISBLANK(#REF!)))</formula>
    </cfRule>
    <cfRule type="expression" dxfId="925" priority="38" stopIfTrue="1">
      <formula>AND(#REF!="CMD",NOT(ISBLANK(#REF!)))</formula>
    </cfRule>
  </conditionalFormatting>
  <conditionalFormatting sqref="D18">
    <cfRule type="expression" dxfId="924" priority="45" stopIfTrue="1">
      <formula>(D$1="CMD")</formula>
    </cfRule>
    <cfRule type="expression" dxfId="923" priority="46" stopIfTrue="1">
      <formula>AND(#REF!="CMD",NOT(ISBLANK(#REF!)))</formula>
    </cfRule>
  </conditionalFormatting>
  <conditionalFormatting sqref="D18">
    <cfRule type="expression" dxfId="922" priority="47" stopIfTrue="1">
      <formula>AND(#REF!="CMD",NOT(ISBLANK(#REF!)))</formula>
    </cfRule>
    <cfRule type="expression" dxfId="921" priority="48" stopIfTrue="1">
      <formula>AND(E$1="CMD",NOT(ISBLANK(#REF!)))</formula>
    </cfRule>
  </conditionalFormatting>
  <conditionalFormatting sqref="F7">
    <cfRule type="expression" dxfId="920" priority="49" stopIfTrue="1">
      <formula>(F$1="CMD")</formula>
    </cfRule>
    <cfRule type="expression" dxfId="919" priority="50" stopIfTrue="1">
      <formula>AND(#REF!="CMD",NOT(ISBLANK(#REF!)))</formula>
    </cfRule>
  </conditionalFormatting>
  <conditionalFormatting sqref="D3:D16">
    <cfRule type="expression" dxfId="918" priority="21" stopIfTrue="1">
      <formula>AND(#REF!="CMD",NOT(ISBLANK(#REF!)))</formula>
    </cfRule>
    <cfRule type="expression" dxfId="917" priority="22" stopIfTrue="1">
      <formula>AND(E$1="CMD",NOT(ISBLANK(E3)))</formula>
    </cfRule>
  </conditionalFormatting>
  <conditionalFormatting sqref="D3:D16">
    <cfRule type="expression" dxfId="916" priority="23" stopIfTrue="1">
      <formula>(D$1="CMD")</formula>
    </cfRule>
    <cfRule type="expression" dxfId="915" priority="24" stopIfTrue="1">
      <formula>AND(#REF!="CMD",NOT(ISBLANK(#REF!)))</formula>
    </cfRule>
  </conditionalFormatting>
  <conditionalFormatting sqref="C7">
    <cfRule type="expression" dxfId="914" priority="35436" stopIfTrue="1">
      <formula>(B$1="CMD")</formula>
    </cfRule>
    <cfRule type="expression" dxfId="913" priority="35437" stopIfTrue="1">
      <formula>AND(E$1="CMD",NOT(ISBLANK(#REF!)))</formula>
    </cfRule>
  </conditionalFormatting>
  <conditionalFormatting sqref="F7">
    <cfRule type="expression" dxfId="912" priority="35456" stopIfTrue="1">
      <formula>AND(#REF!="CMD",NOT(ISBLANK(#REF!)))</formula>
    </cfRule>
    <cfRule type="expression" dxfId="911" priority="35457" stopIfTrue="1">
      <formula>AND(#REF!="CMD",NOT(ISBLANK(#REF!)))</formula>
    </cfRule>
  </conditionalFormatting>
  <conditionalFormatting sqref="E5">
    <cfRule type="expression" dxfId="910" priority="35460" stopIfTrue="1">
      <formula>(E$1="CMD")</formula>
    </cfRule>
    <cfRule type="expression" dxfId="909" priority="35461" stopIfTrue="1">
      <formula>AND(#REF!="CMD",NOT(ISBLANK(#REF!)))</formula>
    </cfRule>
  </conditionalFormatting>
  <conditionalFormatting sqref="E6">
    <cfRule type="expression" dxfId="908" priority="35462" stopIfTrue="1">
      <formula>(E$1="CMD")</formula>
    </cfRule>
    <cfRule type="expression" dxfId="907" priority="35463" stopIfTrue="1">
      <formula>AND(#REF!="CMD",NOT(ISBLANK(#REF!)))</formula>
    </cfRule>
  </conditionalFormatting>
  <conditionalFormatting sqref="E7">
    <cfRule type="expression" dxfId="906" priority="35466" stopIfTrue="1">
      <formula>(E$1="CMD")</formula>
    </cfRule>
    <cfRule type="expression" dxfId="905" priority="35467" stopIfTrue="1">
      <formula>AND(#REF!="CMD",NOT(ISBLANK(#REF!)))</formula>
    </cfRule>
  </conditionalFormatting>
  <conditionalFormatting sqref="E9">
    <cfRule type="expression" dxfId="904" priority="13" stopIfTrue="1">
      <formula>(E$1="CMD")</formula>
    </cfRule>
    <cfRule type="expression" dxfId="903" priority="14" stopIfTrue="1">
      <formula>AND(#REF!="CMD",NOT(ISBLANK(#REF!)))</formula>
    </cfRule>
  </conditionalFormatting>
  <conditionalFormatting sqref="C11:C16">
    <cfRule type="expression" dxfId="902" priority="1" stopIfTrue="1">
      <formula>AND(D$1="CMD",NOT(ISBLANK(D11)))</formula>
    </cfRule>
    <cfRule type="expression" dxfId="901" priority="2" stopIfTrue="1">
      <formula>AND(C$1="CMD",NOT(ISBLANK(#REF!)))</formula>
    </cfRule>
  </conditionalFormatting>
  <conditionalFormatting sqref="F11:F16">
    <cfRule type="expression" dxfId="900" priority="3" stopIfTrue="1">
      <formula>(F$1="CMD")</formula>
    </cfRule>
    <cfRule type="expression" dxfId="899" priority="4" stopIfTrue="1">
      <formula>AND(#REF!="CMD",NOT(ISBLANK(#REF!)))</formula>
    </cfRule>
  </conditionalFormatting>
  <conditionalFormatting sqref="C11:C16">
    <cfRule type="expression" dxfId="898" priority="5" stopIfTrue="1">
      <formula>(B$1="CMD")</formula>
    </cfRule>
    <cfRule type="expression" dxfId="897" priority="6" stopIfTrue="1">
      <formula>AND(E$1="CMD",NOT(ISBLANK(#REF!)))</formula>
    </cfRule>
  </conditionalFormatting>
  <conditionalFormatting sqref="F11:F16">
    <cfRule type="expression" dxfId="896" priority="7" stopIfTrue="1">
      <formula>AND(#REF!="CMD",NOT(ISBLANK(#REF!)))</formula>
    </cfRule>
    <cfRule type="expression" dxfId="895" priority="8" stopIfTrue="1">
      <formula>AND(#REF!="CMD",NOT(ISBLANK(#REF!)))</formula>
    </cfRule>
  </conditionalFormatting>
  <conditionalFormatting sqref="E10">
    <cfRule type="expression" dxfId="894" priority="9" stopIfTrue="1">
      <formula>(E$1="CMD")</formula>
    </cfRule>
    <cfRule type="expression" dxfId="893" priority="10" stopIfTrue="1">
      <formula>AND(#REF!="CMD",NOT(ISBLANK(#REF!)))</formula>
    </cfRule>
  </conditionalFormatting>
  <conditionalFormatting sqref="E11:E16">
    <cfRule type="expression" dxfId="892" priority="11" stopIfTrue="1">
      <formula>(E$1="CMD")</formula>
    </cfRule>
    <cfRule type="expression" dxfId="891" priority="12" stopIfTrue="1">
      <formula>AND(#REF!="CMD",NOT(ISBLANK(#REF!)))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6A699-B859-4C08-9CB6-89C57ED5C935}">
  <dimension ref="A1:I437"/>
  <sheetViews>
    <sheetView zoomScale="85" zoomScaleNormal="85" workbookViewId="0">
      <pane ySplit="1" topLeftCell="A2" activePane="bottomLeft" state="frozen"/>
      <selection pane="bottomLeft" activeCell="D9" sqref="D9"/>
    </sheetView>
  </sheetViews>
  <sheetFormatPr defaultColWidth="9" defaultRowHeight="13.8" x14ac:dyDescent="0.25"/>
  <cols>
    <col min="1" max="1" width="39" style="29" customWidth="1"/>
    <col min="2" max="2" width="38.19921875" style="29" bestFit="1" customWidth="1"/>
    <col min="3" max="3" width="45.59765625" style="29" bestFit="1" customWidth="1"/>
    <col min="4" max="4" width="14.09765625" style="32" bestFit="1" customWidth="1"/>
    <col min="5" max="5" width="11.19921875" style="30" bestFit="1" customWidth="1"/>
    <col min="6" max="6" width="11.19921875" style="31" bestFit="1" customWidth="1"/>
    <col min="7" max="8" width="9" style="12"/>
    <col min="9" max="9" width="29.09765625" style="12" bestFit="1" customWidth="1"/>
    <col min="10" max="16384" width="9" style="12"/>
  </cols>
  <sheetData>
    <row r="1" spans="1:6" x14ac:dyDescent="0.25">
      <c r="A1" s="26"/>
      <c r="B1" s="112" t="s">
        <v>20</v>
      </c>
      <c r="C1" s="112" t="s">
        <v>21</v>
      </c>
      <c r="D1" s="112" t="s">
        <v>22</v>
      </c>
      <c r="E1" s="112" t="s">
        <v>23</v>
      </c>
      <c r="F1" s="121" t="s">
        <v>24</v>
      </c>
    </row>
    <row r="2" spans="1:6" x14ac:dyDescent="0.25">
      <c r="A2" s="122" t="s">
        <v>41</v>
      </c>
      <c r="B2" s="122" t="s">
        <v>42</v>
      </c>
      <c r="C2" s="122" t="s">
        <v>27</v>
      </c>
      <c r="D2" s="36">
        <v>0</v>
      </c>
      <c r="E2" s="36">
        <v>1</v>
      </c>
      <c r="F2" s="123"/>
    </row>
    <row r="3" spans="1:6" x14ac:dyDescent="0.25">
      <c r="A3" s="124"/>
      <c r="B3" s="124"/>
      <c r="C3" s="124"/>
      <c r="D3" s="36">
        <f t="shared" ref="D3:D7" si="0">D2+E2</f>
        <v>1</v>
      </c>
      <c r="E3" s="36">
        <v>2</v>
      </c>
      <c r="F3" s="123"/>
    </row>
    <row r="4" spans="1:6" x14ac:dyDescent="0.25">
      <c r="A4" s="124" t="s">
        <v>28</v>
      </c>
      <c r="B4" s="124"/>
      <c r="C4" s="124"/>
      <c r="D4" s="36">
        <f t="shared" si="0"/>
        <v>3</v>
      </c>
      <c r="E4" s="36">
        <v>2</v>
      </c>
      <c r="F4" s="123"/>
    </row>
    <row r="5" spans="1:6" x14ac:dyDescent="0.25">
      <c r="A5" s="122" t="s">
        <v>43</v>
      </c>
      <c r="B5" s="122"/>
      <c r="C5" s="122" t="s">
        <v>44</v>
      </c>
      <c r="D5" s="36">
        <f t="shared" si="0"/>
        <v>5</v>
      </c>
      <c r="E5" s="36">
        <v>1</v>
      </c>
      <c r="F5" s="125"/>
    </row>
    <row r="6" spans="1:6" customFormat="1" x14ac:dyDescent="0.25">
      <c r="A6" s="124" t="s">
        <v>32</v>
      </c>
      <c r="B6" s="124"/>
      <c r="C6" s="124"/>
      <c r="D6" s="36">
        <f t="shared" si="0"/>
        <v>6</v>
      </c>
      <c r="E6" s="36">
        <v>3</v>
      </c>
      <c r="F6" s="123"/>
    </row>
    <row r="7" spans="1:6" x14ac:dyDescent="0.25">
      <c r="A7" s="27"/>
      <c r="B7" s="35"/>
      <c r="C7" s="60" t="s">
        <v>45</v>
      </c>
      <c r="D7" s="60">
        <f t="shared" si="0"/>
        <v>9</v>
      </c>
      <c r="E7" s="60">
        <v>8</v>
      </c>
      <c r="F7" s="61"/>
    </row>
    <row r="8" spans="1:6" x14ac:dyDescent="0.25">
      <c r="A8" s="27"/>
      <c r="B8" s="147" t="s">
        <v>46</v>
      </c>
      <c r="C8" s="148"/>
      <c r="D8" s="148"/>
      <c r="E8" s="148"/>
      <c r="F8" s="148"/>
    </row>
    <row r="9" spans="1:6" customFormat="1" x14ac:dyDescent="0.25">
      <c r="A9" s="28"/>
      <c r="B9" s="35" t="s">
        <v>47</v>
      </c>
      <c r="C9" s="35"/>
      <c r="D9" s="36">
        <f>D7+E7</f>
        <v>17</v>
      </c>
      <c r="E9" s="35"/>
      <c r="F9" s="125"/>
    </row>
    <row r="10" spans="1:6" x14ac:dyDescent="0.25">
      <c r="D10" s="30"/>
    </row>
    <row r="11" spans="1:6" x14ac:dyDescent="0.25">
      <c r="D11" s="30"/>
    </row>
    <row r="12" spans="1:6" x14ac:dyDescent="0.25">
      <c r="D12" s="30"/>
    </row>
    <row r="13" spans="1:6" x14ac:dyDescent="0.25">
      <c r="D13" s="30"/>
    </row>
    <row r="14" spans="1:6" x14ac:dyDescent="0.25">
      <c r="D14" s="30"/>
    </row>
    <row r="15" spans="1:6" x14ac:dyDescent="0.25">
      <c r="D15" s="30"/>
    </row>
    <row r="16" spans="1:6" x14ac:dyDescent="0.25">
      <c r="D16" s="30"/>
    </row>
    <row r="17" spans="1:9" x14ac:dyDescent="0.25">
      <c r="D17" s="30"/>
    </row>
    <row r="18" spans="1:9" x14ac:dyDescent="0.25">
      <c r="D18" s="30"/>
    </row>
    <row r="19" spans="1:9" x14ac:dyDescent="0.25">
      <c r="D19" s="30"/>
    </row>
    <row r="20" spans="1:9" x14ac:dyDescent="0.25">
      <c r="D20" s="30"/>
    </row>
    <row r="21" spans="1:9" x14ac:dyDescent="0.25">
      <c r="D21" s="30"/>
    </row>
    <row r="22" spans="1:9" x14ac:dyDescent="0.25">
      <c r="D22" s="30"/>
    </row>
    <row r="23" spans="1:9" x14ac:dyDescent="0.25">
      <c r="D23" s="30"/>
    </row>
    <row r="24" spans="1:9" x14ac:dyDescent="0.25">
      <c r="D24" s="30"/>
    </row>
    <row r="25" spans="1:9" x14ac:dyDescent="0.25">
      <c r="D25" s="30"/>
    </row>
    <row r="26" spans="1:9" x14ac:dyDescent="0.25">
      <c r="D26" s="30"/>
    </row>
    <row r="27" spans="1:9" x14ac:dyDescent="0.25">
      <c r="D27" s="30"/>
    </row>
    <row r="28" spans="1:9" x14ac:dyDescent="0.25">
      <c r="D28" s="30"/>
    </row>
    <row r="29" spans="1:9" s="30" customFormat="1" x14ac:dyDescent="0.25">
      <c r="A29" s="29"/>
      <c r="B29" s="29"/>
      <c r="C29" s="29"/>
      <c r="F29" s="31"/>
      <c r="G29" s="12"/>
      <c r="H29" s="12"/>
      <c r="I29" s="12"/>
    </row>
    <row r="30" spans="1:9" s="30" customFormat="1" x14ac:dyDescent="0.25">
      <c r="A30" s="29"/>
      <c r="B30" s="29"/>
      <c r="C30" s="29"/>
      <c r="F30" s="31"/>
      <c r="G30" s="12"/>
      <c r="H30" s="12"/>
      <c r="I30" s="12"/>
    </row>
    <row r="31" spans="1:9" s="30" customFormat="1" x14ac:dyDescent="0.25">
      <c r="A31" s="29"/>
      <c r="B31" s="29"/>
      <c r="C31" s="29"/>
      <c r="F31" s="31"/>
      <c r="G31" s="12"/>
      <c r="H31" s="12"/>
      <c r="I31" s="12"/>
    </row>
    <row r="32" spans="1:9" s="30" customFormat="1" x14ac:dyDescent="0.25">
      <c r="A32" s="29"/>
      <c r="B32" s="29"/>
      <c r="C32" s="29"/>
      <c r="F32" s="31"/>
      <c r="G32" s="12"/>
      <c r="H32" s="12"/>
      <c r="I32" s="12"/>
    </row>
    <row r="33" spans="1:9" s="30" customFormat="1" x14ac:dyDescent="0.25">
      <c r="A33" s="29"/>
      <c r="B33" s="29"/>
      <c r="C33" s="29"/>
      <c r="F33" s="31"/>
      <c r="G33" s="12"/>
      <c r="H33" s="12"/>
      <c r="I33" s="12"/>
    </row>
    <row r="34" spans="1:9" s="30" customFormat="1" x14ac:dyDescent="0.25">
      <c r="A34" s="29"/>
      <c r="B34" s="29"/>
      <c r="C34" s="29"/>
      <c r="F34" s="31"/>
      <c r="G34" s="12"/>
      <c r="H34" s="12"/>
      <c r="I34" s="12"/>
    </row>
    <row r="35" spans="1:9" s="30" customFormat="1" x14ac:dyDescent="0.25">
      <c r="A35" s="29"/>
      <c r="B35" s="29"/>
      <c r="C35" s="29"/>
      <c r="F35" s="31"/>
      <c r="G35" s="12"/>
      <c r="H35" s="12"/>
      <c r="I35" s="12"/>
    </row>
    <row r="36" spans="1:9" s="30" customFormat="1" x14ac:dyDescent="0.25">
      <c r="A36" s="29"/>
      <c r="B36" s="29"/>
      <c r="C36" s="29"/>
      <c r="F36" s="31"/>
      <c r="G36" s="12"/>
      <c r="H36" s="12"/>
      <c r="I36" s="12"/>
    </row>
    <row r="37" spans="1:9" s="30" customFormat="1" x14ac:dyDescent="0.25">
      <c r="A37" s="29"/>
      <c r="B37" s="29"/>
      <c r="C37" s="29"/>
      <c r="F37" s="31"/>
      <c r="G37" s="12"/>
      <c r="H37" s="12"/>
      <c r="I37" s="12"/>
    </row>
    <row r="38" spans="1:9" s="30" customFormat="1" x14ac:dyDescent="0.25">
      <c r="A38" s="29"/>
      <c r="B38" s="29"/>
      <c r="C38" s="29"/>
      <c r="F38" s="31"/>
      <c r="G38" s="12"/>
      <c r="H38" s="12"/>
      <c r="I38" s="12"/>
    </row>
    <row r="39" spans="1:9" s="30" customFormat="1" x14ac:dyDescent="0.25">
      <c r="A39" s="29"/>
      <c r="B39" s="29"/>
      <c r="C39" s="29"/>
      <c r="F39" s="31"/>
      <c r="G39" s="12"/>
      <c r="H39" s="12"/>
      <c r="I39" s="12"/>
    </row>
    <row r="40" spans="1:9" s="30" customFormat="1" x14ac:dyDescent="0.25">
      <c r="A40" s="29"/>
      <c r="B40" s="29"/>
      <c r="C40" s="29"/>
      <c r="F40" s="31"/>
      <c r="G40" s="12"/>
      <c r="H40" s="12"/>
      <c r="I40" s="12"/>
    </row>
    <row r="41" spans="1:9" s="30" customFormat="1" x14ac:dyDescent="0.25">
      <c r="A41" s="29"/>
      <c r="B41" s="29"/>
      <c r="C41" s="29"/>
      <c r="F41" s="31"/>
      <c r="G41" s="12"/>
      <c r="H41" s="12"/>
      <c r="I41" s="12"/>
    </row>
    <row r="42" spans="1:9" s="30" customFormat="1" x14ac:dyDescent="0.25">
      <c r="A42" s="29"/>
      <c r="B42" s="29"/>
      <c r="C42" s="29"/>
      <c r="F42" s="31"/>
      <c r="G42" s="12"/>
      <c r="H42" s="12"/>
      <c r="I42" s="12"/>
    </row>
    <row r="43" spans="1:9" s="30" customFormat="1" x14ac:dyDescent="0.25">
      <c r="A43" s="29"/>
      <c r="B43" s="29"/>
      <c r="C43" s="29"/>
      <c r="F43" s="31"/>
      <c r="G43" s="12"/>
      <c r="H43" s="12"/>
      <c r="I43" s="12"/>
    </row>
    <row r="44" spans="1:9" s="30" customFormat="1" x14ac:dyDescent="0.25">
      <c r="A44" s="29"/>
      <c r="B44" s="29"/>
      <c r="C44" s="29"/>
      <c r="F44" s="31"/>
      <c r="G44" s="12"/>
      <c r="H44" s="12"/>
      <c r="I44" s="12"/>
    </row>
    <row r="45" spans="1:9" s="30" customFormat="1" x14ac:dyDescent="0.25">
      <c r="A45" s="29"/>
      <c r="B45" s="29"/>
      <c r="C45" s="29"/>
      <c r="F45" s="31"/>
      <c r="G45" s="12"/>
      <c r="H45" s="12"/>
      <c r="I45" s="12"/>
    </row>
    <row r="46" spans="1:9" s="30" customFormat="1" x14ac:dyDescent="0.25">
      <c r="A46" s="29"/>
      <c r="B46" s="29"/>
      <c r="C46" s="29"/>
      <c r="F46" s="31"/>
      <c r="G46" s="12"/>
      <c r="H46" s="12"/>
      <c r="I46" s="12"/>
    </row>
    <row r="47" spans="1:9" s="30" customFormat="1" x14ac:dyDescent="0.25">
      <c r="A47" s="29"/>
      <c r="B47" s="29"/>
      <c r="C47" s="29"/>
      <c r="F47" s="31"/>
      <c r="G47" s="12"/>
      <c r="H47" s="12"/>
      <c r="I47" s="12"/>
    </row>
    <row r="48" spans="1:9" s="30" customFormat="1" x14ac:dyDescent="0.25">
      <c r="A48" s="29"/>
      <c r="B48" s="29"/>
      <c r="C48" s="29"/>
      <c r="F48" s="31"/>
      <c r="G48" s="12"/>
      <c r="H48" s="12"/>
      <c r="I48" s="12"/>
    </row>
    <row r="49" spans="1:9" s="30" customFormat="1" x14ac:dyDescent="0.25">
      <c r="A49" s="29"/>
      <c r="B49" s="29"/>
      <c r="C49" s="29"/>
      <c r="F49" s="31"/>
      <c r="G49" s="12"/>
      <c r="H49" s="12"/>
      <c r="I49" s="12"/>
    </row>
    <row r="50" spans="1:9" s="30" customFormat="1" x14ac:dyDescent="0.25">
      <c r="A50" s="29"/>
      <c r="B50" s="29"/>
      <c r="C50" s="29"/>
      <c r="F50" s="31"/>
      <c r="G50" s="12"/>
      <c r="H50" s="12"/>
      <c r="I50" s="12"/>
    </row>
    <row r="51" spans="1:9" s="30" customFormat="1" x14ac:dyDescent="0.25">
      <c r="A51" s="29"/>
      <c r="B51" s="29"/>
      <c r="C51" s="29"/>
      <c r="F51" s="31"/>
      <c r="G51" s="12"/>
      <c r="H51" s="12"/>
      <c r="I51" s="12"/>
    </row>
    <row r="52" spans="1:9" s="30" customFormat="1" x14ac:dyDescent="0.25">
      <c r="A52" s="29"/>
      <c r="B52" s="29"/>
      <c r="C52" s="29"/>
      <c r="F52" s="31"/>
      <c r="G52" s="12"/>
      <c r="H52" s="12"/>
      <c r="I52" s="12"/>
    </row>
    <row r="53" spans="1:9" s="30" customFormat="1" x14ac:dyDescent="0.25">
      <c r="A53" s="29"/>
      <c r="B53" s="29"/>
      <c r="C53" s="29"/>
      <c r="F53" s="31"/>
      <c r="G53" s="12"/>
      <c r="H53" s="12"/>
      <c r="I53" s="12"/>
    </row>
    <row r="54" spans="1:9" s="30" customFormat="1" x14ac:dyDescent="0.25">
      <c r="A54" s="29"/>
      <c r="B54" s="29"/>
      <c r="C54" s="29"/>
      <c r="F54" s="31"/>
      <c r="G54" s="12"/>
      <c r="H54" s="12"/>
      <c r="I54" s="12"/>
    </row>
    <row r="55" spans="1:9" s="30" customFormat="1" x14ac:dyDescent="0.25">
      <c r="A55" s="29"/>
      <c r="B55" s="29"/>
      <c r="C55" s="29"/>
      <c r="F55" s="31"/>
      <c r="G55" s="12"/>
      <c r="H55" s="12"/>
      <c r="I55" s="12"/>
    </row>
    <row r="56" spans="1:9" s="30" customFormat="1" x14ac:dyDescent="0.25">
      <c r="A56" s="29"/>
      <c r="B56" s="29"/>
      <c r="C56" s="29"/>
      <c r="F56" s="31"/>
      <c r="G56" s="12"/>
      <c r="H56" s="12"/>
      <c r="I56" s="12"/>
    </row>
    <row r="57" spans="1:9" s="30" customFormat="1" x14ac:dyDescent="0.25">
      <c r="A57" s="29"/>
      <c r="B57" s="29"/>
      <c r="C57" s="29"/>
      <c r="F57" s="31"/>
      <c r="G57" s="12"/>
      <c r="H57" s="12"/>
      <c r="I57" s="12"/>
    </row>
    <row r="58" spans="1:9" s="30" customFormat="1" x14ac:dyDescent="0.25">
      <c r="A58" s="29"/>
      <c r="B58" s="29"/>
      <c r="C58" s="29"/>
      <c r="F58" s="31"/>
      <c r="G58" s="12"/>
      <c r="H58" s="12"/>
      <c r="I58" s="12"/>
    </row>
    <row r="59" spans="1:9" s="30" customFormat="1" x14ac:dyDescent="0.25">
      <c r="A59" s="29"/>
      <c r="B59" s="29"/>
      <c r="C59" s="29"/>
      <c r="F59" s="31"/>
      <c r="G59" s="12"/>
      <c r="H59" s="12"/>
      <c r="I59" s="12"/>
    </row>
    <row r="60" spans="1:9" s="30" customFormat="1" x14ac:dyDescent="0.25">
      <c r="A60" s="29"/>
      <c r="B60" s="29"/>
      <c r="C60" s="29"/>
      <c r="F60" s="31"/>
      <c r="G60" s="12"/>
      <c r="H60" s="12"/>
      <c r="I60" s="12"/>
    </row>
    <row r="61" spans="1:9" s="30" customFormat="1" x14ac:dyDescent="0.25">
      <c r="A61" s="29"/>
      <c r="B61" s="29"/>
      <c r="C61" s="29"/>
      <c r="F61" s="31"/>
      <c r="G61" s="12"/>
      <c r="H61" s="12"/>
      <c r="I61" s="12"/>
    </row>
    <row r="62" spans="1:9" s="30" customFormat="1" x14ac:dyDescent="0.25">
      <c r="A62" s="29"/>
      <c r="B62" s="29"/>
      <c r="C62" s="29"/>
      <c r="F62" s="31"/>
      <c r="G62" s="12"/>
      <c r="H62" s="12"/>
      <c r="I62" s="12"/>
    </row>
    <row r="63" spans="1:9" s="30" customFormat="1" x14ac:dyDescent="0.25">
      <c r="A63" s="29"/>
      <c r="B63" s="29"/>
      <c r="C63" s="29"/>
      <c r="F63" s="31"/>
      <c r="G63" s="12"/>
      <c r="H63" s="12"/>
      <c r="I63" s="12"/>
    </row>
    <row r="64" spans="1:9" s="30" customFormat="1" x14ac:dyDescent="0.25">
      <c r="A64" s="29"/>
      <c r="B64" s="29"/>
      <c r="C64" s="29"/>
      <c r="F64" s="31"/>
      <c r="G64" s="12"/>
      <c r="H64" s="12"/>
      <c r="I64" s="12"/>
    </row>
    <row r="65" spans="1:9" s="30" customFormat="1" x14ac:dyDescent="0.25">
      <c r="A65" s="29"/>
      <c r="B65" s="29"/>
      <c r="C65" s="29"/>
      <c r="F65" s="31"/>
      <c r="G65" s="12"/>
      <c r="H65" s="12"/>
      <c r="I65" s="12"/>
    </row>
    <row r="66" spans="1:9" s="30" customFormat="1" x14ac:dyDescent="0.25">
      <c r="A66" s="29"/>
      <c r="B66" s="29"/>
      <c r="C66" s="29"/>
      <c r="F66" s="31"/>
      <c r="G66" s="12"/>
      <c r="H66" s="12"/>
      <c r="I66" s="12"/>
    </row>
    <row r="67" spans="1:9" s="30" customFormat="1" x14ac:dyDescent="0.25">
      <c r="A67" s="29"/>
      <c r="B67" s="29"/>
      <c r="C67" s="29"/>
      <c r="F67" s="31"/>
      <c r="G67" s="12"/>
      <c r="H67" s="12"/>
      <c r="I67" s="12"/>
    </row>
    <row r="68" spans="1:9" s="30" customFormat="1" x14ac:dyDescent="0.25">
      <c r="A68" s="29"/>
      <c r="B68" s="29"/>
      <c r="C68" s="29"/>
      <c r="F68" s="31"/>
      <c r="G68" s="12"/>
      <c r="H68" s="12"/>
      <c r="I68" s="12"/>
    </row>
    <row r="69" spans="1:9" s="30" customFormat="1" x14ac:dyDescent="0.25">
      <c r="A69" s="29"/>
      <c r="B69" s="29"/>
      <c r="C69" s="29"/>
      <c r="F69" s="31"/>
      <c r="G69" s="12"/>
      <c r="H69" s="12"/>
      <c r="I69" s="12"/>
    </row>
    <row r="70" spans="1:9" s="30" customFormat="1" x14ac:dyDescent="0.25">
      <c r="A70" s="29"/>
      <c r="B70" s="29"/>
      <c r="C70" s="29"/>
      <c r="F70" s="31"/>
      <c r="G70" s="12"/>
      <c r="H70" s="12"/>
      <c r="I70" s="12"/>
    </row>
    <row r="71" spans="1:9" s="30" customFormat="1" x14ac:dyDescent="0.25">
      <c r="A71" s="29"/>
      <c r="B71" s="29"/>
      <c r="C71" s="29"/>
      <c r="F71" s="31"/>
      <c r="G71" s="12"/>
      <c r="H71" s="12"/>
      <c r="I71" s="12"/>
    </row>
    <row r="72" spans="1:9" s="30" customFormat="1" x14ac:dyDescent="0.25">
      <c r="A72" s="29"/>
      <c r="B72" s="29"/>
      <c r="C72" s="29"/>
      <c r="F72" s="31"/>
      <c r="G72" s="12"/>
      <c r="H72" s="12"/>
      <c r="I72" s="12"/>
    </row>
    <row r="73" spans="1:9" s="30" customFormat="1" x14ac:dyDescent="0.25">
      <c r="A73" s="29"/>
      <c r="B73" s="29"/>
      <c r="C73" s="29"/>
      <c r="F73" s="31"/>
      <c r="G73" s="12"/>
      <c r="H73" s="12"/>
      <c r="I73" s="12"/>
    </row>
    <row r="74" spans="1:9" s="30" customFormat="1" x14ac:dyDescent="0.25">
      <c r="A74" s="29"/>
      <c r="B74" s="29"/>
      <c r="C74" s="29"/>
      <c r="F74" s="31"/>
      <c r="G74" s="12"/>
      <c r="H74" s="12"/>
      <c r="I74" s="12"/>
    </row>
    <row r="75" spans="1:9" s="30" customFormat="1" x14ac:dyDescent="0.25">
      <c r="A75" s="29"/>
      <c r="B75" s="29"/>
      <c r="C75" s="29"/>
      <c r="F75" s="31"/>
      <c r="G75" s="12"/>
      <c r="H75" s="12"/>
      <c r="I75" s="12"/>
    </row>
    <row r="76" spans="1:9" s="30" customFormat="1" x14ac:dyDescent="0.25">
      <c r="A76" s="29"/>
      <c r="B76" s="29"/>
      <c r="C76" s="29"/>
      <c r="F76" s="31"/>
      <c r="G76" s="12"/>
      <c r="H76" s="12"/>
      <c r="I76" s="12"/>
    </row>
    <row r="77" spans="1:9" s="30" customFormat="1" x14ac:dyDescent="0.25">
      <c r="A77" s="29"/>
      <c r="B77" s="29"/>
      <c r="C77" s="29"/>
      <c r="F77" s="31"/>
      <c r="G77" s="12"/>
      <c r="H77" s="12"/>
      <c r="I77" s="12"/>
    </row>
    <row r="78" spans="1:9" s="30" customFormat="1" x14ac:dyDescent="0.25">
      <c r="A78" s="29"/>
      <c r="B78" s="29"/>
      <c r="C78" s="29"/>
      <c r="F78" s="31"/>
      <c r="G78" s="12"/>
      <c r="H78" s="12"/>
      <c r="I78" s="12"/>
    </row>
    <row r="79" spans="1:9" s="30" customFormat="1" x14ac:dyDescent="0.25">
      <c r="A79" s="29"/>
      <c r="B79" s="29"/>
      <c r="C79" s="29"/>
      <c r="F79" s="31"/>
      <c r="G79" s="12"/>
      <c r="H79" s="12"/>
      <c r="I79" s="12"/>
    </row>
    <row r="80" spans="1:9" s="30" customFormat="1" x14ac:dyDescent="0.25">
      <c r="A80" s="29"/>
      <c r="B80" s="29"/>
      <c r="C80" s="29"/>
      <c r="F80" s="31"/>
      <c r="G80" s="12"/>
      <c r="H80" s="12"/>
      <c r="I80" s="12"/>
    </row>
    <row r="81" spans="1:9" s="30" customFormat="1" x14ac:dyDescent="0.25">
      <c r="A81" s="29"/>
      <c r="B81" s="29"/>
      <c r="C81" s="29"/>
      <c r="F81" s="31"/>
      <c r="G81" s="12"/>
      <c r="H81" s="12"/>
      <c r="I81" s="12"/>
    </row>
    <row r="82" spans="1:9" s="30" customFormat="1" x14ac:dyDescent="0.25">
      <c r="A82" s="29"/>
      <c r="B82" s="29"/>
      <c r="C82" s="29"/>
      <c r="F82" s="31"/>
      <c r="G82" s="12"/>
      <c r="H82" s="12"/>
      <c r="I82" s="12"/>
    </row>
    <row r="83" spans="1:9" s="30" customFormat="1" x14ac:dyDescent="0.25">
      <c r="A83" s="29"/>
      <c r="B83" s="29"/>
      <c r="C83" s="29"/>
      <c r="F83" s="31"/>
      <c r="G83" s="12"/>
      <c r="H83" s="12"/>
      <c r="I83" s="12"/>
    </row>
    <row r="84" spans="1:9" s="30" customFormat="1" x14ac:dyDescent="0.25">
      <c r="A84" s="29"/>
      <c r="B84" s="29"/>
      <c r="C84" s="29"/>
      <c r="F84" s="31"/>
      <c r="G84" s="12"/>
      <c r="H84" s="12"/>
      <c r="I84" s="12"/>
    </row>
    <row r="85" spans="1:9" s="30" customFormat="1" x14ac:dyDescent="0.25">
      <c r="A85" s="29"/>
      <c r="B85" s="29"/>
      <c r="C85" s="29"/>
      <c r="F85" s="31"/>
      <c r="G85" s="12"/>
      <c r="H85" s="12"/>
      <c r="I85" s="12"/>
    </row>
    <row r="86" spans="1:9" s="30" customFormat="1" x14ac:dyDescent="0.25">
      <c r="A86" s="29"/>
      <c r="B86" s="29"/>
      <c r="C86" s="29"/>
      <c r="F86" s="31"/>
      <c r="G86" s="12"/>
      <c r="H86" s="12"/>
      <c r="I86" s="12"/>
    </row>
    <row r="87" spans="1:9" s="30" customFormat="1" x14ac:dyDescent="0.25">
      <c r="A87" s="29"/>
      <c r="B87" s="29"/>
      <c r="C87" s="29"/>
      <c r="F87" s="31"/>
      <c r="G87" s="12"/>
      <c r="H87" s="12"/>
      <c r="I87" s="12"/>
    </row>
    <row r="88" spans="1:9" s="30" customFormat="1" x14ac:dyDescent="0.25">
      <c r="A88" s="29"/>
      <c r="B88" s="29"/>
      <c r="C88" s="29"/>
      <c r="F88" s="31"/>
      <c r="G88" s="12"/>
      <c r="H88" s="12"/>
      <c r="I88" s="12"/>
    </row>
    <row r="89" spans="1:9" s="30" customFormat="1" x14ac:dyDescent="0.25">
      <c r="A89" s="29"/>
      <c r="B89" s="29"/>
      <c r="C89" s="29"/>
      <c r="F89" s="31"/>
      <c r="G89" s="12"/>
      <c r="H89" s="12"/>
      <c r="I89" s="12"/>
    </row>
    <row r="90" spans="1:9" s="30" customFormat="1" x14ac:dyDescent="0.25">
      <c r="A90" s="29"/>
      <c r="B90" s="29"/>
      <c r="C90" s="29"/>
      <c r="F90" s="31"/>
      <c r="G90" s="12"/>
      <c r="H90" s="12"/>
      <c r="I90" s="12"/>
    </row>
    <row r="91" spans="1:9" s="30" customFormat="1" x14ac:dyDescent="0.25">
      <c r="A91" s="29"/>
      <c r="B91" s="29"/>
      <c r="C91" s="29"/>
      <c r="F91" s="31"/>
      <c r="G91" s="12"/>
      <c r="H91" s="12"/>
      <c r="I91" s="12"/>
    </row>
    <row r="92" spans="1:9" s="30" customFormat="1" x14ac:dyDescent="0.25">
      <c r="A92" s="29"/>
      <c r="B92" s="29"/>
      <c r="C92" s="29"/>
      <c r="F92" s="31"/>
      <c r="G92" s="12"/>
      <c r="H92" s="12"/>
      <c r="I92" s="12"/>
    </row>
    <row r="93" spans="1:9" s="30" customFormat="1" x14ac:dyDescent="0.25">
      <c r="A93" s="29"/>
      <c r="B93" s="29"/>
      <c r="C93" s="29"/>
      <c r="F93" s="31"/>
      <c r="G93" s="12"/>
      <c r="H93" s="12"/>
      <c r="I93" s="12"/>
    </row>
    <row r="94" spans="1:9" s="30" customFormat="1" x14ac:dyDescent="0.25">
      <c r="A94" s="29"/>
      <c r="B94" s="29"/>
      <c r="C94" s="29"/>
      <c r="F94" s="31"/>
      <c r="G94" s="12"/>
      <c r="H94" s="12"/>
      <c r="I94" s="12"/>
    </row>
    <row r="95" spans="1:9" s="30" customFormat="1" x14ac:dyDescent="0.25">
      <c r="A95" s="29"/>
      <c r="B95" s="29"/>
      <c r="C95" s="29"/>
      <c r="F95" s="31"/>
      <c r="G95" s="12"/>
      <c r="H95" s="12"/>
      <c r="I95" s="12"/>
    </row>
    <row r="96" spans="1:9" s="30" customFormat="1" x14ac:dyDescent="0.25">
      <c r="A96" s="29"/>
      <c r="B96" s="29"/>
      <c r="C96" s="29"/>
      <c r="F96" s="31"/>
      <c r="G96" s="12"/>
      <c r="H96" s="12"/>
      <c r="I96" s="12"/>
    </row>
    <row r="97" spans="1:9" s="30" customFormat="1" x14ac:dyDescent="0.25">
      <c r="A97" s="29"/>
      <c r="B97" s="29"/>
      <c r="C97" s="29"/>
      <c r="F97" s="31"/>
      <c r="G97" s="12"/>
      <c r="H97" s="12"/>
      <c r="I97" s="12"/>
    </row>
    <row r="98" spans="1:9" s="30" customFormat="1" x14ac:dyDescent="0.25">
      <c r="A98" s="29"/>
      <c r="B98" s="29"/>
      <c r="C98" s="29"/>
      <c r="F98" s="31"/>
      <c r="G98" s="12"/>
      <c r="H98" s="12"/>
      <c r="I98" s="12"/>
    </row>
    <row r="99" spans="1:9" s="30" customFormat="1" x14ac:dyDescent="0.25">
      <c r="A99" s="29"/>
      <c r="B99" s="29"/>
      <c r="C99" s="29"/>
      <c r="F99" s="31"/>
      <c r="G99" s="12"/>
      <c r="H99" s="12"/>
      <c r="I99" s="12"/>
    </row>
    <row r="100" spans="1:9" s="30" customFormat="1" x14ac:dyDescent="0.25">
      <c r="A100" s="29"/>
      <c r="B100" s="29"/>
      <c r="C100" s="29"/>
      <c r="F100" s="31"/>
      <c r="G100" s="12"/>
      <c r="H100" s="12"/>
      <c r="I100" s="12"/>
    </row>
    <row r="101" spans="1:9" s="30" customFormat="1" x14ac:dyDescent="0.25">
      <c r="A101" s="29"/>
      <c r="B101" s="29"/>
      <c r="C101" s="29"/>
      <c r="F101" s="31"/>
      <c r="G101" s="12"/>
      <c r="H101" s="12"/>
      <c r="I101" s="12"/>
    </row>
    <row r="102" spans="1:9" s="30" customFormat="1" x14ac:dyDescent="0.25">
      <c r="A102" s="29"/>
      <c r="B102" s="29"/>
      <c r="C102" s="29"/>
      <c r="F102" s="31"/>
      <c r="G102" s="12"/>
      <c r="H102" s="12"/>
      <c r="I102" s="12"/>
    </row>
    <row r="103" spans="1:9" s="30" customFormat="1" x14ac:dyDescent="0.25">
      <c r="A103" s="29"/>
      <c r="B103" s="29"/>
      <c r="C103" s="29"/>
      <c r="F103" s="31"/>
      <c r="G103" s="12"/>
      <c r="H103" s="12"/>
      <c r="I103" s="12"/>
    </row>
    <row r="104" spans="1:9" s="30" customFormat="1" x14ac:dyDescent="0.25">
      <c r="A104" s="29"/>
      <c r="B104" s="29"/>
      <c r="C104" s="29"/>
      <c r="F104" s="31"/>
      <c r="G104" s="12"/>
      <c r="H104" s="12"/>
      <c r="I104" s="12"/>
    </row>
    <row r="105" spans="1:9" s="30" customFormat="1" x14ac:dyDescent="0.25">
      <c r="A105" s="29"/>
      <c r="B105" s="29"/>
      <c r="C105" s="29"/>
      <c r="F105" s="31"/>
      <c r="G105" s="12"/>
      <c r="H105" s="12"/>
      <c r="I105" s="12"/>
    </row>
    <row r="106" spans="1:9" s="30" customFormat="1" x14ac:dyDescent="0.25">
      <c r="A106" s="29"/>
      <c r="B106" s="29"/>
      <c r="C106" s="29"/>
      <c r="F106" s="31"/>
      <c r="G106" s="12"/>
      <c r="H106" s="12"/>
      <c r="I106" s="12"/>
    </row>
    <row r="107" spans="1:9" s="30" customFormat="1" x14ac:dyDescent="0.25">
      <c r="A107" s="29"/>
      <c r="B107" s="29"/>
      <c r="C107" s="29"/>
      <c r="F107" s="31"/>
      <c r="G107" s="12"/>
      <c r="H107" s="12"/>
      <c r="I107" s="12"/>
    </row>
    <row r="108" spans="1:9" s="30" customFormat="1" x14ac:dyDescent="0.25">
      <c r="A108" s="29"/>
      <c r="B108" s="29"/>
      <c r="C108" s="29"/>
      <c r="F108" s="31"/>
      <c r="G108" s="12"/>
      <c r="H108" s="12"/>
      <c r="I108" s="12"/>
    </row>
    <row r="109" spans="1:9" s="30" customFormat="1" x14ac:dyDescent="0.25">
      <c r="A109" s="29"/>
      <c r="B109" s="29"/>
      <c r="C109" s="29"/>
      <c r="F109" s="31"/>
      <c r="G109" s="12"/>
      <c r="H109" s="12"/>
      <c r="I109" s="12"/>
    </row>
    <row r="110" spans="1:9" s="30" customFormat="1" x14ac:dyDescent="0.25">
      <c r="A110" s="29"/>
      <c r="B110" s="29"/>
      <c r="C110" s="29"/>
      <c r="F110" s="31"/>
      <c r="G110" s="12"/>
      <c r="H110" s="12"/>
      <c r="I110" s="12"/>
    </row>
    <row r="111" spans="1:9" s="30" customFormat="1" x14ac:dyDescent="0.25">
      <c r="A111" s="29"/>
      <c r="B111" s="29"/>
      <c r="C111" s="29"/>
      <c r="F111" s="31"/>
      <c r="G111" s="12"/>
      <c r="H111" s="12"/>
      <c r="I111" s="12"/>
    </row>
    <row r="112" spans="1:9" s="30" customFormat="1" x14ac:dyDescent="0.25">
      <c r="A112" s="29"/>
      <c r="B112" s="29"/>
      <c r="C112" s="29"/>
      <c r="F112" s="31"/>
      <c r="G112" s="12"/>
      <c r="H112" s="12"/>
      <c r="I112" s="12"/>
    </row>
    <row r="113" spans="1:9" s="30" customFormat="1" x14ac:dyDescent="0.25">
      <c r="A113" s="29"/>
      <c r="B113" s="29"/>
      <c r="C113" s="29"/>
      <c r="F113" s="31"/>
      <c r="G113" s="12"/>
      <c r="H113" s="12"/>
      <c r="I113" s="12"/>
    </row>
    <row r="114" spans="1:9" s="30" customFormat="1" x14ac:dyDescent="0.25">
      <c r="A114" s="29"/>
      <c r="B114" s="29"/>
      <c r="C114" s="29"/>
      <c r="F114" s="31"/>
      <c r="G114" s="12"/>
      <c r="H114" s="12"/>
      <c r="I114" s="12"/>
    </row>
    <row r="115" spans="1:9" s="30" customFormat="1" x14ac:dyDescent="0.25">
      <c r="A115" s="29"/>
      <c r="B115" s="29"/>
      <c r="C115" s="29"/>
      <c r="F115" s="31"/>
      <c r="G115" s="12"/>
      <c r="H115" s="12"/>
      <c r="I115" s="12"/>
    </row>
    <row r="116" spans="1:9" s="30" customFormat="1" x14ac:dyDescent="0.25">
      <c r="A116" s="29"/>
      <c r="B116" s="29"/>
      <c r="C116" s="29"/>
      <c r="F116" s="31"/>
      <c r="G116" s="12"/>
      <c r="H116" s="12"/>
      <c r="I116" s="12"/>
    </row>
    <row r="117" spans="1:9" s="30" customFormat="1" x14ac:dyDescent="0.25">
      <c r="A117" s="29"/>
      <c r="B117" s="29"/>
      <c r="C117" s="29"/>
      <c r="F117" s="31"/>
      <c r="G117" s="12"/>
      <c r="H117" s="12"/>
      <c r="I117" s="12"/>
    </row>
    <row r="118" spans="1:9" s="30" customFormat="1" x14ac:dyDescent="0.25">
      <c r="A118" s="29"/>
      <c r="B118" s="29"/>
      <c r="C118" s="29"/>
      <c r="F118" s="31"/>
      <c r="G118" s="12"/>
      <c r="H118" s="12"/>
      <c r="I118" s="12"/>
    </row>
    <row r="119" spans="1:9" s="30" customFormat="1" x14ac:dyDescent="0.25">
      <c r="A119" s="29"/>
      <c r="B119" s="29"/>
      <c r="C119" s="29"/>
      <c r="F119" s="31"/>
      <c r="G119" s="12"/>
      <c r="H119" s="12"/>
      <c r="I119" s="12"/>
    </row>
    <row r="120" spans="1:9" s="30" customFormat="1" x14ac:dyDescent="0.25">
      <c r="A120" s="29"/>
      <c r="B120" s="29"/>
      <c r="C120" s="29"/>
      <c r="F120" s="31"/>
      <c r="G120" s="12"/>
      <c r="H120" s="12"/>
      <c r="I120" s="12"/>
    </row>
    <row r="121" spans="1:9" s="30" customFormat="1" x14ac:dyDescent="0.25">
      <c r="A121" s="29"/>
      <c r="B121" s="29"/>
      <c r="C121" s="29"/>
      <c r="F121" s="31"/>
      <c r="G121" s="12"/>
      <c r="H121" s="12"/>
      <c r="I121" s="12"/>
    </row>
    <row r="122" spans="1:9" s="30" customFormat="1" x14ac:dyDescent="0.25">
      <c r="A122" s="29"/>
      <c r="B122" s="29"/>
      <c r="C122" s="29"/>
      <c r="F122" s="31"/>
      <c r="G122" s="12"/>
      <c r="H122" s="12"/>
      <c r="I122" s="12"/>
    </row>
    <row r="123" spans="1:9" s="30" customFormat="1" x14ac:dyDescent="0.25">
      <c r="A123" s="29"/>
      <c r="B123" s="29"/>
      <c r="C123" s="29"/>
      <c r="F123" s="31"/>
      <c r="G123" s="12"/>
      <c r="H123" s="12"/>
      <c r="I123" s="12"/>
    </row>
    <row r="124" spans="1:9" s="30" customFormat="1" x14ac:dyDescent="0.25">
      <c r="A124" s="29"/>
      <c r="B124" s="29"/>
      <c r="C124" s="29"/>
      <c r="F124" s="31"/>
      <c r="G124" s="12"/>
      <c r="H124" s="12"/>
      <c r="I124" s="12"/>
    </row>
    <row r="125" spans="1:9" s="30" customFormat="1" x14ac:dyDescent="0.25">
      <c r="A125" s="29"/>
      <c r="B125" s="29"/>
      <c r="C125" s="29"/>
      <c r="F125" s="31"/>
      <c r="G125" s="12"/>
      <c r="H125" s="12"/>
      <c r="I125" s="12"/>
    </row>
    <row r="126" spans="1:9" s="30" customFormat="1" x14ac:dyDescent="0.25">
      <c r="A126" s="29"/>
      <c r="B126" s="29"/>
      <c r="C126" s="29"/>
      <c r="F126" s="31"/>
      <c r="G126" s="12"/>
      <c r="H126" s="12"/>
      <c r="I126" s="12"/>
    </row>
    <row r="127" spans="1:9" s="30" customFormat="1" x14ac:dyDescent="0.25">
      <c r="A127" s="29"/>
      <c r="B127" s="29"/>
      <c r="C127" s="29"/>
      <c r="F127" s="31"/>
      <c r="G127" s="12"/>
      <c r="H127" s="12"/>
      <c r="I127" s="12"/>
    </row>
    <row r="128" spans="1:9" s="30" customFormat="1" x14ac:dyDescent="0.25">
      <c r="A128" s="29"/>
      <c r="B128" s="29"/>
      <c r="C128" s="29"/>
      <c r="F128" s="31"/>
      <c r="G128" s="12"/>
      <c r="H128" s="12"/>
      <c r="I128" s="12"/>
    </row>
    <row r="129" spans="1:9" s="30" customFormat="1" x14ac:dyDescent="0.25">
      <c r="A129" s="29"/>
      <c r="B129" s="29"/>
      <c r="C129" s="29"/>
      <c r="F129" s="31"/>
      <c r="G129" s="12"/>
      <c r="H129" s="12"/>
      <c r="I129" s="12"/>
    </row>
    <row r="130" spans="1:9" s="30" customFormat="1" x14ac:dyDescent="0.25">
      <c r="A130" s="29"/>
      <c r="B130" s="29"/>
      <c r="C130" s="29"/>
      <c r="F130" s="31"/>
      <c r="G130" s="12"/>
      <c r="H130" s="12"/>
      <c r="I130" s="12"/>
    </row>
    <row r="131" spans="1:9" s="30" customFormat="1" x14ac:dyDescent="0.25">
      <c r="A131" s="29"/>
      <c r="B131" s="29"/>
      <c r="C131" s="29"/>
      <c r="F131" s="31"/>
      <c r="G131" s="12"/>
      <c r="H131" s="12"/>
      <c r="I131" s="12"/>
    </row>
    <row r="132" spans="1:9" s="30" customFormat="1" x14ac:dyDescent="0.25">
      <c r="A132" s="29"/>
      <c r="B132" s="29"/>
      <c r="C132" s="29"/>
      <c r="F132" s="31"/>
      <c r="G132" s="12"/>
      <c r="H132" s="12"/>
      <c r="I132" s="12"/>
    </row>
    <row r="133" spans="1:9" s="30" customFormat="1" x14ac:dyDescent="0.25">
      <c r="A133" s="29"/>
      <c r="B133" s="29"/>
      <c r="C133" s="29"/>
      <c r="F133" s="31"/>
      <c r="G133" s="12"/>
      <c r="H133" s="12"/>
      <c r="I133" s="12"/>
    </row>
    <row r="134" spans="1:9" s="30" customFormat="1" x14ac:dyDescent="0.25">
      <c r="A134" s="29"/>
      <c r="B134" s="29"/>
      <c r="C134" s="29"/>
      <c r="F134" s="31"/>
      <c r="G134" s="12"/>
      <c r="H134" s="12"/>
      <c r="I134" s="12"/>
    </row>
    <row r="135" spans="1:9" s="30" customFormat="1" x14ac:dyDescent="0.25">
      <c r="A135" s="29"/>
      <c r="B135" s="29"/>
      <c r="C135" s="29"/>
      <c r="F135" s="31"/>
      <c r="G135" s="12"/>
      <c r="H135" s="12"/>
      <c r="I135" s="12"/>
    </row>
    <row r="136" spans="1:9" s="30" customFormat="1" x14ac:dyDescent="0.25">
      <c r="A136" s="29"/>
      <c r="B136" s="29"/>
      <c r="C136" s="29"/>
      <c r="F136" s="31"/>
      <c r="G136" s="12"/>
      <c r="H136" s="12"/>
      <c r="I136" s="12"/>
    </row>
    <row r="137" spans="1:9" s="30" customFormat="1" x14ac:dyDescent="0.25">
      <c r="A137" s="29"/>
      <c r="B137" s="29"/>
      <c r="C137" s="29"/>
      <c r="F137" s="31"/>
      <c r="G137" s="12"/>
      <c r="H137" s="12"/>
      <c r="I137" s="12"/>
    </row>
    <row r="138" spans="1:9" s="30" customFormat="1" x14ac:dyDescent="0.25">
      <c r="A138" s="29"/>
      <c r="B138" s="29"/>
      <c r="C138" s="29"/>
      <c r="F138" s="31"/>
      <c r="G138" s="12"/>
      <c r="H138" s="12"/>
      <c r="I138" s="12"/>
    </row>
    <row r="139" spans="1:9" s="30" customFormat="1" x14ac:dyDescent="0.25">
      <c r="A139" s="29"/>
      <c r="B139" s="29"/>
      <c r="C139" s="29"/>
      <c r="F139" s="31"/>
      <c r="G139" s="12"/>
      <c r="H139" s="12"/>
      <c r="I139" s="12"/>
    </row>
    <row r="140" spans="1:9" s="30" customFormat="1" x14ac:dyDescent="0.25">
      <c r="A140" s="29"/>
      <c r="B140" s="29"/>
      <c r="C140" s="29"/>
      <c r="F140" s="31"/>
      <c r="G140" s="12"/>
      <c r="H140" s="12"/>
      <c r="I140" s="12"/>
    </row>
    <row r="141" spans="1:9" s="30" customFormat="1" x14ac:dyDescent="0.25">
      <c r="A141" s="29"/>
      <c r="B141" s="29"/>
      <c r="C141" s="29"/>
      <c r="F141" s="31"/>
      <c r="G141" s="12"/>
      <c r="H141" s="12"/>
      <c r="I141" s="12"/>
    </row>
    <row r="142" spans="1:9" s="30" customFormat="1" x14ac:dyDescent="0.25">
      <c r="A142" s="29"/>
      <c r="B142" s="29"/>
      <c r="C142" s="29"/>
      <c r="F142" s="31"/>
      <c r="G142" s="12"/>
      <c r="H142" s="12"/>
      <c r="I142" s="12"/>
    </row>
    <row r="143" spans="1:9" s="30" customFormat="1" x14ac:dyDescent="0.25">
      <c r="A143" s="29"/>
      <c r="B143" s="29"/>
      <c r="C143" s="29"/>
      <c r="F143" s="31"/>
      <c r="G143" s="12"/>
      <c r="H143" s="12"/>
      <c r="I143" s="12"/>
    </row>
    <row r="144" spans="1:9" s="30" customFormat="1" x14ac:dyDescent="0.25">
      <c r="A144" s="29"/>
      <c r="B144" s="29"/>
      <c r="C144" s="29"/>
      <c r="F144" s="31"/>
      <c r="G144" s="12"/>
      <c r="H144" s="12"/>
      <c r="I144" s="12"/>
    </row>
    <row r="145" spans="1:9" s="30" customFormat="1" x14ac:dyDescent="0.25">
      <c r="A145" s="29"/>
      <c r="B145" s="29"/>
      <c r="C145" s="29"/>
      <c r="F145" s="31"/>
      <c r="G145" s="12"/>
      <c r="H145" s="12"/>
      <c r="I145" s="12"/>
    </row>
    <row r="146" spans="1:9" s="30" customFormat="1" x14ac:dyDescent="0.25">
      <c r="A146" s="29"/>
      <c r="B146" s="29"/>
      <c r="C146" s="29"/>
      <c r="F146" s="31"/>
      <c r="G146" s="12"/>
      <c r="H146" s="12"/>
      <c r="I146" s="12"/>
    </row>
    <row r="147" spans="1:9" s="30" customFormat="1" x14ac:dyDescent="0.25">
      <c r="A147" s="29"/>
      <c r="B147" s="29"/>
      <c r="C147" s="29"/>
      <c r="F147" s="31"/>
      <c r="G147" s="12"/>
      <c r="H147" s="12"/>
      <c r="I147" s="12"/>
    </row>
    <row r="148" spans="1:9" s="30" customFormat="1" x14ac:dyDescent="0.25">
      <c r="A148" s="29"/>
      <c r="B148" s="29"/>
      <c r="C148" s="29"/>
      <c r="F148" s="31"/>
      <c r="G148" s="12"/>
      <c r="H148" s="12"/>
      <c r="I148" s="12"/>
    </row>
    <row r="149" spans="1:9" s="30" customFormat="1" x14ac:dyDescent="0.25">
      <c r="A149" s="29"/>
      <c r="B149" s="29"/>
      <c r="C149" s="29"/>
      <c r="F149" s="31"/>
      <c r="G149" s="12"/>
      <c r="H149" s="12"/>
      <c r="I149" s="12"/>
    </row>
    <row r="150" spans="1:9" s="30" customFormat="1" x14ac:dyDescent="0.25">
      <c r="A150" s="29"/>
      <c r="B150" s="29"/>
      <c r="C150" s="29"/>
      <c r="F150" s="31"/>
      <c r="G150" s="12"/>
      <c r="H150" s="12"/>
      <c r="I150" s="12"/>
    </row>
    <row r="151" spans="1:9" s="30" customFormat="1" x14ac:dyDescent="0.25">
      <c r="A151" s="29"/>
      <c r="B151" s="29"/>
      <c r="C151" s="29"/>
      <c r="F151" s="31"/>
      <c r="G151" s="12"/>
      <c r="H151" s="12"/>
      <c r="I151" s="12"/>
    </row>
    <row r="152" spans="1:9" s="30" customFormat="1" x14ac:dyDescent="0.25">
      <c r="A152" s="29"/>
      <c r="B152" s="29"/>
      <c r="C152" s="29"/>
      <c r="F152" s="31"/>
      <c r="G152" s="12"/>
      <c r="H152" s="12"/>
      <c r="I152" s="12"/>
    </row>
    <row r="153" spans="1:9" s="30" customFormat="1" x14ac:dyDescent="0.25">
      <c r="A153" s="29"/>
      <c r="B153" s="29"/>
      <c r="C153" s="29"/>
      <c r="F153" s="31"/>
      <c r="G153" s="12"/>
      <c r="H153" s="12"/>
      <c r="I153" s="12"/>
    </row>
    <row r="154" spans="1:9" s="30" customFormat="1" x14ac:dyDescent="0.25">
      <c r="A154" s="29"/>
      <c r="B154" s="29"/>
      <c r="C154" s="29"/>
      <c r="F154" s="31"/>
      <c r="G154" s="12"/>
      <c r="H154" s="12"/>
      <c r="I154" s="12"/>
    </row>
    <row r="155" spans="1:9" s="30" customFormat="1" x14ac:dyDescent="0.25">
      <c r="A155" s="29"/>
      <c r="B155" s="29"/>
      <c r="C155" s="29"/>
      <c r="F155" s="31"/>
      <c r="G155" s="12"/>
      <c r="H155" s="12"/>
      <c r="I155" s="12"/>
    </row>
    <row r="156" spans="1:9" s="30" customFormat="1" x14ac:dyDescent="0.25">
      <c r="A156" s="29"/>
      <c r="B156" s="29"/>
      <c r="C156" s="29"/>
      <c r="F156" s="31"/>
      <c r="G156" s="12"/>
      <c r="H156" s="12"/>
      <c r="I156" s="12"/>
    </row>
    <row r="157" spans="1:9" s="30" customFormat="1" x14ac:dyDescent="0.25">
      <c r="A157" s="29"/>
      <c r="B157" s="29"/>
      <c r="C157" s="29"/>
      <c r="F157" s="31"/>
      <c r="G157" s="12"/>
      <c r="H157" s="12"/>
      <c r="I157" s="12"/>
    </row>
    <row r="158" spans="1:9" s="30" customFormat="1" x14ac:dyDescent="0.25">
      <c r="A158" s="29"/>
      <c r="B158" s="29"/>
      <c r="C158" s="29"/>
      <c r="F158" s="31"/>
      <c r="G158" s="12"/>
      <c r="H158" s="12"/>
      <c r="I158" s="12"/>
    </row>
    <row r="159" spans="1:9" s="30" customFormat="1" x14ac:dyDescent="0.25">
      <c r="A159" s="29"/>
      <c r="B159" s="29"/>
      <c r="C159" s="29"/>
      <c r="F159" s="31"/>
      <c r="G159" s="12"/>
      <c r="H159" s="12"/>
      <c r="I159" s="12"/>
    </row>
    <row r="160" spans="1:9" s="30" customFormat="1" x14ac:dyDescent="0.25">
      <c r="A160" s="29"/>
      <c r="B160" s="29"/>
      <c r="C160" s="29"/>
      <c r="F160" s="31"/>
      <c r="G160" s="12"/>
      <c r="H160" s="12"/>
      <c r="I160" s="12"/>
    </row>
    <row r="161" spans="1:9" s="30" customFormat="1" x14ac:dyDescent="0.25">
      <c r="A161" s="29"/>
      <c r="B161" s="29"/>
      <c r="C161" s="29"/>
      <c r="F161" s="31"/>
      <c r="G161" s="12"/>
      <c r="H161" s="12"/>
      <c r="I161" s="12"/>
    </row>
    <row r="162" spans="1:9" s="30" customFormat="1" x14ac:dyDescent="0.25">
      <c r="A162" s="29"/>
      <c r="B162" s="29"/>
      <c r="C162" s="29"/>
      <c r="F162" s="31"/>
      <c r="G162" s="12"/>
      <c r="H162" s="12"/>
      <c r="I162" s="12"/>
    </row>
    <row r="163" spans="1:9" s="30" customFormat="1" x14ac:dyDescent="0.25">
      <c r="A163" s="29"/>
      <c r="B163" s="29"/>
      <c r="C163" s="29"/>
      <c r="F163" s="31"/>
      <c r="G163" s="12"/>
      <c r="H163" s="12"/>
      <c r="I163" s="12"/>
    </row>
    <row r="164" spans="1:9" s="30" customFormat="1" x14ac:dyDescent="0.25">
      <c r="A164" s="29"/>
      <c r="B164" s="29"/>
      <c r="C164" s="29"/>
      <c r="F164" s="31"/>
      <c r="G164" s="12"/>
      <c r="H164" s="12"/>
      <c r="I164" s="12"/>
    </row>
    <row r="165" spans="1:9" s="30" customFormat="1" x14ac:dyDescent="0.25">
      <c r="A165" s="29"/>
      <c r="B165" s="29"/>
      <c r="C165" s="29"/>
      <c r="F165" s="31"/>
      <c r="G165" s="12"/>
      <c r="H165" s="12"/>
      <c r="I165" s="12"/>
    </row>
    <row r="166" spans="1:9" s="30" customFormat="1" x14ac:dyDescent="0.25">
      <c r="A166" s="29"/>
      <c r="B166" s="29"/>
      <c r="C166" s="29"/>
      <c r="F166" s="31"/>
      <c r="G166" s="12"/>
      <c r="H166" s="12"/>
      <c r="I166" s="12"/>
    </row>
    <row r="167" spans="1:9" s="30" customFormat="1" x14ac:dyDescent="0.25">
      <c r="A167" s="29"/>
      <c r="B167" s="29"/>
      <c r="C167" s="29"/>
      <c r="F167" s="31"/>
      <c r="G167" s="12"/>
      <c r="H167" s="12"/>
      <c r="I167" s="12"/>
    </row>
    <row r="168" spans="1:9" s="30" customFormat="1" x14ac:dyDescent="0.25">
      <c r="A168" s="29"/>
      <c r="B168" s="29"/>
      <c r="C168" s="29"/>
      <c r="F168" s="31"/>
      <c r="G168" s="12"/>
      <c r="H168" s="12"/>
      <c r="I168" s="12"/>
    </row>
    <row r="169" spans="1:9" s="30" customFormat="1" x14ac:dyDescent="0.25">
      <c r="A169" s="29"/>
      <c r="B169" s="29"/>
      <c r="C169" s="29"/>
      <c r="F169" s="31"/>
      <c r="G169" s="12"/>
      <c r="H169" s="12"/>
      <c r="I169" s="12"/>
    </row>
    <row r="170" spans="1:9" s="30" customFormat="1" x14ac:dyDescent="0.25">
      <c r="A170" s="29"/>
      <c r="B170" s="29"/>
      <c r="C170" s="29"/>
      <c r="F170" s="31"/>
      <c r="G170" s="12"/>
      <c r="H170" s="12"/>
      <c r="I170" s="12"/>
    </row>
    <row r="171" spans="1:9" s="30" customFormat="1" x14ac:dyDescent="0.25">
      <c r="A171" s="29"/>
      <c r="B171" s="29"/>
      <c r="C171" s="29"/>
      <c r="F171" s="31"/>
      <c r="G171" s="12"/>
      <c r="H171" s="12"/>
      <c r="I171" s="12"/>
    </row>
    <row r="172" spans="1:9" s="30" customFormat="1" x14ac:dyDescent="0.25">
      <c r="A172" s="29"/>
      <c r="B172" s="29"/>
      <c r="C172" s="29"/>
      <c r="F172" s="31"/>
      <c r="G172" s="12"/>
      <c r="H172" s="12"/>
      <c r="I172" s="12"/>
    </row>
    <row r="173" spans="1:9" s="30" customFormat="1" x14ac:dyDescent="0.25">
      <c r="A173" s="29"/>
      <c r="B173" s="29"/>
      <c r="C173" s="29"/>
      <c r="F173" s="31"/>
      <c r="G173" s="12"/>
      <c r="H173" s="12"/>
      <c r="I173" s="12"/>
    </row>
    <row r="174" spans="1:9" s="30" customFormat="1" x14ac:dyDescent="0.25">
      <c r="A174" s="29"/>
      <c r="B174" s="29"/>
      <c r="C174" s="29"/>
      <c r="F174" s="31"/>
      <c r="G174" s="12"/>
      <c r="H174" s="12"/>
      <c r="I174" s="12"/>
    </row>
    <row r="175" spans="1:9" s="30" customFormat="1" x14ac:dyDescent="0.25">
      <c r="A175" s="29"/>
      <c r="B175" s="29"/>
      <c r="C175" s="29"/>
      <c r="F175" s="31"/>
      <c r="G175" s="12"/>
      <c r="H175" s="12"/>
      <c r="I175" s="12"/>
    </row>
    <row r="176" spans="1:9" s="30" customFormat="1" x14ac:dyDescent="0.25">
      <c r="A176" s="29"/>
      <c r="B176" s="29"/>
      <c r="C176" s="29"/>
      <c r="F176" s="31"/>
      <c r="G176" s="12"/>
      <c r="H176" s="12"/>
      <c r="I176" s="12"/>
    </row>
    <row r="177" spans="1:9" s="30" customFormat="1" x14ac:dyDescent="0.25">
      <c r="A177" s="29"/>
      <c r="B177" s="29"/>
      <c r="C177" s="29"/>
      <c r="F177" s="31"/>
      <c r="G177" s="12"/>
      <c r="H177" s="12"/>
      <c r="I177" s="12"/>
    </row>
    <row r="178" spans="1:9" s="30" customFormat="1" x14ac:dyDescent="0.25">
      <c r="A178" s="29"/>
      <c r="B178" s="29"/>
      <c r="C178" s="29"/>
      <c r="F178" s="31"/>
      <c r="G178" s="12"/>
      <c r="H178" s="12"/>
      <c r="I178" s="12"/>
    </row>
    <row r="179" spans="1:9" s="30" customFormat="1" x14ac:dyDescent="0.25">
      <c r="A179" s="29"/>
      <c r="B179" s="29"/>
      <c r="C179" s="29"/>
      <c r="F179" s="31"/>
      <c r="G179" s="12"/>
      <c r="H179" s="12"/>
      <c r="I179" s="12"/>
    </row>
    <row r="180" spans="1:9" s="30" customFormat="1" x14ac:dyDescent="0.25">
      <c r="A180" s="29"/>
      <c r="B180" s="29"/>
      <c r="C180" s="29"/>
      <c r="F180" s="31"/>
      <c r="G180" s="12"/>
      <c r="H180" s="12"/>
      <c r="I180" s="12"/>
    </row>
    <row r="181" spans="1:9" s="30" customFormat="1" x14ac:dyDescent="0.25">
      <c r="A181" s="29"/>
      <c r="B181" s="29"/>
      <c r="C181" s="29"/>
      <c r="F181" s="31"/>
      <c r="G181" s="12"/>
      <c r="H181" s="12"/>
      <c r="I181" s="12"/>
    </row>
    <row r="182" spans="1:9" s="30" customFormat="1" x14ac:dyDescent="0.25">
      <c r="A182" s="29"/>
      <c r="B182" s="29"/>
      <c r="C182" s="29"/>
      <c r="F182" s="31"/>
      <c r="G182" s="12"/>
      <c r="H182" s="12"/>
      <c r="I182" s="12"/>
    </row>
    <row r="183" spans="1:9" s="30" customFormat="1" x14ac:dyDescent="0.25">
      <c r="A183" s="29"/>
      <c r="B183" s="29"/>
      <c r="C183" s="29"/>
      <c r="F183" s="31"/>
      <c r="G183" s="12"/>
      <c r="H183" s="12"/>
      <c r="I183" s="12"/>
    </row>
    <row r="184" spans="1:9" s="30" customFormat="1" x14ac:dyDescent="0.25">
      <c r="A184" s="29"/>
      <c r="B184" s="29"/>
      <c r="C184" s="29"/>
      <c r="F184" s="31"/>
      <c r="G184" s="12"/>
      <c r="H184" s="12"/>
      <c r="I184" s="12"/>
    </row>
    <row r="185" spans="1:9" s="30" customFormat="1" x14ac:dyDescent="0.25">
      <c r="A185" s="29"/>
      <c r="B185" s="29"/>
      <c r="C185" s="29"/>
      <c r="F185" s="31"/>
      <c r="G185" s="12"/>
      <c r="H185" s="12"/>
      <c r="I185" s="12"/>
    </row>
    <row r="186" spans="1:9" s="30" customFormat="1" x14ac:dyDescent="0.25">
      <c r="A186" s="29"/>
      <c r="B186" s="29"/>
      <c r="C186" s="29"/>
      <c r="F186" s="31"/>
      <c r="G186" s="12"/>
      <c r="H186" s="12"/>
      <c r="I186" s="12"/>
    </row>
    <row r="187" spans="1:9" s="30" customFormat="1" x14ac:dyDescent="0.25">
      <c r="A187" s="29"/>
      <c r="B187" s="29"/>
      <c r="C187" s="29"/>
      <c r="F187" s="31"/>
      <c r="G187" s="12"/>
      <c r="H187" s="12"/>
      <c r="I187" s="12"/>
    </row>
    <row r="188" spans="1:9" s="30" customFormat="1" x14ac:dyDescent="0.25">
      <c r="A188" s="29"/>
      <c r="B188" s="29"/>
      <c r="C188" s="29"/>
      <c r="F188" s="31"/>
      <c r="G188" s="12"/>
      <c r="H188" s="12"/>
      <c r="I188" s="12"/>
    </row>
    <row r="189" spans="1:9" s="30" customFormat="1" x14ac:dyDescent="0.25">
      <c r="A189" s="29"/>
      <c r="B189" s="29"/>
      <c r="C189" s="29"/>
      <c r="F189" s="31"/>
      <c r="G189" s="12"/>
      <c r="H189" s="12"/>
      <c r="I189" s="12"/>
    </row>
    <row r="190" spans="1:9" s="30" customFormat="1" x14ac:dyDescent="0.25">
      <c r="A190" s="29"/>
      <c r="B190" s="29"/>
      <c r="C190" s="29"/>
      <c r="F190" s="31"/>
      <c r="G190" s="12"/>
      <c r="H190" s="12"/>
      <c r="I190" s="12"/>
    </row>
    <row r="191" spans="1:9" s="30" customFormat="1" x14ac:dyDescent="0.25">
      <c r="A191" s="29"/>
      <c r="B191" s="29"/>
      <c r="C191" s="29"/>
      <c r="F191" s="31"/>
      <c r="G191" s="12"/>
      <c r="H191" s="12"/>
      <c r="I191" s="12"/>
    </row>
    <row r="192" spans="1:9" s="30" customFormat="1" x14ac:dyDescent="0.25">
      <c r="A192" s="29"/>
      <c r="B192" s="29"/>
      <c r="C192" s="29"/>
      <c r="F192" s="31"/>
      <c r="G192" s="12"/>
      <c r="H192" s="12"/>
      <c r="I192" s="12"/>
    </row>
    <row r="193" spans="1:9" s="30" customFormat="1" x14ac:dyDescent="0.25">
      <c r="A193" s="29"/>
      <c r="B193" s="29"/>
      <c r="C193" s="29"/>
      <c r="F193" s="31"/>
      <c r="G193" s="12"/>
      <c r="H193" s="12"/>
      <c r="I193" s="12"/>
    </row>
    <row r="194" spans="1:9" s="30" customFormat="1" x14ac:dyDescent="0.25">
      <c r="A194" s="29"/>
      <c r="B194" s="29"/>
      <c r="C194" s="29"/>
      <c r="F194" s="31"/>
      <c r="G194" s="12"/>
      <c r="H194" s="12"/>
      <c r="I194" s="12"/>
    </row>
    <row r="195" spans="1:9" s="30" customFormat="1" x14ac:dyDescent="0.25">
      <c r="A195" s="29"/>
      <c r="B195" s="29"/>
      <c r="C195" s="29"/>
      <c r="F195" s="31"/>
      <c r="G195" s="12"/>
      <c r="H195" s="12"/>
      <c r="I195" s="12"/>
    </row>
    <row r="196" spans="1:9" s="30" customFormat="1" x14ac:dyDescent="0.25">
      <c r="A196" s="29"/>
      <c r="B196" s="29"/>
      <c r="C196" s="29"/>
      <c r="F196" s="31"/>
      <c r="G196" s="12"/>
      <c r="H196" s="12"/>
      <c r="I196" s="12"/>
    </row>
    <row r="197" spans="1:9" s="30" customFormat="1" x14ac:dyDescent="0.25">
      <c r="A197" s="29"/>
      <c r="B197" s="29"/>
      <c r="C197" s="29"/>
      <c r="F197" s="31"/>
      <c r="G197" s="12"/>
      <c r="H197" s="12"/>
      <c r="I197" s="12"/>
    </row>
    <row r="198" spans="1:9" s="30" customFormat="1" x14ac:dyDescent="0.25">
      <c r="A198" s="29"/>
      <c r="B198" s="29"/>
      <c r="C198" s="29"/>
      <c r="F198" s="31"/>
      <c r="G198" s="12"/>
      <c r="H198" s="12"/>
      <c r="I198" s="12"/>
    </row>
    <row r="199" spans="1:9" s="30" customFormat="1" x14ac:dyDescent="0.25">
      <c r="A199" s="29"/>
      <c r="B199" s="29"/>
      <c r="C199" s="29"/>
      <c r="F199" s="31"/>
      <c r="G199" s="12"/>
      <c r="H199" s="12"/>
      <c r="I199" s="12"/>
    </row>
    <row r="200" spans="1:9" s="30" customFormat="1" x14ac:dyDescent="0.25">
      <c r="A200" s="29"/>
      <c r="B200" s="29"/>
      <c r="C200" s="29"/>
      <c r="F200" s="31"/>
      <c r="G200" s="12"/>
      <c r="H200" s="12"/>
      <c r="I200" s="12"/>
    </row>
    <row r="201" spans="1:9" s="30" customFormat="1" x14ac:dyDescent="0.25">
      <c r="A201" s="29"/>
      <c r="B201" s="29"/>
      <c r="C201" s="29"/>
      <c r="F201" s="31"/>
      <c r="G201" s="12"/>
      <c r="H201" s="12"/>
      <c r="I201" s="12"/>
    </row>
    <row r="202" spans="1:9" s="30" customFormat="1" x14ac:dyDescent="0.25">
      <c r="A202" s="29"/>
      <c r="B202" s="29"/>
      <c r="C202" s="29"/>
      <c r="F202" s="31"/>
      <c r="G202" s="12"/>
      <c r="H202" s="12"/>
      <c r="I202" s="12"/>
    </row>
    <row r="203" spans="1:9" s="30" customFormat="1" x14ac:dyDescent="0.25">
      <c r="A203" s="29"/>
      <c r="B203" s="29"/>
      <c r="C203" s="29"/>
      <c r="F203" s="31"/>
      <c r="G203" s="12"/>
      <c r="H203" s="12"/>
      <c r="I203" s="12"/>
    </row>
    <row r="204" spans="1:9" s="30" customFormat="1" x14ac:dyDescent="0.25">
      <c r="A204" s="29"/>
      <c r="B204" s="29"/>
      <c r="C204" s="29"/>
      <c r="F204" s="31"/>
      <c r="G204" s="12"/>
      <c r="H204" s="12"/>
      <c r="I204" s="12"/>
    </row>
    <row r="205" spans="1:9" s="30" customFormat="1" x14ac:dyDescent="0.25">
      <c r="A205" s="29"/>
      <c r="B205" s="29"/>
      <c r="C205" s="29"/>
      <c r="F205" s="31"/>
      <c r="G205" s="12"/>
      <c r="H205" s="12"/>
      <c r="I205" s="12"/>
    </row>
    <row r="206" spans="1:9" s="30" customFormat="1" x14ac:dyDescent="0.25">
      <c r="A206" s="29"/>
      <c r="B206" s="29"/>
      <c r="C206" s="29"/>
      <c r="F206" s="31"/>
      <c r="G206" s="12"/>
      <c r="H206" s="12"/>
      <c r="I206" s="12"/>
    </row>
    <row r="207" spans="1:9" s="30" customFormat="1" x14ac:dyDescent="0.25">
      <c r="A207" s="29"/>
      <c r="B207" s="29"/>
      <c r="C207" s="29"/>
      <c r="F207" s="31"/>
      <c r="G207" s="12"/>
      <c r="H207" s="12"/>
      <c r="I207" s="12"/>
    </row>
    <row r="208" spans="1:9" s="30" customFormat="1" x14ac:dyDescent="0.25">
      <c r="A208" s="29"/>
      <c r="B208" s="29"/>
      <c r="C208" s="29"/>
      <c r="F208" s="31"/>
      <c r="G208" s="12"/>
      <c r="H208" s="12"/>
      <c r="I208" s="12"/>
    </row>
    <row r="209" spans="1:9" s="30" customFormat="1" x14ac:dyDescent="0.25">
      <c r="A209" s="29"/>
      <c r="B209" s="29"/>
      <c r="C209" s="29"/>
      <c r="F209" s="31"/>
      <c r="G209" s="12"/>
      <c r="H209" s="12"/>
      <c r="I209" s="12"/>
    </row>
    <row r="210" spans="1:9" s="30" customFormat="1" x14ac:dyDescent="0.25">
      <c r="A210" s="29"/>
      <c r="B210" s="29"/>
      <c r="C210" s="29"/>
      <c r="F210" s="31"/>
      <c r="G210" s="12"/>
      <c r="H210" s="12"/>
      <c r="I210" s="12"/>
    </row>
    <row r="211" spans="1:9" s="30" customFormat="1" x14ac:dyDescent="0.25">
      <c r="A211" s="29"/>
      <c r="B211" s="29"/>
      <c r="C211" s="29"/>
      <c r="F211" s="31"/>
      <c r="G211" s="12"/>
      <c r="H211" s="12"/>
      <c r="I211" s="12"/>
    </row>
    <row r="212" spans="1:9" s="30" customFormat="1" x14ac:dyDescent="0.25">
      <c r="A212" s="29"/>
      <c r="B212" s="29"/>
      <c r="C212" s="29"/>
      <c r="F212" s="31"/>
      <c r="G212" s="12"/>
      <c r="H212" s="12"/>
      <c r="I212" s="12"/>
    </row>
    <row r="213" spans="1:9" s="30" customFormat="1" x14ac:dyDescent="0.25">
      <c r="A213" s="29"/>
      <c r="B213" s="29"/>
      <c r="C213" s="29"/>
      <c r="F213" s="31"/>
      <c r="G213" s="12"/>
      <c r="H213" s="12"/>
      <c r="I213" s="12"/>
    </row>
    <row r="214" spans="1:9" s="30" customFormat="1" x14ac:dyDescent="0.25">
      <c r="A214" s="29"/>
      <c r="B214" s="29"/>
      <c r="C214" s="29"/>
      <c r="F214" s="31"/>
      <c r="G214" s="12"/>
      <c r="H214" s="12"/>
      <c r="I214" s="12"/>
    </row>
    <row r="215" spans="1:9" s="30" customFormat="1" x14ac:dyDescent="0.25">
      <c r="A215" s="29"/>
      <c r="B215" s="29"/>
      <c r="C215" s="29"/>
      <c r="F215" s="31"/>
      <c r="G215" s="12"/>
      <c r="H215" s="12"/>
      <c r="I215" s="12"/>
    </row>
    <row r="216" spans="1:9" s="30" customFormat="1" x14ac:dyDescent="0.25">
      <c r="A216" s="29"/>
      <c r="B216" s="29"/>
      <c r="C216" s="29"/>
      <c r="F216" s="31"/>
      <c r="G216" s="12"/>
      <c r="H216" s="12"/>
      <c r="I216" s="12"/>
    </row>
    <row r="217" spans="1:9" s="30" customFormat="1" x14ac:dyDescent="0.25">
      <c r="A217" s="29"/>
      <c r="B217" s="29"/>
      <c r="C217" s="29"/>
      <c r="F217" s="31"/>
      <c r="G217" s="12"/>
      <c r="H217" s="12"/>
      <c r="I217" s="12"/>
    </row>
    <row r="218" spans="1:9" s="30" customFormat="1" x14ac:dyDescent="0.25">
      <c r="A218" s="29"/>
      <c r="B218" s="29"/>
      <c r="C218" s="29"/>
      <c r="F218" s="31"/>
      <c r="G218" s="12"/>
      <c r="H218" s="12"/>
      <c r="I218" s="12"/>
    </row>
    <row r="219" spans="1:9" s="30" customFormat="1" x14ac:dyDescent="0.25">
      <c r="A219" s="29"/>
      <c r="B219" s="29"/>
      <c r="C219" s="29"/>
      <c r="F219" s="31"/>
      <c r="G219" s="12"/>
      <c r="H219" s="12"/>
      <c r="I219" s="12"/>
    </row>
    <row r="220" spans="1:9" s="30" customFormat="1" x14ac:dyDescent="0.25">
      <c r="A220" s="29"/>
      <c r="B220" s="29"/>
      <c r="C220" s="29"/>
      <c r="F220" s="31"/>
      <c r="G220" s="12"/>
      <c r="H220" s="12"/>
      <c r="I220" s="12"/>
    </row>
    <row r="221" spans="1:9" s="30" customFormat="1" x14ac:dyDescent="0.25">
      <c r="A221" s="29"/>
      <c r="B221" s="29"/>
      <c r="C221" s="29"/>
      <c r="F221" s="31"/>
      <c r="G221" s="12"/>
      <c r="H221" s="12"/>
      <c r="I221" s="12"/>
    </row>
    <row r="222" spans="1:9" s="30" customFormat="1" x14ac:dyDescent="0.25">
      <c r="A222" s="29"/>
      <c r="B222" s="29"/>
      <c r="C222" s="29"/>
      <c r="F222" s="31"/>
      <c r="G222" s="12"/>
      <c r="H222" s="12"/>
      <c r="I222" s="12"/>
    </row>
    <row r="223" spans="1:9" s="30" customFormat="1" x14ac:dyDescent="0.25">
      <c r="A223" s="29"/>
      <c r="B223" s="29"/>
      <c r="C223" s="29"/>
      <c r="F223" s="31"/>
      <c r="G223" s="12"/>
      <c r="H223" s="12"/>
      <c r="I223" s="12"/>
    </row>
    <row r="224" spans="1:9" s="30" customFormat="1" x14ac:dyDescent="0.25">
      <c r="A224" s="29"/>
      <c r="B224" s="29"/>
      <c r="C224" s="29"/>
      <c r="F224" s="31"/>
      <c r="G224" s="12"/>
      <c r="H224" s="12"/>
      <c r="I224" s="12"/>
    </row>
    <row r="225" spans="1:9" s="30" customFormat="1" x14ac:dyDescent="0.25">
      <c r="A225" s="29"/>
      <c r="B225" s="29"/>
      <c r="C225" s="29"/>
      <c r="F225" s="31"/>
      <c r="G225" s="12"/>
      <c r="H225" s="12"/>
      <c r="I225" s="12"/>
    </row>
    <row r="226" spans="1:9" s="30" customFormat="1" x14ac:dyDescent="0.25">
      <c r="A226" s="29"/>
      <c r="B226" s="29"/>
      <c r="C226" s="29"/>
      <c r="F226" s="31"/>
      <c r="G226" s="12"/>
      <c r="H226" s="12"/>
      <c r="I226" s="12"/>
    </row>
    <row r="227" spans="1:9" s="30" customFormat="1" x14ac:dyDescent="0.25">
      <c r="A227" s="29"/>
      <c r="B227" s="29"/>
      <c r="C227" s="29"/>
      <c r="F227" s="31"/>
      <c r="G227" s="12"/>
      <c r="H227" s="12"/>
      <c r="I227" s="12"/>
    </row>
    <row r="228" spans="1:9" s="30" customFormat="1" x14ac:dyDescent="0.25">
      <c r="A228" s="29"/>
      <c r="B228" s="29"/>
      <c r="C228" s="29"/>
      <c r="F228" s="31"/>
      <c r="G228" s="12"/>
      <c r="H228" s="12"/>
      <c r="I228" s="12"/>
    </row>
    <row r="229" spans="1:9" s="30" customFormat="1" x14ac:dyDescent="0.25">
      <c r="A229" s="29"/>
      <c r="B229" s="29"/>
      <c r="C229" s="29"/>
      <c r="F229" s="31"/>
      <c r="G229" s="12"/>
      <c r="H229" s="12"/>
      <c r="I229" s="12"/>
    </row>
    <row r="230" spans="1:9" s="30" customFormat="1" x14ac:dyDescent="0.25">
      <c r="A230" s="29"/>
      <c r="B230" s="29"/>
      <c r="C230" s="29"/>
      <c r="F230" s="31"/>
      <c r="G230" s="12"/>
      <c r="H230" s="12"/>
      <c r="I230" s="12"/>
    </row>
    <row r="231" spans="1:9" s="30" customFormat="1" x14ac:dyDescent="0.25">
      <c r="A231" s="29"/>
      <c r="B231" s="29"/>
      <c r="C231" s="29"/>
      <c r="F231" s="31"/>
      <c r="G231" s="12"/>
      <c r="H231" s="12"/>
      <c r="I231" s="12"/>
    </row>
    <row r="232" spans="1:9" s="30" customFormat="1" x14ac:dyDescent="0.25">
      <c r="A232" s="29"/>
      <c r="B232" s="29"/>
      <c r="C232" s="29"/>
      <c r="F232" s="31"/>
      <c r="G232" s="12"/>
      <c r="H232" s="12"/>
      <c r="I232" s="12"/>
    </row>
    <row r="233" spans="1:9" s="30" customFormat="1" x14ac:dyDescent="0.25">
      <c r="A233" s="29"/>
      <c r="B233" s="29"/>
      <c r="C233" s="29"/>
      <c r="F233" s="31"/>
      <c r="G233" s="12"/>
      <c r="H233" s="12"/>
      <c r="I233" s="12"/>
    </row>
    <row r="234" spans="1:9" s="30" customFormat="1" x14ac:dyDescent="0.25">
      <c r="A234" s="29"/>
      <c r="B234" s="29"/>
      <c r="C234" s="29"/>
      <c r="F234" s="31"/>
      <c r="G234" s="12"/>
      <c r="H234" s="12"/>
      <c r="I234" s="12"/>
    </row>
    <row r="235" spans="1:9" s="30" customFormat="1" x14ac:dyDescent="0.25">
      <c r="A235" s="29"/>
      <c r="B235" s="29"/>
      <c r="C235" s="29"/>
      <c r="F235" s="31"/>
      <c r="G235" s="12"/>
      <c r="H235" s="12"/>
      <c r="I235" s="12"/>
    </row>
    <row r="236" spans="1:9" s="30" customFormat="1" x14ac:dyDescent="0.25">
      <c r="A236" s="29"/>
      <c r="B236" s="29"/>
      <c r="C236" s="29"/>
      <c r="F236" s="31"/>
      <c r="G236" s="12"/>
      <c r="H236" s="12"/>
      <c r="I236" s="12"/>
    </row>
    <row r="237" spans="1:9" s="30" customFormat="1" x14ac:dyDescent="0.25">
      <c r="A237" s="29"/>
      <c r="B237" s="29"/>
      <c r="C237" s="29"/>
      <c r="F237" s="31"/>
      <c r="G237" s="12"/>
      <c r="H237" s="12"/>
      <c r="I237" s="12"/>
    </row>
    <row r="238" spans="1:9" s="30" customFormat="1" x14ac:dyDescent="0.25">
      <c r="A238" s="29"/>
      <c r="B238" s="29"/>
      <c r="C238" s="29"/>
      <c r="F238" s="31"/>
      <c r="G238" s="12"/>
      <c r="H238" s="12"/>
      <c r="I238" s="12"/>
    </row>
    <row r="239" spans="1:9" s="30" customFormat="1" x14ac:dyDescent="0.25">
      <c r="A239" s="29"/>
      <c r="B239" s="29"/>
      <c r="C239" s="29"/>
      <c r="F239" s="31"/>
      <c r="G239" s="12"/>
      <c r="H239" s="12"/>
      <c r="I239" s="12"/>
    </row>
    <row r="240" spans="1:9" s="30" customFormat="1" x14ac:dyDescent="0.25">
      <c r="A240" s="29"/>
      <c r="B240" s="29"/>
      <c r="C240" s="29"/>
      <c r="F240" s="31"/>
      <c r="G240" s="12"/>
      <c r="H240" s="12"/>
      <c r="I240" s="12"/>
    </row>
    <row r="241" spans="1:9" s="30" customFormat="1" x14ac:dyDescent="0.25">
      <c r="A241" s="29"/>
      <c r="B241" s="29"/>
      <c r="C241" s="29"/>
      <c r="F241" s="31"/>
      <c r="G241" s="12"/>
      <c r="H241" s="12"/>
      <c r="I241" s="12"/>
    </row>
    <row r="242" spans="1:9" s="30" customFormat="1" x14ac:dyDescent="0.25">
      <c r="A242" s="29"/>
      <c r="B242" s="29"/>
      <c r="C242" s="29"/>
      <c r="F242" s="31"/>
      <c r="G242" s="12"/>
      <c r="H242" s="12"/>
      <c r="I242" s="12"/>
    </row>
    <row r="243" spans="1:9" s="30" customFormat="1" x14ac:dyDescent="0.25">
      <c r="A243" s="29"/>
      <c r="B243" s="29"/>
      <c r="C243" s="29"/>
      <c r="F243" s="31"/>
      <c r="G243" s="12"/>
      <c r="H243" s="12"/>
      <c r="I243" s="12"/>
    </row>
    <row r="244" spans="1:9" s="30" customFormat="1" x14ac:dyDescent="0.25">
      <c r="A244" s="29"/>
      <c r="B244" s="29"/>
      <c r="C244" s="29"/>
      <c r="F244" s="31"/>
      <c r="G244" s="12"/>
      <c r="H244" s="12"/>
      <c r="I244" s="12"/>
    </row>
    <row r="245" spans="1:9" s="30" customFormat="1" x14ac:dyDescent="0.25">
      <c r="A245" s="29"/>
      <c r="B245" s="29"/>
      <c r="C245" s="29"/>
      <c r="F245" s="31"/>
      <c r="G245" s="12"/>
      <c r="H245" s="12"/>
      <c r="I245" s="12"/>
    </row>
    <row r="246" spans="1:9" s="30" customFormat="1" x14ac:dyDescent="0.25">
      <c r="A246" s="29"/>
      <c r="B246" s="29"/>
      <c r="C246" s="29"/>
      <c r="F246" s="31"/>
      <c r="G246" s="12"/>
      <c r="H246" s="12"/>
      <c r="I246" s="12"/>
    </row>
    <row r="247" spans="1:9" s="30" customFormat="1" x14ac:dyDescent="0.25">
      <c r="A247" s="29"/>
      <c r="B247" s="29"/>
      <c r="C247" s="29"/>
      <c r="F247" s="31"/>
      <c r="G247" s="12"/>
      <c r="H247" s="12"/>
      <c r="I247" s="12"/>
    </row>
    <row r="248" spans="1:9" s="30" customFormat="1" x14ac:dyDescent="0.25">
      <c r="A248" s="29"/>
      <c r="B248" s="29"/>
      <c r="C248" s="29"/>
      <c r="F248" s="31"/>
      <c r="G248" s="12"/>
      <c r="H248" s="12"/>
      <c r="I248" s="12"/>
    </row>
    <row r="249" spans="1:9" s="30" customFormat="1" x14ac:dyDescent="0.25">
      <c r="A249" s="29"/>
      <c r="B249" s="29"/>
      <c r="C249" s="29"/>
      <c r="F249" s="31"/>
      <c r="G249" s="12"/>
      <c r="H249" s="12"/>
      <c r="I249" s="12"/>
    </row>
    <row r="250" spans="1:9" s="30" customFormat="1" x14ac:dyDescent="0.25">
      <c r="A250" s="29"/>
      <c r="B250" s="29"/>
      <c r="C250" s="29"/>
      <c r="F250" s="31"/>
      <c r="G250" s="12"/>
      <c r="H250" s="12"/>
      <c r="I250" s="12"/>
    </row>
    <row r="251" spans="1:9" s="30" customFormat="1" x14ac:dyDescent="0.25">
      <c r="A251" s="29"/>
      <c r="B251" s="29"/>
      <c r="C251" s="29"/>
      <c r="F251" s="31"/>
      <c r="G251" s="12"/>
      <c r="H251" s="12"/>
      <c r="I251" s="12"/>
    </row>
    <row r="252" spans="1:9" s="30" customFormat="1" x14ac:dyDescent="0.25">
      <c r="A252" s="29"/>
      <c r="B252" s="29"/>
      <c r="C252" s="29"/>
      <c r="F252" s="31"/>
      <c r="G252" s="12"/>
      <c r="H252" s="12"/>
      <c r="I252" s="12"/>
    </row>
    <row r="253" spans="1:9" s="30" customFormat="1" x14ac:dyDescent="0.25">
      <c r="A253" s="29"/>
      <c r="B253" s="29"/>
      <c r="C253" s="29"/>
      <c r="F253" s="31"/>
      <c r="G253" s="12"/>
      <c r="H253" s="12"/>
      <c r="I253" s="12"/>
    </row>
    <row r="254" spans="1:9" s="30" customFormat="1" x14ac:dyDescent="0.25">
      <c r="A254" s="29"/>
      <c r="B254" s="29"/>
      <c r="C254" s="29"/>
      <c r="F254" s="31"/>
      <c r="G254" s="12"/>
      <c r="H254" s="12"/>
      <c r="I254" s="12"/>
    </row>
    <row r="255" spans="1:9" s="30" customFormat="1" x14ac:dyDescent="0.25">
      <c r="A255" s="29"/>
      <c r="B255" s="29"/>
      <c r="C255" s="29"/>
      <c r="F255" s="31"/>
      <c r="G255" s="12"/>
      <c r="H255" s="12"/>
      <c r="I255" s="12"/>
    </row>
    <row r="256" spans="1:9" s="30" customFormat="1" x14ac:dyDescent="0.25">
      <c r="A256" s="29"/>
      <c r="B256" s="29"/>
      <c r="C256" s="29"/>
      <c r="F256" s="31"/>
      <c r="G256" s="12"/>
      <c r="H256" s="12"/>
      <c r="I256" s="12"/>
    </row>
    <row r="257" spans="1:9" s="30" customFormat="1" x14ac:dyDescent="0.25">
      <c r="A257" s="29"/>
      <c r="B257" s="29"/>
      <c r="C257" s="29"/>
      <c r="F257" s="31"/>
      <c r="G257" s="12"/>
      <c r="H257" s="12"/>
      <c r="I257" s="12"/>
    </row>
    <row r="258" spans="1:9" s="30" customFormat="1" x14ac:dyDescent="0.25">
      <c r="A258" s="29"/>
      <c r="B258" s="29"/>
      <c r="C258" s="29"/>
      <c r="F258" s="31"/>
      <c r="G258" s="12"/>
      <c r="H258" s="12"/>
      <c r="I258" s="12"/>
    </row>
    <row r="259" spans="1:9" s="30" customFormat="1" x14ac:dyDescent="0.25">
      <c r="A259" s="29"/>
      <c r="B259" s="29"/>
      <c r="C259" s="29"/>
      <c r="F259" s="31"/>
      <c r="G259" s="12"/>
      <c r="H259" s="12"/>
      <c r="I259" s="12"/>
    </row>
    <row r="260" spans="1:9" s="30" customFormat="1" x14ac:dyDescent="0.25">
      <c r="A260" s="29"/>
      <c r="B260" s="29"/>
      <c r="C260" s="29"/>
      <c r="F260" s="31"/>
      <c r="G260" s="12"/>
      <c r="H260" s="12"/>
      <c r="I260" s="12"/>
    </row>
    <row r="261" spans="1:9" s="30" customFormat="1" x14ac:dyDescent="0.25">
      <c r="A261" s="29"/>
      <c r="B261" s="29"/>
      <c r="C261" s="29"/>
      <c r="F261" s="31"/>
      <c r="G261" s="12"/>
      <c r="H261" s="12"/>
      <c r="I261" s="12"/>
    </row>
    <row r="262" spans="1:9" s="30" customFormat="1" x14ac:dyDescent="0.25">
      <c r="A262" s="29"/>
      <c r="B262" s="29"/>
      <c r="C262" s="29"/>
      <c r="F262" s="31"/>
      <c r="G262" s="12"/>
      <c r="H262" s="12"/>
      <c r="I262" s="12"/>
    </row>
    <row r="263" spans="1:9" s="30" customFormat="1" x14ac:dyDescent="0.25">
      <c r="A263" s="29"/>
      <c r="B263" s="29"/>
      <c r="C263" s="29"/>
      <c r="F263" s="31"/>
      <c r="G263" s="12"/>
      <c r="H263" s="12"/>
      <c r="I263" s="12"/>
    </row>
    <row r="264" spans="1:9" s="30" customFormat="1" x14ac:dyDescent="0.25">
      <c r="A264" s="29"/>
      <c r="B264" s="29"/>
      <c r="C264" s="29"/>
      <c r="F264" s="31"/>
      <c r="G264" s="12"/>
      <c r="H264" s="12"/>
      <c r="I264" s="12"/>
    </row>
    <row r="265" spans="1:9" s="30" customFormat="1" x14ac:dyDescent="0.25">
      <c r="A265" s="29"/>
      <c r="B265" s="29"/>
      <c r="C265" s="29"/>
      <c r="F265" s="31"/>
      <c r="G265" s="12"/>
      <c r="H265" s="12"/>
      <c r="I265" s="12"/>
    </row>
    <row r="266" spans="1:9" s="30" customFormat="1" x14ac:dyDescent="0.25">
      <c r="A266" s="29"/>
      <c r="B266" s="29"/>
      <c r="C266" s="29"/>
      <c r="F266" s="31"/>
      <c r="G266" s="12"/>
      <c r="H266" s="12"/>
      <c r="I266" s="12"/>
    </row>
    <row r="267" spans="1:9" s="30" customFormat="1" x14ac:dyDescent="0.25">
      <c r="A267" s="29"/>
      <c r="B267" s="29"/>
      <c r="C267" s="29"/>
      <c r="F267" s="31"/>
      <c r="G267" s="12"/>
      <c r="H267" s="12"/>
      <c r="I267" s="12"/>
    </row>
    <row r="268" spans="1:9" s="30" customFormat="1" x14ac:dyDescent="0.25">
      <c r="A268" s="29"/>
      <c r="B268" s="29"/>
      <c r="C268" s="29"/>
      <c r="F268" s="31"/>
      <c r="G268" s="12"/>
      <c r="H268" s="12"/>
      <c r="I268" s="12"/>
    </row>
    <row r="269" spans="1:9" s="30" customFormat="1" x14ac:dyDescent="0.25">
      <c r="A269" s="29"/>
      <c r="B269" s="29"/>
      <c r="C269" s="29"/>
      <c r="F269" s="31"/>
      <c r="G269" s="12"/>
      <c r="H269" s="12"/>
      <c r="I269" s="12"/>
    </row>
    <row r="270" spans="1:9" s="30" customFormat="1" x14ac:dyDescent="0.25">
      <c r="A270" s="29"/>
      <c r="B270" s="29"/>
      <c r="C270" s="29"/>
      <c r="F270" s="31"/>
      <c r="G270" s="12"/>
      <c r="H270" s="12"/>
      <c r="I270" s="12"/>
    </row>
    <row r="271" spans="1:9" s="30" customFormat="1" x14ac:dyDescent="0.25">
      <c r="A271" s="29"/>
      <c r="B271" s="29"/>
      <c r="C271" s="29"/>
      <c r="F271" s="31"/>
      <c r="G271" s="12"/>
      <c r="H271" s="12"/>
      <c r="I271" s="12"/>
    </row>
    <row r="272" spans="1:9" s="30" customFormat="1" x14ac:dyDescent="0.25">
      <c r="A272" s="29"/>
      <c r="B272" s="29"/>
      <c r="C272" s="29"/>
      <c r="F272" s="31"/>
      <c r="G272" s="12"/>
      <c r="H272" s="12"/>
      <c r="I272" s="12"/>
    </row>
    <row r="273" spans="1:9" s="30" customFormat="1" x14ac:dyDescent="0.25">
      <c r="A273" s="29"/>
      <c r="B273" s="29"/>
      <c r="C273" s="29"/>
      <c r="F273" s="31"/>
      <c r="G273" s="12"/>
      <c r="H273" s="12"/>
      <c r="I273" s="12"/>
    </row>
    <row r="274" spans="1:9" s="30" customFormat="1" x14ac:dyDescent="0.25">
      <c r="A274" s="29"/>
      <c r="B274" s="29"/>
      <c r="C274" s="29"/>
      <c r="F274" s="31"/>
      <c r="G274" s="12"/>
      <c r="H274" s="12"/>
      <c r="I274" s="12"/>
    </row>
    <row r="275" spans="1:9" s="30" customFormat="1" x14ac:dyDescent="0.25">
      <c r="A275" s="29"/>
      <c r="B275" s="29"/>
      <c r="C275" s="29"/>
      <c r="F275" s="31"/>
      <c r="G275" s="12"/>
      <c r="H275" s="12"/>
      <c r="I275" s="12"/>
    </row>
    <row r="276" spans="1:9" s="30" customFormat="1" x14ac:dyDescent="0.25">
      <c r="A276" s="29"/>
      <c r="B276" s="29"/>
      <c r="C276" s="29"/>
      <c r="F276" s="31"/>
      <c r="G276" s="12"/>
      <c r="H276" s="12"/>
      <c r="I276" s="12"/>
    </row>
    <row r="277" spans="1:9" s="30" customFormat="1" x14ac:dyDescent="0.25">
      <c r="A277" s="29"/>
      <c r="B277" s="29"/>
      <c r="C277" s="29"/>
      <c r="F277" s="31"/>
      <c r="G277" s="12"/>
      <c r="H277" s="12"/>
      <c r="I277" s="12"/>
    </row>
    <row r="278" spans="1:9" s="30" customFormat="1" x14ac:dyDescent="0.25">
      <c r="A278" s="29"/>
      <c r="B278" s="29"/>
      <c r="C278" s="29"/>
      <c r="F278" s="31"/>
      <c r="G278" s="12"/>
      <c r="H278" s="12"/>
      <c r="I278" s="12"/>
    </row>
    <row r="279" spans="1:9" s="30" customFormat="1" x14ac:dyDescent="0.25">
      <c r="A279" s="29"/>
      <c r="B279" s="29"/>
      <c r="C279" s="29"/>
      <c r="F279" s="31"/>
      <c r="G279" s="12"/>
      <c r="H279" s="12"/>
      <c r="I279" s="12"/>
    </row>
    <row r="280" spans="1:9" s="30" customFormat="1" x14ac:dyDescent="0.25">
      <c r="A280" s="29"/>
      <c r="B280" s="29"/>
      <c r="C280" s="29"/>
      <c r="F280" s="31"/>
      <c r="G280" s="12"/>
      <c r="H280" s="12"/>
      <c r="I280" s="12"/>
    </row>
    <row r="281" spans="1:9" s="30" customFormat="1" x14ac:dyDescent="0.25">
      <c r="A281" s="29"/>
      <c r="B281" s="29"/>
      <c r="C281" s="29"/>
      <c r="F281" s="31"/>
      <c r="G281" s="12"/>
      <c r="H281" s="12"/>
      <c r="I281" s="12"/>
    </row>
    <row r="282" spans="1:9" s="30" customFormat="1" x14ac:dyDescent="0.25">
      <c r="A282" s="29"/>
      <c r="B282" s="29"/>
      <c r="C282" s="29"/>
      <c r="F282" s="31"/>
      <c r="G282" s="12"/>
      <c r="H282" s="12"/>
      <c r="I282" s="12"/>
    </row>
    <row r="283" spans="1:9" s="30" customFormat="1" x14ac:dyDescent="0.25">
      <c r="A283" s="29"/>
      <c r="B283" s="29"/>
      <c r="C283" s="29"/>
      <c r="F283" s="31"/>
      <c r="G283" s="12"/>
      <c r="H283" s="12"/>
      <c r="I283" s="12"/>
    </row>
    <row r="284" spans="1:9" s="30" customFormat="1" x14ac:dyDescent="0.25">
      <c r="A284" s="29"/>
      <c r="B284" s="29"/>
      <c r="C284" s="29"/>
      <c r="F284" s="31"/>
      <c r="G284" s="12"/>
      <c r="H284" s="12"/>
      <c r="I284" s="12"/>
    </row>
    <row r="285" spans="1:9" s="30" customFormat="1" x14ac:dyDescent="0.25">
      <c r="A285" s="29"/>
      <c r="B285" s="29"/>
      <c r="C285" s="29"/>
      <c r="F285" s="31"/>
      <c r="G285" s="12"/>
      <c r="H285" s="12"/>
      <c r="I285" s="12"/>
    </row>
    <row r="286" spans="1:9" s="30" customFormat="1" x14ac:dyDescent="0.25">
      <c r="A286" s="29"/>
      <c r="B286" s="29"/>
      <c r="C286" s="29"/>
      <c r="F286" s="31"/>
      <c r="G286" s="12"/>
      <c r="H286" s="12"/>
      <c r="I286" s="12"/>
    </row>
    <row r="287" spans="1:9" s="30" customFormat="1" x14ac:dyDescent="0.25">
      <c r="A287" s="29"/>
      <c r="B287" s="29"/>
      <c r="C287" s="29"/>
      <c r="F287" s="31"/>
      <c r="G287" s="12"/>
      <c r="H287" s="12"/>
      <c r="I287" s="12"/>
    </row>
    <row r="288" spans="1:9" s="30" customFormat="1" x14ac:dyDescent="0.25">
      <c r="A288" s="29"/>
      <c r="B288" s="29"/>
      <c r="C288" s="29"/>
      <c r="F288" s="31"/>
      <c r="G288" s="12"/>
      <c r="H288" s="12"/>
      <c r="I288" s="12"/>
    </row>
    <row r="289" spans="1:9" s="30" customFormat="1" x14ac:dyDescent="0.25">
      <c r="A289" s="29"/>
      <c r="B289" s="29"/>
      <c r="C289" s="29"/>
      <c r="F289" s="31"/>
      <c r="G289" s="12"/>
      <c r="H289" s="12"/>
      <c r="I289" s="12"/>
    </row>
    <row r="290" spans="1:9" s="30" customFormat="1" x14ac:dyDescent="0.25">
      <c r="A290" s="29"/>
      <c r="B290" s="29"/>
      <c r="C290" s="29"/>
      <c r="F290" s="31"/>
      <c r="G290" s="12"/>
      <c r="H290" s="12"/>
      <c r="I290" s="12"/>
    </row>
    <row r="291" spans="1:9" s="30" customFormat="1" x14ac:dyDescent="0.25">
      <c r="A291" s="29"/>
      <c r="B291" s="29"/>
      <c r="C291" s="29"/>
      <c r="F291" s="31"/>
      <c r="G291" s="12"/>
      <c r="H291" s="12"/>
      <c r="I291" s="12"/>
    </row>
    <row r="292" spans="1:9" s="30" customFormat="1" x14ac:dyDescent="0.25">
      <c r="A292" s="29"/>
      <c r="B292" s="29"/>
      <c r="C292" s="29"/>
      <c r="F292" s="31"/>
      <c r="G292" s="12"/>
      <c r="H292" s="12"/>
      <c r="I292" s="12"/>
    </row>
    <row r="293" spans="1:9" s="30" customFormat="1" x14ac:dyDescent="0.25">
      <c r="A293" s="29"/>
      <c r="B293" s="29"/>
      <c r="C293" s="29"/>
      <c r="F293" s="31"/>
      <c r="G293" s="12"/>
      <c r="H293" s="12"/>
      <c r="I293" s="12"/>
    </row>
    <row r="294" spans="1:9" s="30" customFormat="1" x14ac:dyDescent="0.25">
      <c r="A294" s="29"/>
      <c r="B294" s="29"/>
      <c r="C294" s="29"/>
      <c r="F294" s="31"/>
      <c r="G294" s="12"/>
      <c r="H294" s="12"/>
      <c r="I294" s="12"/>
    </row>
    <row r="295" spans="1:9" s="30" customFormat="1" x14ac:dyDescent="0.25">
      <c r="A295" s="29"/>
      <c r="B295" s="29"/>
      <c r="C295" s="29"/>
      <c r="F295" s="31"/>
      <c r="G295" s="12"/>
      <c r="H295" s="12"/>
      <c r="I295" s="12"/>
    </row>
    <row r="296" spans="1:9" s="30" customFormat="1" x14ac:dyDescent="0.25">
      <c r="A296" s="29"/>
      <c r="B296" s="29"/>
      <c r="C296" s="29"/>
      <c r="F296" s="31"/>
      <c r="G296" s="12"/>
      <c r="H296" s="12"/>
      <c r="I296" s="12"/>
    </row>
    <row r="297" spans="1:9" s="30" customFormat="1" x14ac:dyDescent="0.25">
      <c r="A297" s="29"/>
      <c r="B297" s="29"/>
      <c r="C297" s="29"/>
      <c r="F297" s="31"/>
      <c r="G297" s="12"/>
      <c r="H297" s="12"/>
      <c r="I297" s="12"/>
    </row>
    <row r="298" spans="1:9" s="30" customFormat="1" x14ac:dyDescent="0.25">
      <c r="A298" s="29"/>
      <c r="B298" s="29"/>
      <c r="C298" s="29"/>
      <c r="F298" s="31"/>
      <c r="G298" s="12"/>
      <c r="H298" s="12"/>
      <c r="I298" s="12"/>
    </row>
    <row r="299" spans="1:9" s="30" customFormat="1" x14ac:dyDescent="0.25">
      <c r="A299" s="29"/>
      <c r="B299" s="29"/>
      <c r="C299" s="29"/>
      <c r="F299" s="31"/>
      <c r="G299" s="12"/>
      <c r="H299" s="12"/>
      <c r="I299" s="12"/>
    </row>
    <row r="300" spans="1:9" s="30" customFormat="1" x14ac:dyDescent="0.25">
      <c r="A300" s="29"/>
      <c r="B300" s="29"/>
      <c r="C300" s="29"/>
      <c r="F300" s="31"/>
      <c r="G300" s="12"/>
      <c r="H300" s="12"/>
      <c r="I300" s="12"/>
    </row>
    <row r="301" spans="1:9" s="30" customFormat="1" x14ac:dyDescent="0.25">
      <c r="A301" s="29"/>
      <c r="B301" s="29"/>
      <c r="C301" s="29"/>
      <c r="F301" s="31"/>
      <c r="G301" s="12"/>
      <c r="H301" s="12"/>
      <c r="I301" s="12"/>
    </row>
    <row r="302" spans="1:9" s="30" customFormat="1" x14ac:dyDescent="0.25">
      <c r="A302" s="29"/>
      <c r="B302" s="29"/>
      <c r="C302" s="29"/>
      <c r="F302" s="31"/>
      <c r="G302" s="12"/>
      <c r="H302" s="12"/>
      <c r="I302" s="12"/>
    </row>
    <row r="303" spans="1:9" s="30" customFormat="1" x14ac:dyDescent="0.25">
      <c r="A303" s="29"/>
      <c r="B303" s="29"/>
      <c r="C303" s="29"/>
      <c r="F303" s="31"/>
      <c r="G303" s="12"/>
      <c r="H303" s="12"/>
      <c r="I303" s="12"/>
    </row>
    <row r="304" spans="1:9" s="30" customFormat="1" x14ac:dyDescent="0.25">
      <c r="A304" s="29"/>
      <c r="B304" s="29"/>
      <c r="C304" s="29"/>
      <c r="F304" s="31"/>
      <c r="G304" s="12"/>
      <c r="H304" s="12"/>
      <c r="I304" s="12"/>
    </row>
    <row r="305" spans="1:9" s="30" customFormat="1" x14ac:dyDescent="0.25">
      <c r="A305" s="29"/>
      <c r="B305" s="29"/>
      <c r="C305" s="29"/>
      <c r="F305" s="31"/>
      <c r="G305" s="12"/>
      <c r="H305" s="12"/>
      <c r="I305" s="12"/>
    </row>
    <row r="306" spans="1:9" s="30" customFormat="1" x14ac:dyDescent="0.25">
      <c r="A306" s="29"/>
      <c r="B306" s="29"/>
      <c r="C306" s="29"/>
      <c r="F306" s="31"/>
      <c r="G306" s="12"/>
      <c r="H306" s="12"/>
      <c r="I306" s="12"/>
    </row>
    <row r="307" spans="1:9" s="30" customFormat="1" x14ac:dyDescent="0.25">
      <c r="A307" s="29"/>
      <c r="B307" s="29"/>
      <c r="C307" s="29"/>
      <c r="F307" s="31"/>
      <c r="G307" s="12"/>
      <c r="H307" s="12"/>
      <c r="I307" s="12"/>
    </row>
    <row r="308" spans="1:9" s="30" customFormat="1" x14ac:dyDescent="0.25">
      <c r="A308" s="29"/>
      <c r="B308" s="29"/>
      <c r="C308" s="29"/>
      <c r="F308" s="31"/>
      <c r="G308" s="12"/>
      <c r="H308" s="12"/>
      <c r="I308" s="12"/>
    </row>
    <row r="309" spans="1:9" s="30" customFormat="1" x14ac:dyDescent="0.25">
      <c r="A309" s="29"/>
      <c r="B309" s="29"/>
      <c r="C309" s="29"/>
      <c r="F309" s="31"/>
      <c r="G309" s="12"/>
      <c r="H309" s="12"/>
      <c r="I309" s="12"/>
    </row>
    <row r="310" spans="1:9" s="30" customFormat="1" x14ac:dyDescent="0.25">
      <c r="A310" s="29"/>
      <c r="B310" s="29"/>
      <c r="C310" s="29"/>
      <c r="F310" s="31"/>
      <c r="G310" s="12"/>
      <c r="H310" s="12"/>
      <c r="I310" s="12"/>
    </row>
    <row r="311" spans="1:9" s="30" customFormat="1" x14ac:dyDescent="0.25">
      <c r="A311" s="29"/>
      <c r="B311" s="29"/>
      <c r="C311" s="29"/>
      <c r="F311" s="31"/>
      <c r="G311" s="12"/>
      <c r="H311" s="12"/>
      <c r="I311" s="12"/>
    </row>
    <row r="312" spans="1:9" s="30" customFormat="1" x14ac:dyDescent="0.25">
      <c r="A312" s="29"/>
      <c r="B312" s="29"/>
      <c r="C312" s="29"/>
      <c r="F312" s="31"/>
      <c r="G312" s="12"/>
      <c r="H312" s="12"/>
      <c r="I312" s="12"/>
    </row>
    <row r="313" spans="1:9" s="30" customFormat="1" x14ac:dyDescent="0.25">
      <c r="A313" s="29"/>
      <c r="B313" s="29"/>
      <c r="C313" s="29"/>
      <c r="F313" s="31"/>
      <c r="G313" s="12"/>
      <c r="H313" s="12"/>
      <c r="I313" s="12"/>
    </row>
    <row r="314" spans="1:9" s="30" customFormat="1" x14ac:dyDescent="0.25">
      <c r="A314" s="29"/>
      <c r="B314" s="29"/>
      <c r="C314" s="29"/>
      <c r="F314" s="31"/>
      <c r="G314" s="12"/>
      <c r="H314" s="12"/>
      <c r="I314" s="12"/>
    </row>
    <row r="315" spans="1:9" s="30" customFormat="1" x14ac:dyDescent="0.25">
      <c r="A315" s="29"/>
      <c r="B315" s="29"/>
      <c r="C315" s="29"/>
      <c r="F315" s="31"/>
      <c r="G315" s="12"/>
      <c r="H315" s="12"/>
      <c r="I315" s="12"/>
    </row>
    <row r="316" spans="1:9" s="30" customFormat="1" x14ac:dyDescent="0.25">
      <c r="A316" s="29"/>
      <c r="B316" s="29"/>
      <c r="C316" s="29"/>
      <c r="F316" s="31"/>
      <c r="G316" s="12"/>
      <c r="H316" s="12"/>
      <c r="I316" s="12"/>
    </row>
    <row r="317" spans="1:9" s="30" customFormat="1" x14ac:dyDescent="0.25">
      <c r="A317" s="29"/>
      <c r="B317" s="29"/>
      <c r="C317" s="29"/>
      <c r="F317" s="31"/>
      <c r="G317" s="12"/>
      <c r="H317" s="12"/>
      <c r="I317" s="12"/>
    </row>
    <row r="318" spans="1:9" s="30" customFormat="1" x14ac:dyDescent="0.25">
      <c r="A318" s="29"/>
      <c r="B318" s="29"/>
      <c r="C318" s="29"/>
      <c r="F318" s="31"/>
      <c r="G318" s="12"/>
      <c r="H318" s="12"/>
      <c r="I318" s="12"/>
    </row>
    <row r="319" spans="1:9" s="30" customFormat="1" x14ac:dyDescent="0.25">
      <c r="A319" s="29"/>
      <c r="B319" s="29"/>
      <c r="C319" s="29"/>
      <c r="F319" s="31"/>
      <c r="G319" s="12"/>
      <c r="H319" s="12"/>
      <c r="I319" s="12"/>
    </row>
    <row r="320" spans="1:9" s="30" customFormat="1" x14ac:dyDescent="0.25">
      <c r="A320" s="29"/>
      <c r="B320" s="29"/>
      <c r="C320" s="29"/>
      <c r="F320" s="31"/>
      <c r="G320" s="12"/>
      <c r="H320" s="12"/>
      <c r="I320" s="12"/>
    </row>
    <row r="321" spans="1:9" s="30" customFormat="1" x14ac:dyDescent="0.25">
      <c r="A321" s="29"/>
      <c r="B321" s="29"/>
      <c r="C321" s="29"/>
      <c r="F321" s="31"/>
      <c r="G321" s="12"/>
      <c r="H321" s="12"/>
      <c r="I321" s="12"/>
    </row>
    <row r="322" spans="1:9" s="30" customFormat="1" x14ac:dyDescent="0.25">
      <c r="A322" s="29"/>
      <c r="B322" s="29"/>
      <c r="C322" s="29"/>
      <c r="F322" s="31"/>
      <c r="G322" s="12"/>
      <c r="H322" s="12"/>
      <c r="I322" s="12"/>
    </row>
    <row r="323" spans="1:9" s="30" customFormat="1" x14ac:dyDescent="0.25">
      <c r="A323" s="29"/>
      <c r="B323" s="29"/>
      <c r="C323" s="29"/>
      <c r="F323" s="31"/>
      <c r="G323" s="12"/>
      <c r="H323" s="12"/>
      <c r="I323" s="12"/>
    </row>
    <row r="324" spans="1:9" s="30" customFormat="1" x14ac:dyDescent="0.25">
      <c r="A324" s="29"/>
      <c r="B324" s="29"/>
      <c r="C324" s="29"/>
      <c r="F324" s="31"/>
      <c r="G324" s="12"/>
      <c r="H324" s="12"/>
      <c r="I324" s="12"/>
    </row>
    <row r="325" spans="1:9" s="30" customFormat="1" x14ac:dyDescent="0.25">
      <c r="A325" s="29"/>
      <c r="B325" s="29"/>
      <c r="C325" s="29"/>
      <c r="F325" s="31"/>
      <c r="G325" s="12"/>
      <c r="H325" s="12"/>
      <c r="I325" s="12"/>
    </row>
    <row r="326" spans="1:9" s="30" customFormat="1" x14ac:dyDescent="0.25">
      <c r="A326" s="29"/>
      <c r="B326" s="29"/>
      <c r="C326" s="29"/>
      <c r="F326" s="31"/>
      <c r="G326" s="12"/>
      <c r="H326" s="12"/>
      <c r="I326" s="12"/>
    </row>
    <row r="327" spans="1:9" s="30" customFormat="1" x14ac:dyDescent="0.25">
      <c r="A327" s="29"/>
      <c r="B327" s="29"/>
      <c r="C327" s="29"/>
      <c r="F327" s="31"/>
      <c r="G327" s="12"/>
      <c r="H327" s="12"/>
      <c r="I327" s="12"/>
    </row>
    <row r="328" spans="1:9" s="30" customFormat="1" x14ac:dyDescent="0.25">
      <c r="A328" s="29"/>
      <c r="B328" s="29"/>
      <c r="C328" s="29"/>
      <c r="F328" s="31"/>
      <c r="G328" s="12"/>
      <c r="H328" s="12"/>
      <c r="I328" s="12"/>
    </row>
    <row r="329" spans="1:9" s="30" customFormat="1" x14ac:dyDescent="0.25">
      <c r="A329" s="29"/>
      <c r="B329" s="29"/>
      <c r="C329" s="29"/>
      <c r="F329" s="31"/>
      <c r="G329" s="12"/>
      <c r="H329" s="12"/>
      <c r="I329" s="12"/>
    </row>
    <row r="330" spans="1:9" s="30" customFormat="1" x14ac:dyDescent="0.25">
      <c r="A330" s="29"/>
      <c r="B330" s="29"/>
      <c r="C330" s="29"/>
      <c r="F330" s="31"/>
      <c r="G330" s="12"/>
      <c r="H330" s="12"/>
      <c r="I330" s="12"/>
    </row>
    <row r="331" spans="1:9" s="30" customFormat="1" x14ac:dyDescent="0.25">
      <c r="A331" s="29"/>
      <c r="B331" s="29"/>
      <c r="C331" s="29"/>
      <c r="F331" s="31"/>
      <c r="G331" s="12"/>
      <c r="H331" s="12"/>
      <c r="I331" s="12"/>
    </row>
    <row r="332" spans="1:9" s="30" customFormat="1" x14ac:dyDescent="0.25">
      <c r="A332" s="29"/>
      <c r="B332" s="29"/>
      <c r="C332" s="29"/>
      <c r="F332" s="31"/>
      <c r="G332" s="12"/>
      <c r="H332" s="12"/>
      <c r="I332" s="12"/>
    </row>
    <row r="333" spans="1:9" s="30" customFormat="1" x14ac:dyDescent="0.25">
      <c r="A333" s="29"/>
      <c r="B333" s="29"/>
      <c r="C333" s="29"/>
      <c r="F333" s="31"/>
      <c r="G333" s="12"/>
      <c r="H333" s="12"/>
      <c r="I333" s="12"/>
    </row>
    <row r="334" spans="1:9" s="30" customFormat="1" x14ac:dyDescent="0.25">
      <c r="A334" s="29"/>
      <c r="B334" s="29"/>
      <c r="C334" s="29"/>
      <c r="F334" s="31"/>
      <c r="G334" s="12"/>
      <c r="H334" s="12"/>
      <c r="I334" s="12"/>
    </row>
    <row r="335" spans="1:9" s="30" customFormat="1" x14ac:dyDescent="0.25">
      <c r="A335" s="29"/>
      <c r="B335" s="29"/>
      <c r="C335" s="29"/>
      <c r="F335" s="31"/>
      <c r="G335" s="12"/>
      <c r="H335" s="12"/>
      <c r="I335" s="12"/>
    </row>
    <row r="336" spans="1:9" s="30" customFormat="1" x14ac:dyDescent="0.25">
      <c r="A336" s="29"/>
      <c r="B336" s="29"/>
      <c r="C336" s="29"/>
      <c r="F336" s="31"/>
      <c r="G336" s="12"/>
      <c r="H336" s="12"/>
      <c r="I336" s="12"/>
    </row>
    <row r="337" spans="1:9" s="30" customFormat="1" x14ac:dyDescent="0.25">
      <c r="A337" s="29"/>
      <c r="B337" s="29"/>
      <c r="C337" s="29"/>
      <c r="F337" s="31"/>
      <c r="G337" s="12"/>
      <c r="H337" s="12"/>
      <c r="I337" s="12"/>
    </row>
    <row r="338" spans="1:9" s="30" customFormat="1" x14ac:dyDescent="0.25">
      <c r="A338" s="29"/>
      <c r="B338" s="29"/>
      <c r="C338" s="29"/>
      <c r="F338" s="31"/>
      <c r="G338" s="12"/>
      <c r="H338" s="12"/>
      <c r="I338" s="12"/>
    </row>
    <row r="339" spans="1:9" s="30" customFormat="1" x14ac:dyDescent="0.25">
      <c r="A339" s="29"/>
      <c r="B339" s="29"/>
      <c r="C339" s="29"/>
      <c r="F339" s="31"/>
      <c r="G339" s="12"/>
      <c r="H339" s="12"/>
      <c r="I339" s="12"/>
    </row>
    <row r="340" spans="1:9" s="30" customFormat="1" x14ac:dyDescent="0.25">
      <c r="A340" s="29"/>
      <c r="B340" s="29"/>
      <c r="C340" s="29"/>
      <c r="F340" s="31"/>
      <c r="G340" s="12"/>
      <c r="H340" s="12"/>
      <c r="I340" s="12"/>
    </row>
    <row r="341" spans="1:9" s="30" customFormat="1" x14ac:dyDescent="0.25">
      <c r="A341" s="29"/>
      <c r="B341" s="29"/>
      <c r="C341" s="29"/>
      <c r="F341" s="31"/>
      <c r="G341" s="12"/>
      <c r="H341" s="12"/>
      <c r="I341" s="12"/>
    </row>
    <row r="342" spans="1:9" s="30" customFormat="1" x14ac:dyDescent="0.25">
      <c r="A342" s="29"/>
      <c r="B342" s="29"/>
      <c r="C342" s="29"/>
      <c r="F342" s="31"/>
      <c r="G342" s="12"/>
      <c r="H342" s="12"/>
      <c r="I342" s="12"/>
    </row>
    <row r="343" spans="1:9" s="30" customFormat="1" x14ac:dyDescent="0.25">
      <c r="A343" s="29"/>
      <c r="B343" s="29"/>
      <c r="C343" s="29"/>
      <c r="F343" s="31"/>
      <c r="G343" s="12"/>
      <c r="H343" s="12"/>
      <c r="I343" s="12"/>
    </row>
    <row r="344" spans="1:9" s="30" customFormat="1" x14ac:dyDescent="0.25">
      <c r="A344" s="29"/>
      <c r="B344" s="29"/>
      <c r="C344" s="29"/>
      <c r="F344" s="31"/>
      <c r="G344" s="12"/>
      <c r="H344" s="12"/>
      <c r="I344" s="12"/>
    </row>
    <row r="345" spans="1:9" s="30" customFormat="1" x14ac:dyDescent="0.25">
      <c r="A345" s="29"/>
      <c r="B345" s="29"/>
      <c r="C345" s="29"/>
      <c r="F345" s="31"/>
      <c r="G345" s="12"/>
      <c r="H345" s="12"/>
      <c r="I345" s="12"/>
    </row>
    <row r="346" spans="1:9" s="30" customFormat="1" x14ac:dyDescent="0.25">
      <c r="A346" s="29"/>
      <c r="B346" s="29"/>
      <c r="C346" s="29"/>
      <c r="F346" s="31"/>
      <c r="G346" s="12"/>
      <c r="H346" s="12"/>
      <c r="I346" s="12"/>
    </row>
    <row r="347" spans="1:9" s="30" customFormat="1" x14ac:dyDescent="0.25">
      <c r="A347" s="29"/>
      <c r="B347" s="29"/>
      <c r="C347" s="29"/>
      <c r="F347" s="31"/>
      <c r="G347" s="12"/>
      <c r="H347" s="12"/>
      <c r="I347" s="12"/>
    </row>
    <row r="348" spans="1:9" s="30" customFormat="1" x14ac:dyDescent="0.25">
      <c r="A348" s="29"/>
      <c r="B348" s="29"/>
      <c r="C348" s="29"/>
      <c r="F348" s="31"/>
      <c r="G348" s="12"/>
      <c r="H348" s="12"/>
      <c r="I348" s="12"/>
    </row>
    <row r="349" spans="1:9" s="30" customFormat="1" x14ac:dyDescent="0.25">
      <c r="A349" s="29"/>
      <c r="B349" s="29"/>
      <c r="C349" s="29"/>
      <c r="F349" s="31"/>
      <c r="G349" s="12"/>
      <c r="H349" s="12"/>
      <c r="I349" s="12"/>
    </row>
    <row r="350" spans="1:9" s="30" customFormat="1" x14ac:dyDescent="0.25">
      <c r="A350" s="29"/>
      <c r="B350" s="29"/>
      <c r="C350" s="29"/>
      <c r="F350" s="31"/>
      <c r="G350" s="12"/>
      <c r="H350" s="12"/>
      <c r="I350" s="12"/>
    </row>
    <row r="351" spans="1:9" s="30" customFormat="1" x14ac:dyDescent="0.25">
      <c r="A351" s="29"/>
      <c r="B351" s="29"/>
      <c r="C351" s="29"/>
      <c r="F351" s="31"/>
      <c r="G351" s="12"/>
      <c r="H351" s="12"/>
      <c r="I351" s="12"/>
    </row>
    <row r="352" spans="1:9" s="30" customFormat="1" x14ac:dyDescent="0.25">
      <c r="A352" s="29"/>
      <c r="B352" s="29"/>
      <c r="C352" s="29"/>
      <c r="F352" s="31"/>
      <c r="G352" s="12"/>
      <c r="H352" s="12"/>
      <c r="I352" s="12"/>
    </row>
    <row r="353" spans="1:9" s="30" customFormat="1" x14ac:dyDescent="0.25">
      <c r="A353" s="29"/>
      <c r="B353" s="29"/>
      <c r="C353" s="29"/>
      <c r="F353" s="31"/>
      <c r="G353" s="12"/>
      <c r="H353" s="12"/>
      <c r="I353" s="12"/>
    </row>
    <row r="354" spans="1:9" s="30" customFormat="1" x14ac:dyDescent="0.25">
      <c r="A354" s="29"/>
      <c r="B354" s="29"/>
      <c r="C354" s="29"/>
      <c r="F354" s="31"/>
      <c r="G354" s="12"/>
      <c r="H354" s="12"/>
      <c r="I354" s="12"/>
    </row>
    <row r="355" spans="1:9" s="30" customFormat="1" x14ac:dyDescent="0.25">
      <c r="A355" s="29"/>
      <c r="B355" s="29"/>
      <c r="C355" s="29"/>
      <c r="F355" s="31"/>
      <c r="G355" s="12"/>
      <c r="H355" s="12"/>
      <c r="I355" s="12"/>
    </row>
    <row r="356" spans="1:9" s="30" customFormat="1" x14ac:dyDescent="0.25">
      <c r="A356" s="29"/>
      <c r="B356" s="29"/>
      <c r="C356" s="29"/>
      <c r="F356" s="31"/>
      <c r="G356" s="12"/>
      <c r="H356" s="12"/>
      <c r="I356" s="12"/>
    </row>
    <row r="357" spans="1:9" s="30" customFormat="1" x14ac:dyDescent="0.25">
      <c r="A357" s="29"/>
      <c r="B357" s="29"/>
      <c r="C357" s="29"/>
      <c r="F357" s="31"/>
      <c r="G357" s="12"/>
      <c r="H357" s="12"/>
      <c r="I357" s="12"/>
    </row>
    <row r="358" spans="1:9" s="30" customFormat="1" x14ac:dyDescent="0.25">
      <c r="A358" s="29"/>
      <c r="B358" s="29"/>
      <c r="C358" s="29"/>
      <c r="F358" s="31"/>
      <c r="G358" s="12"/>
      <c r="H358" s="12"/>
      <c r="I358" s="12"/>
    </row>
    <row r="359" spans="1:9" s="30" customFormat="1" x14ac:dyDescent="0.25">
      <c r="A359" s="29"/>
      <c r="B359" s="29"/>
      <c r="C359" s="29"/>
      <c r="F359" s="31"/>
      <c r="G359" s="12"/>
      <c r="H359" s="12"/>
      <c r="I359" s="12"/>
    </row>
    <row r="360" spans="1:9" s="30" customFormat="1" x14ac:dyDescent="0.25">
      <c r="A360" s="29"/>
      <c r="B360" s="29"/>
      <c r="C360" s="29"/>
      <c r="F360" s="31"/>
      <c r="G360" s="12"/>
      <c r="H360" s="12"/>
      <c r="I360" s="12"/>
    </row>
    <row r="361" spans="1:9" s="30" customFormat="1" x14ac:dyDescent="0.25">
      <c r="A361" s="29"/>
      <c r="B361" s="29"/>
      <c r="C361" s="29"/>
      <c r="F361" s="31"/>
      <c r="G361" s="12"/>
      <c r="H361" s="12"/>
      <c r="I361" s="12"/>
    </row>
    <row r="362" spans="1:9" s="30" customFormat="1" x14ac:dyDescent="0.25">
      <c r="A362" s="29"/>
      <c r="B362" s="29"/>
      <c r="C362" s="29"/>
      <c r="F362" s="31"/>
      <c r="G362" s="12"/>
      <c r="H362" s="12"/>
      <c r="I362" s="12"/>
    </row>
    <row r="363" spans="1:9" s="30" customFormat="1" x14ac:dyDescent="0.25">
      <c r="A363" s="29"/>
      <c r="B363" s="29"/>
      <c r="C363" s="29"/>
      <c r="F363" s="31"/>
      <c r="G363" s="12"/>
      <c r="H363" s="12"/>
      <c r="I363" s="12"/>
    </row>
    <row r="364" spans="1:9" s="30" customFormat="1" x14ac:dyDescent="0.25">
      <c r="A364" s="29"/>
      <c r="B364" s="29"/>
      <c r="C364" s="29"/>
      <c r="F364" s="31"/>
      <c r="G364" s="12"/>
      <c r="H364" s="12"/>
      <c r="I364" s="12"/>
    </row>
    <row r="365" spans="1:9" s="30" customFormat="1" x14ac:dyDescent="0.25">
      <c r="A365" s="29"/>
      <c r="B365" s="29"/>
      <c r="C365" s="29"/>
      <c r="F365" s="31"/>
      <c r="G365" s="12"/>
      <c r="H365" s="12"/>
      <c r="I365" s="12"/>
    </row>
    <row r="366" spans="1:9" s="30" customFormat="1" x14ac:dyDescent="0.25">
      <c r="A366" s="29"/>
      <c r="B366" s="29"/>
      <c r="C366" s="29"/>
      <c r="F366" s="31"/>
      <c r="G366" s="12"/>
      <c r="H366" s="12"/>
      <c r="I366" s="12"/>
    </row>
    <row r="367" spans="1:9" s="30" customFormat="1" x14ac:dyDescent="0.25">
      <c r="A367" s="29"/>
      <c r="B367" s="29"/>
      <c r="C367" s="29"/>
      <c r="F367" s="31"/>
      <c r="G367" s="12"/>
      <c r="H367" s="12"/>
      <c r="I367" s="12"/>
    </row>
    <row r="368" spans="1:9" s="30" customFormat="1" x14ac:dyDescent="0.25">
      <c r="A368" s="29"/>
      <c r="B368" s="29"/>
      <c r="C368" s="29"/>
      <c r="F368" s="31"/>
      <c r="G368" s="12"/>
      <c r="H368" s="12"/>
      <c r="I368" s="12"/>
    </row>
    <row r="369" spans="1:9" s="30" customFormat="1" x14ac:dyDescent="0.25">
      <c r="A369" s="29"/>
      <c r="B369" s="29"/>
      <c r="C369" s="29"/>
      <c r="F369" s="31"/>
      <c r="G369" s="12"/>
      <c r="H369" s="12"/>
      <c r="I369" s="12"/>
    </row>
    <row r="370" spans="1:9" s="30" customFormat="1" x14ac:dyDescent="0.25">
      <c r="A370" s="29"/>
      <c r="B370" s="29"/>
      <c r="C370" s="29"/>
      <c r="F370" s="31"/>
      <c r="G370" s="12"/>
      <c r="H370" s="12"/>
      <c r="I370" s="12"/>
    </row>
    <row r="371" spans="1:9" s="30" customFormat="1" x14ac:dyDescent="0.25">
      <c r="A371" s="29"/>
      <c r="B371" s="29"/>
      <c r="C371" s="29"/>
      <c r="F371" s="31"/>
      <c r="G371" s="12"/>
      <c r="H371" s="12"/>
      <c r="I371" s="12"/>
    </row>
    <row r="372" spans="1:9" s="30" customFormat="1" x14ac:dyDescent="0.25">
      <c r="A372" s="29"/>
      <c r="B372" s="29"/>
      <c r="C372" s="29"/>
      <c r="F372" s="31"/>
      <c r="G372" s="12"/>
      <c r="H372" s="12"/>
      <c r="I372" s="12"/>
    </row>
    <row r="373" spans="1:9" s="30" customFormat="1" x14ac:dyDescent="0.25">
      <c r="A373" s="29"/>
      <c r="B373" s="29"/>
      <c r="C373" s="29"/>
      <c r="F373" s="31"/>
      <c r="G373" s="12"/>
      <c r="H373" s="12"/>
      <c r="I373" s="12"/>
    </row>
    <row r="374" spans="1:9" s="30" customFormat="1" x14ac:dyDescent="0.25">
      <c r="A374" s="29"/>
      <c r="B374" s="29"/>
      <c r="C374" s="29"/>
      <c r="F374" s="31"/>
      <c r="G374" s="12"/>
      <c r="H374" s="12"/>
      <c r="I374" s="12"/>
    </row>
    <row r="375" spans="1:9" s="30" customFormat="1" x14ac:dyDescent="0.25">
      <c r="A375" s="29"/>
      <c r="B375" s="29"/>
      <c r="C375" s="29"/>
      <c r="F375" s="31"/>
      <c r="G375" s="12"/>
      <c r="H375" s="12"/>
      <c r="I375" s="12"/>
    </row>
    <row r="376" spans="1:9" s="30" customFormat="1" x14ac:dyDescent="0.25">
      <c r="A376" s="29"/>
      <c r="B376" s="29"/>
      <c r="C376" s="29"/>
      <c r="F376" s="31"/>
      <c r="G376" s="12"/>
      <c r="H376" s="12"/>
      <c r="I376" s="12"/>
    </row>
    <row r="377" spans="1:9" s="30" customFormat="1" x14ac:dyDescent="0.25">
      <c r="A377" s="29"/>
      <c r="B377" s="29"/>
      <c r="C377" s="29"/>
      <c r="F377" s="31"/>
      <c r="G377" s="12"/>
      <c r="H377" s="12"/>
      <c r="I377" s="12"/>
    </row>
    <row r="378" spans="1:9" s="30" customFormat="1" x14ac:dyDescent="0.25">
      <c r="A378" s="29"/>
      <c r="B378" s="29"/>
      <c r="C378" s="29"/>
      <c r="F378" s="31"/>
      <c r="G378" s="12"/>
      <c r="H378" s="12"/>
      <c r="I378" s="12"/>
    </row>
    <row r="379" spans="1:9" s="30" customFormat="1" x14ac:dyDescent="0.25">
      <c r="A379" s="29"/>
      <c r="B379" s="29"/>
      <c r="C379" s="29"/>
      <c r="F379" s="31"/>
      <c r="G379" s="12"/>
      <c r="H379" s="12"/>
      <c r="I379" s="12"/>
    </row>
    <row r="380" spans="1:9" s="30" customFormat="1" x14ac:dyDescent="0.25">
      <c r="A380" s="29"/>
      <c r="B380" s="29"/>
      <c r="C380" s="29"/>
      <c r="F380" s="31"/>
      <c r="G380" s="12"/>
      <c r="H380" s="12"/>
      <c r="I380" s="12"/>
    </row>
    <row r="381" spans="1:9" s="30" customFormat="1" x14ac:dyDescent="0.25">
      <c r="A381" s="29"/>
      <c r="B381" s="29"/>
      <c r="C381" s="29"/>
      <c r="F381" s="31"/>
      <c r="G381" s="12"/>
      <c r="H381" s="12"/>
      <c r="I381" s="12"/>
    </row>
    <row r="382" spans="1:9" s="30" customFormat="1" x14ac:dyDescent="0.25">
      <c r="A382" s="29"/>
      <c r="B382" s="29"/>
      <c r="C382" s="29"/>
      <c r="F382" s="31"/>
      <c r="G382" s="12"/>
      <c r="H382" s="12"/>
      <c r="I382" s="12"/>
    </row>
    <row r="383" spans="1:9" s="30" customFormat="1" x14ac:dyDescent="0.25">
      <c r="A383" s="29"/>
      <c r="B383" s="29"/>
      <c r="C383" s="29"/>
      <c r="F383" s="31"/>
      <c r="G383" s="12"/>
      <c r="H383" s="12"/>
      <c r="I383" s="12"/>
    </row>
    <row r="384" spans="1:9" s="30" customFormat="1" x14ac:dyDescent="0.25">
      <c r="A384" s="29"/>
      <c r="B384" s="29"/>
      <c r="C384" s="29"/>
      <c r="F384" s="31"/>
      <c r="G384" s="12"/>
      <c r="H384" s="12"/>
      <c r="I384" s="12"/>
    </row>
    <row r="385" spans="1:9" s="30" customFormat="1" x14ac:dyDescent="0.25">
      <c r="A385" s="29"/>
      <c r="B385" s="29"/>
      <c r="C385" s="29"/>
      <c r="F385" s="31"/>
      <c r="G385" s="12"/>
      <c r="H385" s="12"/>
      <c r="I385" s="12"/>
    </row>
    <row r="386" spans="1:9" s="30" customFormat="1" x14ac:dyDescent="0.25">
      <c r="A386" s="29"/>
      <c r="B386" s="29"/>
      <c r="C386" s="29"/>
      <c r="F386" s="31"/>
      <c r="G386" s="12"/>
      <c r="H386" s="12"/>
      <c r="I386" s="12"/>
    </row>
    <row r="387" spans="1:9" s="30" customFormat="1" x14ac:dyDescent="0.25">
      <c r="A387" s="29"/>
      <c r="B387" s="29"/>
      <c r="C387" s="29"/>
      <c r="F387" s="31"/>
      <c r="G387" s="12"/>
      <c r="H387" s="12"/>
      <c r="I387" s="12"/>
    </row>
    <row r="388" spans="1:9" s="30" customFormat="1" x14ac:dyDescent="0.25">
      <c r="A388" s="29"/>
      <c r="B388" s="29"/>
      <c r="C388" s="29"/>
      <c r="F388" s="31"/>
      <c r="G388" s="12"/>
      <c r="H388" s="12"/>
      <c r="I388" s="12"/>
    </row>
    <row r="389" spans="1:9" s="30" customFormat="1" x14ac:dyDescent="0.25">
      <c r="A389" s="29"/>
      <c r="B389" s="29"/>
      <c r="C389" s="29"/>
      <c r="F389" s="31"/>
      <c r="G389" s="12"/>
      <c r="H389" s="12"/>
      <c r="I389" s="12"/>
    </row>
    <row r="390" spans="1:9" s="30" customFormat="1" x14ac:dyDescent="0.25">
      <c r="A390" s="29"/>
      <c r="B390" s="29"/>
      <c r="C390" s="29"/>
      <c r="F390" s="31"/>
      <c r="G390" s="12"/>
      <c r="H390" s="12"/>
      <c r="I390" s="12"/>
    </row>
    <row r="391" spans="1:9" s="30" customFormat="1" x14ac:dyDescent="0.25">
      <c r="A391" s="29"/>
      <c r="B391" s="29"/>
      <c r="C391" s="29"/>
      <c r="F391" s="31"/>
      <c r="G391" s="12"/>
      <c r="H391" s="12"/>
      <c r="I391" s="12"/>
    </row>
    <row r="392" spans="1:9" s="30" customFormat="1" x14ac:dyDescent="0.25">
      <c r="A392" s="29"/>
      <c r="B392" s="29"/>
      <c r="C392" s="29"/>
      <c r="F392" s="31"/>
      <c r="G392" s="12"/>
      <c r="H392" s="12"/>
      <c r="I392" s="12"/>
    </row>
    <row r="393" spans="1:9" s="30" customFormat="1" x14ac:dyDescent="0.25">
      <c r="A393" s="29"/>
      <c r="B393" s="29"/>
      <c r="C393" s="29"/>
      <c r="F393" s="31"/>
      <c r="G393" s="12"/>
      <c r="H393" s="12"/>
      <c r="I393" s="12"/>
    </row>
    <row r="394" spans="1:9" s="30" customFormat="1" x14ac:dyDescent="0.25">
      <c r="A394" s="29"/>
      <c r="B394" s="29"/>
      <c r="C394" s="29"/>
      <c r="F394" s="31"/>
      <c r="G394" s="12"/>
      <c r="H394" s="12"/>
      <c r="I394" s="12"/>
    </row>
    <row r="395" spans="1:9" s="30" customFormat="1" x14ac:dyDescent="0.25">
      <c r="A395" s="29"/>
      <c r="B395" s="29"/>
      <c r="C395" s="29"/>
      <c r="F395" s="31"/>
      <c r="G395" s="12"/>
      <c r="H395" s="12"/>
      <c r="I395" s="12"/>
    </row>
    <row r="396" spans="1:9" s="30" customFormat="1" x14ac:dyDescent="0.25">
      <c r="A396" s="29"/>
      <c r="B396" s="29"/>
      <c r="C396" s="29"/>
      <c r="F396" s="31"/>
      <c r="G396" s="12"/>
      <c r="H396" s="12"/>
      <c r="I396" s="12"/>
    </row>
    <row r="397" spans="1:9" s="30" customFormat="1" x14ac:dyDescent="0.25">
      <c r="A397" s="29"/>
      <c r="B397" s="29"/>
      <c r="C397" s="29"/>
      <c r="F397" s="31"/>
      <c r="G397" s="12"/>
      <c r="H397" s="12"/>
      <c r="I397" s="12"/>
    </row>
    <row r="398" spans="1:9" s="30" customFormat="1" x14ac:dyDescent="0.25">
      <c r="A398" s="29"/>
      <c r="B398" s="29"/>
      <c r="C398" s="29"/>
      <c r="F398" s="31"/>
      <c r="G398" s="12"/>
      <c r="H398" s="12"/>
      <c r="I398" s="12"/>
    </row>
    <row r="399" spans="1:9" s="30" customFormat="1" x14ac:dyDescent="0.25">
      <c r="A399" s="29"/>
      <c r="B399" s="29"/>
      <c r="C399" s="29"/>
      <c r="F399" s="31"/>
      <c r="G399" s="12"/>
      <c r="H399" s="12"/>
      <c r="I399" s="12"/>
    </row>
    <row r="400" spans="1:9" s="30" customFormat="1" x14ac:dyDescent="0.25">
      <c r="A400" s="29"/>
      <c r="B400" s="29"/>
      <c r="C400" s="29"/>
      <c r="F400" s="31"/>
      <c r="G400" s="12"/>
      <c r="H400" s="12"/>
      <c r="I400" s="12"/>
    </row>
    <row r="401" spans="1:9" s="30" customFormat="1" x14ac:dyDescent="0.25">
      <c r="A401" s="29"/>
      <c r="B401" s="29"/>
      <c r="C401" s="29"/>
      <c r="F401" s="31"/>
      <c r="G401" s="12"/>
      <c r="H401" s="12"/>
      <c r="I401" s="12"/>
    </row>
    <row r="402" spans="1:9" s="30" customFormat="1" x14ac:dyDescent="0.25">
      <c r="A402" s="29"/>
      <c r="B402" s="29"/>
      <c r="C402" s="29"/>
      <c r="F402" s="31"/>
      <c r="G402" s="12"/>
      <c r="H402" s="12"/>
      <c r="I402" s="12"/>
    </row>
    <row r="403" spans="1:9" s="30" customFormat="1" x14ac:dyDescent="0.25">
      <c r="A403" s="29"/>
      <c r="B403" s="29"/>
      <c r="C403" s="29"/>
      <c r="F403" s="31"/>
      <c r="G403" s="12"/>
      <c r="H403" s="12"/>
      <c r="I403" s="12"/>
    </row>
    <row r="404" spans="1:9" s="30" customFormat="1" x14ac:dyDescent="0.25">
      <c r="A404" s="29"/>
      <c r="B404" s="29"/>
      <c r="C404" s="29"/>
      <c r="F404" s="31"/>
      <c r="G404" s="12"/>
      <c r="H404" s="12"/>
      <c r="I404" s="12"/>
    </row>
    <row r="405" spans="1:9" s="30" customFormat="1" x14ac:dyDescent="0.25">
      <c r="A405" s="29"/>
      <c r="B405" s="29"/>
      <c r="C405" s="29"/>
      <c r="F405" s="31"/>
      <c r="G405" s="12"/>
      <c r="H405" s="12"/>
      <c r="I405" s="12"/>
    </row>
    <row r="406" spans="1:9" s="30" customFormat="1" x14ac:dyDescent="0.25">
      <c r="A406" s="29"/>
      <c r="B406" s="29"/>
      <c r="C406" s="29"/>
      <c r="F406" s="31"/>
      <c r="G406" s="12"/>
      <c r="H406" s="12"/>
      <c r="I406" s="12"/>
    </row>
    <row r="407" spans="1:9" s="30" customFormat="1" x14ac:dyDescent="0.25">
      <c r="A407" s="29"/>
      <c r="B407" s="29"/>
      <c r="C407" s="29"/>
      <c r="F407" s="31"/>
      <c r="G407" s="12"/>
      <c r="H407" s="12"/>
      <c r="I407" s="12"/>
    </row>
    <row r="408" spans="1:9" s="30" customFormat="1" x14ac:dyDescent="0.25">
      <c r="A408" s="29"/>
      <c r="B408" s="29"/>
      <c r="C408" s="29"/>
      <c r="F408" s="31"/>
      <c r="G408" s="12"/>
      <c r="H408" s="12"/>
      <c r="I408" s="12"/>
    </row>
    <row r="409" spans="1:9" s="30" customFormat="1" x14ac:dyDescent="0.25">
      <c r="A409" s="29"/>
      <c r="B409" s="29"/>
      <c r="C409" s="29"/>
      <c r="F409" s="31"/>
      <c r="G409" s="12"/>
      <c r="H409" s="12"/>
      <c r="I409" s="12"/>
    </row>
    <row r="410" spans="1:9" s="30" customFormat="1" x14ac:dyDescent="0.25">
      <c r="A410" s="29"/>
      <c r="B410" s="29"/>
      <c r="C410" s="29"/>
      <c r="F410" s="31"/>
      <c r="G410" s="12"/>
      <c r="H410" s="12"/>
      <c r="I410" s="12"/>
    </row>
    <row r="411" spans="1:9" s="30" customFormat="1" x14ac:dyDescent="0.25">
      <c r="A411" s="29"/>
      <c r="B411" s="29"/>
      <c r="C411" s="29"/>
      <c r="F411" s="31"/>
      <c r="G411" s="12"/>
      <c r="H411" s="12"/>
      <c r="I411" s="12"/>
    </row>
    <row r="412" spans="1:9" s="30" customFormat="1" x14ac:dyDescent="0.25">
      <c r="A412" s="29"/>
      <c r="B412" s="29"/>
      <c r="C412" s="29"/>
      <c r="F412" s="31"/>
      <c r="G412" s="12"/>
      <c r="H412" s="12"/>
      <c r="I412" s="12"/>
    </row>
    <row r="413" spans="1:9" s="30" customFormat="1" x14ac:dyDescent="0.25">
      <c r="A413" s="29"/>
      <c r="B413" s="29"/>
      <c r="C413" s="29"/>
      <c r="F413" s="31"/>
      <c r="G413" s="12"/>
      <c r="H413" s="12"/>
      <c r="I413" s="12"/>
    </row>
    <row r="414" spans="1:9" s="30" customFormat="1" x14ac:dyDescent="0.25">
      <c r="A414" s="29"/>
      <c r="B414" s="29"/>
      <c r="C414" s="29"/>
      <c r="F414" s="31"/>
      <c r="G414" s="12"/>
      <c r="H414" s="12"/>
      <c r="I414" s="12"/>
    </row>
    <row r="415" spans="1:9" s="30" customFormat="1" x14ac:dyDescent="0.25">
      <c r="A415" s="29"/>
      <c r="B415" s="29"/>
      <c r="C415" s="29"/>
      <c r="F415" s="31"/>
      <c r="G415" s="12"/>
      <c r="H415" s="12"/>
      <c r="I415" s="12"/>
    </row>
    <row r="416" spans="1:9" s="30" customFormat="1" x14ac:dyDescent="0.25">
      <c r="A416" s="29"/>
      <c r="B416" s="29"/>
      <c r="C416" s="29"/>
      <c r="F416" s="31"/>
      <c r="G416" s="12"/>
      <c r="H416" s="12"/>
      <c r="I416" s="12"/>
    </row>
    <row r="417" spans="1:9" s="30" customFormat="1" x14ac:dyDescent="0.25">
      <c r="A417" s="29"/>
      <c r="B417" s="29"/>
      <c r="C417" s="29"/>
      <c r="F417" s="31"/>
      <c r="G417" s="12"/>
      <c r="H417" s="12"/>
      <c r="I417" s="12"/>
    </row>
    <row r="418" spans="1:9" s="30" customFormat="1" x14ac:dyDescent="0.25">
      <c r="A418" s="29"/>
      <c r="B418" s="29"/>
      <c r="C418" s="29"/>
      <c r="F418" s="31"/>
      <c r="G418" s="12"/>
      <c r="H418" s="12"/>
      <c r="I418" s="12"/>
    </row>
    <row r="419" spans="1:9" s="30" customFormat="1" x14ac:dyDescent="0.25">
      <c r="A419" s="29"/>
      <c r="B419" s="29"/>
      <c r="C419" s="29"/>
      <c r="F419" s="31"/>
      <c r="G419" s="12"/>
      <c r="H419" s="12"/>
      <c r="I419" s="12"/>
    </row>
    <row r="420" spans="1:9" s="30" customFormat="1" x14ac:dyDescent="0.25">
      <c r="A420" s="29"/>
      <c r="B420" s="29"/>
      <c r="C420" s="29"/>
      <c r="F420" s="31"/>
      <c r="G420" s="12"/>
      <c r="H420" s="12"/>
      <c r="I420" s="12"/>
    </row>
    <row r="421" spans="1:9" s="30" customFormat="1" x14ac:dyDescent="0.25">
      <c r="A421" s="29"/>
      <c r="B421" s="29"/>
      <c r="C421" s="29"/>
      <c r="F421" s="31"/>
      <c r="G421" s="12"/>
      <c r="H421" s="12"/>
      <c r="I421" s="12"/>
    </row>
    <row r="422" spans="1:9" s="30" customFormat="1" x14ac:dyDescent="0.25">
      <c r="A422" s="29"/>
      <c r="B422" s="29"/>
      <c r="C422" s="29"/>
      <c r="F422" s="31"/>
      <c r="G422" s="12"/>
      <c r="H422" s="12"/>
      <c r="I422" s="12"/>
    </row>
    <row r="423" spans="1:9" s="30" customFormat="1" x14ac:dyDescent="0.25">
      <c r="A423" s="29"/>
      <c r="B423" s="29"/>
      <c r="C423" s="29"/>
      <c r="F423" s="31"/>
      <c r="G423" s="12"/>
      <c r="H423" s="12"/>
      <c r="I423" s="12"/>
    </row>
    <row r="424" spans="1:9" s="30" customFormat="1" x14ac:dyDescent="0.25">
      <c r="A424" s="29"/>
      <c r="B424" s="29"/>
      <c r="C424" s="29"/>
      <c r="F424" s="31"/>
      <c r="G424" s="12"/>
      <c r="H424" s="12"/>
      <c r="I424" s="12"/>
    </row>
    <row r="425" spans="1:9" s="30" customFormat="1" x14ac:dyDescent="0.25">
      <c r="A425" s="29"/>
      <c r="B425" s="29"/>
      <c r="C425" s="29"/>
      <c r="F425" s="31"/>
      <c r="G425" s="12"/>
      <c r="H425" s="12"/>
      <c r="I425" s="12"/>
    </row>
    <row r="426" spans="1:9" s="30" customFormat="1" x14ac:dyDescent="0.25">
      <c r="A426" s="29"/>
      <c r="B426" s="29"/>
      <c r="C426" s="29"/>
      <c r="F426" s="31"/>
      <c r="G426" s="12"/>
      <c r="H426" s="12"/>
      <c r="I426" s="12"/>
    </row>
    <row r="427" spans="1:9" s="30" customFormat="1" x14ac:dyDescent="0.25">
      <c r="A427" s="29"/>
      <c r="B427" s="29"/>
      <c r="C427" s="29"/>
      <c r="F427" s="31"/>
      <c r="G427" s="12"/>
      <c r="H427" s="12"/>
      <c r="I427" s="12"/>
    </row>
    <row r="428" spans="1:9" s="30" customFormat="1" x14ac:dyDescent="0.25">
      <c r="A428" s="29"/>
      <c r="B428" s="29"/>
      <c r="C428" s="29"/>
      <c r="F428" s="31"/>
      <c r="G428" s="12"/>
      <c r="H428" s="12"/>
      <c r="I428" s="12"/>
    </row>
    <row r="429" spans="1:9" s="30" customFormat="1" x14ac:dyDescent="0.25">
      <c r="A429" s="29"/>
      <c r="B429" s="29"/>
      <c r="C429" s="29"/>
      <c r="F429" s="31"/>
      <c r="G429" s="12"/>
      <c r="H429" s="12"/>
      <c r="I429" s="12"/>
    </row>
    <row r="430" spans="1:9" s="30" customFormat="1" x14ac:dyDescent="0.25">
      <c r="A430" s="29"/>
      <c r="B430" s="29"/>
      <c r="C430" s="29"/>
      <c r="F430" s="31"/>
      <c r="G430" s="12"/>
      <c r="H430" s="12"/>
      <c r="I430" s="12"/>
    </row>
    <row r="431" spans="1:9" s="30" customFormat="1" x14ac:dyDescent="0.25">
      <c r="A431" s="29"/>
      <c r="B431" s="29"/>
      <c r="C431" s="29"/>
      <c r="D431" s="32"/>
      <c r="F431" s="31"/>
      <c r="G431" s="12"/>
      <c r="H431" s="12"/>
      <c r="I431" s="12"/>
    </row>
    <row r="432" spans="1:9" s="30" customFormat="1" x14ac:dyDescent="0.25">
      <c r="A432" s="29"/>
      <c r="B432" s="29"/>
      <c r="C432" s="29"/>
      <c r="D432" s="32"/>
      <c r="F432" s="31"/>
      <c r="G432" s="12"/>
      <c r="H432" s="12"/>
      <c r="I432" s="12"/>
    </row>
    <row r="433" spans="1:9" s="30" customFormat="1" x14ac:dyDescent="0.25">
      <c r="A433" s="29"/>
      <c r="B433" s="29"/>
      <c r="C433" s="29"/>
      <c r="D433" s="32"/>
      <c r="F433" s="31"/>
      <c r="G433" s="12"/>
      <c r="H433" s="12"/>
      <c r="I433" s="12"/>
    </row>
    <row r="434" spans="1:9" s="30" customFormat="1" x14ac:dyDescent="0.25">
      <c r="A434" s="29"/>
      <c r="B434" s="29"/>
      <c r="C434" s="29"/>
      <c r="D434" s="32"/>
      <c r="F434" s="31"/>
      <c r="G434" s="12"/>
      <c r="H434" s="12"/>
      <c r="I434" s="12"/>
    </row>
    <row r="435" spans="1:9" s="30" customFormat="1" x14ac:dyDescent="0.25">
      <c r="A435" s="29"/>
      <c r="B435" s="29"/>
      <c r="C435" s="29"/>
      <c r="D435" s="32"/>
      <c r="F435" s="31"/>
      <c r="G435" s="12"/>
      <c r="H435" s="12"/>
      <c r="I435" s="12"/>
    </row>
    <row r="436" spans="1:9" s="30" customFormat="1" x14ac:dyDescent="0.25">
      <c r="A436" s="29"/>
      <c r="B436" s="29"/>
      <c r="C436" s="29"/>
      <c r="D436" s="32"/>
      <c r="F436" s="31"/>
      <c r="G436" s="12"/>
      <c r="H436" s="12"/>
      <c r="I436" s="12"/>
    </row>
    <row r="437" spans="1:9" s="30" customFormat="1" x14ac:dyDescent="0.25">
      <c r="A437" s="29"/>
      <c r="B437" s="29"/>
      <c r="C437" s="29"/>
      <c r="D437" s="32"/>
      <c r="F437" s="31"/>
      <c r="G437" s="12"/>
      <c r="H437" s="12"/>
      <c r="I437" s="12"/>
    </row>
  </sheetData>
  <mergeCells count="1">
    <mergeCell ref="B8:F8"/>
  </mergeCells>
  <conditionalFormatting sqref="C7">
    <cfRule type="expression" dxfId="890" priority="19" stopIfTrue="1">
      <formula>AND(D$1="CMD",NOT(ISBLANK(D7)))</formula>
    </cfRule>
    <cfRule type="expression" dxfId="889" priority="20" stopIfTrue="1">
      <formula>AND(C$1="CMD",NOT(ISBLANK(#REF!)))</formula>
    </cfRule>
  </conditionalFormatting>
  <conditionalFormatting sqref="E5:E7">
    <cfRule type="expression" dxfId="888" priority="21" stopIfTrue="1">
      <formula>AND(#REF!="CMD",NOT(ISBLANK(#REF!)))</formula>
    </cfRule>
    <cfRule type="expression" dxfId="887" priority="22" stopIfTrue="1">
      <formula>AND(#REF!="CMD",NOT(ISBLANK(#REF!)))</formula>
    </cfRule>
  </conditionalFormatting>
  <conditionalFormatting sqref="D9">
    <cfRule type="expression" dxfId="886" priority="23" stopIfTrue="1">
      <formula>(D$1="CMD")</formula>
    </cfRule>
    <cfRule type="expression" dxfId="885" priority="24" stopIfTrue="1">
      <formula>AND(#REF!="CMD",NOT(ISBLANK(#REF!)))</formula>
    </cfRule>
  </conditionalFormatting>
  <conditionalFormatting sqref="D9">
    <cfRule type="expression" dxfId="884" priority="25" stopIfTrue="1">
      <formula>AND(#REF!="CMD",NOT(ISBLANK(#REF!)))</formula>
    </cfRule>
    <cfRule type="expression" dxfId="883" priority="26" stopIfTrue="1">
      <formula>AND(E$1="CMD",NOT(ISBLANK(#REF!)))</formula>
    </cfRule>
  </conditionalFormatting>
  <conditionalFormatting sqref="F7">
    <cfRule type="expression" dxfId="882" priority="27" stopIfTrue="1">
      <formula>(F$1="CMD")</formula>
    </cfRule>
    <cfRule type="expression" dxfId="881" priority="28" stopIfTrue="1">
      <formula>AND(#REF!="CMD",NOT(ISBLANK(#REF!)))</formula>
    </cfRule>
  </conditionalFormatting>
  <conditionalFormatting sqref="D3:D7">
    <cfRule type="expression" dxfId="880" priority="15" stopIfTrue="1">
      <formula>AND(#REF!="CMD",NOT(ISBLANK(#REF!)))</formula>
    </cfRule>
    <cfRule type="expression" dxfId="879" priority="16" stopIfTrue="1">
      <formula>AND(E$1="CMD",NOT(ISBLANK(E3)))</formula>
    </cfRule>
  </conditionalFormatting>
  <conditionalFormatting sqref="D3:D7">
    <cfRule type="expression" dxfId="878" priority="17" stopIfTrue="1">
      <formula>(D$1="CMD")</formula>
    </cfRule>
    <cfRule type="expression" dxfId="877" priority="18" stopIfTrue="1">
      <formula>AND(#REF!="CMD",NOT(ISBLANK(#REF!)))</formula>
    </cfRule>
  </conditionalFormatting>
  <conditionalFormatting sqref="C7">
    <cfRule type="expression" dxfId="876" priority="29" stopIfTrue="1">
      <formula>(B$1="CMD")</formula>
    </cfRule>
    <cfRule type="expression" dxfId="875" priority="30" stopIfTrue="1">
      <formula>AND(E$1="CMD",NOT(ISBLANK(#REF!)))</formula>
    </cfRule>
  </conditionalFormatting>
  <conditionalFormatting sqref="F7">
    <cfRule type="expression" dxfId="874" priority="31" stopIfTrue="1">
      <formula>AND(#REF!="CMD",NOT(ISBLANK(#REF!)))</formula>
    </cfRule>
    <cfRule type="expression" dxfId="873" priority="32" stopIfTrue="1">
      <formula>AND(#REF!="CMD",NOT(ISBLANK(#REF!)))</formula>
    </cfRule>
  </conditionalFormatting>
  <conditionalFormatting sqref="E5">
    <cfRule type="expression" dxfId="872" priority="33" stopIfTrue="1">
      <formula>(E$1="CMD")</formula>
    </cfRule>
    <cfRule type="expression" dxfId="871" priority="34" stopIfTrue="1">
      <formula>AND(#REF!="CMD",NOT(ISBLANK(#REF!)))</formula>
    </cfRule>
  </conditionalFormatting>
  <conditionalFormatting sqref="E6">
    <cfRule type="expression" dxfId="870" priority="35" stopIfTrue="1">
      <formula>(E$1="CMD")</formula>
    </cfRule>
    <cfRule type="expression" dxfId="869" priority="36" stopIfTrue="1">
      <formula>AND(#REF!="CMD",NOT(ISBLANK(#REF!)))</formula>
    </cfRule>
  </conditionalFormatting>
  <conditionalFormatting sqref="E7">
    <cfRule type="expression" dxfId="868" priority="37" stopIfTrue="1">
      <formula>(E$1="CMD")</formula>
    </cfRule>
    <cfRule type="expression" dxfId="867" priority="38" stopIfTrue="1">
      <formula>AND(#REF!="CMD",NOT(ISBLANK(#REF!)))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CFBA9-B9CD-45EC-BF2B-62DDC0C9B969}">
  <dimension ref="A1:Q553"/>
  <sheetViews>
    <sheetView zoomScale="85" zoomScaleNormal="85" workbookViewId="0">
      <pane xSplit="3" ySplit="1" topLeftCell="D83" activePane="bottomRight" state="frozen"/>
      <selection pane="topRight" activeCell="D1" sqref="D1"/>
      <selection pane="bottomLeft" activeCell="A2" sqref="A2"/>
      <selection pane="bottomRight" activeCell="D132" sqref="D132"/>
    </sheetView>
  </sheetViews>
  <sheetFormatPr defaultColWidth="9" defaultRowHeight="13.8" outlineLevelRow="1" x14ac:dyDescent="0.25"/>
  <cols>
    <col min="1" max="1" width="39" style="29" customWidth="1"/>
    <col min="2" max="2" width="38.19921875" style="29" bestFit="1" customWidth="1"/>
    <col min="3" max="3" width="45.59765625" style="29" bestFit="1" customWidth="1"/>
    <col min="4" max="4" width="13.19921875" style="32" bestFit="1" customWidth="1"/>
    <col min="5" max="5" width="10.59765625" style="30" bestFit="1" customWidth="1"/>
    <col min="6" max="6" width="11.59765625" style="31" bestFit="1" customWidth="1"/>
    <col min="7" max="7" width="18.69921875" style="29" bestFit="1" customWidth="1"/>
    <col min="8" max="8" width="18.19921875" style="29" bestFit="1" customWidth="1"/>
    <col min="9" max="9" width="5.5" style="29" bestFit="1" customWidth="1"/>
    <col min="10" max="10" width="26.59765625" style="42" bestFit="1" customWidth="1"/>
    <col min="11" max="11" width="26.59765625" style="12" customWidth="1"/>
    <col min="12" max="12" width="26.59765625" style="42" customWidth="1"/>
    <col min="13" max="14" width="9" style="12"/>
    <col min="15" max="15" width="29.09765625" style="12" bestFit="1" customWidth="1"/>
    <col min="16" max="16" width="9" style="12"/>
    <col min="17" max="17" width="14.69921875" style="12" bestFit="1" customWidth="1"/>
    <col min="18" max="16384" width="9" style="12"/>
  </cols>
  <sheetData>
    <row r="1" spans="1:17" x14ac:dyDescent="0.25">
      <c r="A1" s="26"/>
      <c r="B1" s="112" t="s">
        <v>20</v>
      </c>
      <c r="C1" s="112" t="s">
        <v>21</v>
      </c>
      <c r="D1" s="112" t="s">
        <v>22</v>
      </c>
      <c r="E1" s="112" t="s">
        <v>23</v>
      </c>
      <c r="F1" s="121" t="s">
        <v>24</v>
      </c>
      <c r="G1" s="112" t="s">
        <v>48</v>
      </c>
      <c r="H1" s="112" t="s">
        <v>49</v>
      </c>
      <c r="I1" s="112" t="s">
        <v>50</v>
      </c>
      <c r="J1" s="40" t="s">
        <v>51</v>
      </c>
      <c r="K1" s="112" t="s">
        <v>52</v>
      </c>
      <c r="L1" s="40" t="s">
        <v>53</v>
      </c>
    </row>
    <row r="2" spans="1:17" x14ac:dyDescent="0.25">
      <c r="A2" s="122" t="s">
        <v>54</v>
      </c>
      <c r="B2" s="122" t="s">
        <v>55</v>
      </c>
      <c r="C2" s="122" t="s">
        <v>27</v>
      </c>
      <c r="D2" s="36">
        <v>0</v>
      </c>
      <c r="E2" s="36">
        <v>1</v>
      </c>
      <c r="F2" s="123"/>
      <c r="G2" s="126"/>
      <c r="H2" s="126"/>
      <c r="I2" s="126"/>
      <c r="J2" s="41"/>
      <c r="K2" s="47">
        <v>160</v>
      </c>
      <c r="L2" s="41" t="s">
        <v>56</v>
      </c>
    </row>
    <row r="3" spans="1:17" x14ac:dyDescent="0.25">
      <c r="A3" s="124"/>
      <c r="B3" s="124"/>
      <c r="C3" s="124"/>
      <c r="D3" s="36">
        <f t="shared" ref="D3:D68" si="0">D2+E2</f>
        <v>1</v>
      </c>
      <c r="E3" s="36">
        <v>2</v>
      </c>
      <c r="F3" s="123"/>
      <c r="G3" s="126"/>
      <c r="H3" s="126"/>
      <c r="I3" s="126"/>
      <c r="J3" s="41"/>
      <c r="K3" s="47"/>
      <c r="L3" s="41"/>
    </row>
    <row r="4" spans="1:17" x14ac:dyDescent="0.25">
      <c r="A4" s="124" t="s">
        <v>28</v>
      </c>
      <c r="B4" s="124"/>
      <c r="C4" s="124"/>
      <c r="D4" s="36">
        <f t="shared" si="0"/>
        <v>3</v>
      </c>
      <c r="E4" s="36">
        <v>2</v>
      </c>
      <c r="F4" s="123"/>
      <c r="G4" s="126"/>
      <c r="H4" s="126"/>
      <c r="I4" s="126"/>
      <c r="J4" s="41"/>
      <c r="K4" s="47"/>
      <c r="L4" s="41"/>
    </row>
    <row r="5" spans="1:17" x14ac:dyDescent="0.25">
      <c r="A5" s="122" t="s">
        <v>57</v>
      </c>
      <c r="B5" s="122" t="s">
        <v>58</v>
      </c>
      <c r="C5" s="122" t="s">
        <v>58</v>
      </c>
      <c r="D5" s="36">
        <f t="shared" si="0"/>
        <v>5</v>
      </c>
      <c r="E5" s="36">
        <v>1</v>
      </c>
      <c r="F5" s="125"/>
      <c r="G5" s="38"/>
      <c r="H5" s="38"/>
      <c r="I5" s="38"/>
      <c r="J5" s="41"/>
      <c r="K5" s="47">
        <v>160</v>
      </c>
      <c r="L5" s="41" t="s">
        <v>56</v>
      </c>
    </row>
    <row r="6" spans="1:17" customFormat="1" x14ac:dyDescent="0.25">
      <c r="A6" s="124" t="s">
        <v>32</v>
      </c>
      <c r="B6" s="124"/>
      <c r="C6" s="124"/>
      <c r="D6" s="36">
        <f t="shared" si="0"/>
        <v>6</v>
      </c>
      <c r="E6" s="36">
        <v>2</v>
      </c>
      <c r="F6" s="123"/>
      <c r="G6" s="126"/>
      <c r="H6" s="126"/>
      <c r="I6" s="126"/>
      <c r="J6" s="39"/>
      <c r="K6" s="66"/>
      <c r="L6" s="39"/>
    </row>
    <row r="7" spans="1:17" outlineLevel="1" x14ac:dyDescent="0.25">
      <c r="A7" s="27"/>
      <c r="B7" s="35" t="s">
        <v>59</v>
      </c>
      <c r="C7" s="36" t="s">
        <v>60</v>
      </c>
      <c r="D7" s="36">
        <f t="shared" si="0"/>
        <v>8</v>
      </c>
      <c r="E7" s="36">
        <v>1</v>
      </c>
      <c r="F7" s="37"/>
      <c r="G7" s="38"/>
      <c r="H7" s="38"/>
      <c r="I7" s="38"/>
      <c r="J7" s="41"/>
      <c r="K7" s="47">
        <v>0</v>
      </c>
      <c r="L7" s="41" t="s">
        <v>61</v>
      </c>
    </row>
    <row r="8" spans="1:17" outlineLevel="1" x14ac:dyDescent="0.25">
      <c r="A8" s="27"/>
      <c r="B8" s="35" t="s">
        <v>62</v>
      </c>
      <c r="C8" s="36" t="s">
        <v>63</v>
      </c>
      <c r="D8" s="36">
        <f t="shared" si="0"/>
        <v>9</v>
      </c>
      <c r="E8" s="36">
        <v>1</v>
      </c>
      <c r="F8" s="37"/>
      <c r="G8" s="38"/>
      <c r="H8" s="38"/>
      <c r="I8" s="38"/>
      <c r="J8" s="41"/>
      <c r="K8" s="47">
        <v>0</v>
      </c>
      <c r="L8" s="41" t="s">
        <v>61</v>
      </c>
    </row>
    <row r="9" spans="1:17" outlineLevel="1" x14ac:dyDescent="0.25">
      <c r="A9" s="27"/>
      <c r="B9" s="35" t="s">
        <v>64</v>
      </c>
      <c r="C9" s="36" t="s">
        <v>65</v>
      </c>
      <c r="D9" s="36">
        <f t="shared" si="0"/>
        <v>10</v>
      </c>
      <c r="E9" s="36">
        <v>1</v>
      </c>
      <c r="F9" s="37"/>
      <c r="G9" s="38"/>
      <c r="H9" s="38"/>
      <c r="I9" s="38"/>
      <c r="J9" s="41"/>
      <c r="K9" s="47">
        <v>0</v>
      </c>
      <c r="L9" s="41" t="s">
        <v>61</v>
      </c>
    </row>
    <row r="10" spans="1:17" outlineLevel="1" x14ac:dyDescent="0.25">
      <c r="A10" s="27"/>
      <c r="B10" s="35" t="s">
        <v>66</v>
      </c>
      <c r="C10" s="36" t="s">
        <v>67</v>
      </c>
      <c r="D10" s="36">
        <f t="shared" si="0"/>
        <v>11</v>
      </c>
      <c r="E10" s="36">
        <v>1</v>
      </c>
      <c r="F10" s="37"/>
      <c r="G10" s="38"/>
      <c r="H10" s="38"/>
      <c r="I10" s="38"/>
      <c r="J10" s="41"/>
      <c r="K10" s="47">
        <v>0</v>
      </c>
      <c r="L10" s="41" t="s">
        <v>61</v>
      </c>
    </row>
    <row r="11" spans="1:17" outlineLevel="1" x14ac:dyDescent="0.25">
      <c r="A11" s="27"/>
      <c r="B11" s="35" t="s">
        <v>68</v>
      </c>
      <c r="C11" s="36" t="s">
        <v>69</v>
      </c>
      <c r="D11" s="36">
        <f t="shared" si="0"/>
        <v>12</v>
      </c>
      <c r="E11" s="36">
        <v>1</v>
      </c>
      <c r="F11" s="37"/>
      <c r="G11" s="38"/>
      <c r="H11" s="38"/>
      <c r="I11" s="38"/>
      <c r="J11" s="41"/>
      <c r="K11" s="47">
        <v>0</v>
      </c>
      <c r="L11" s="41" t="s">
        <v>61</v>
      </c>
    </row>
    <row r="12" spans="1:17" outlineLevel="1" x14ac:dyDescent="0.25">
      <c r="A12" s="27"/>
      <c r="B12" s="35" t="s">
        <v>70</v>
      </c>
      <c r="C12" s="36" t="s">
        <v>71</v>
      </c>
      <c r="D12" s="36">
        <f t="shared" si="0"/>
        <v>13</v>
      </c>
      <c r="E12" s="36">
        <v>1</v>
      </c>
      <c r="F12" s="37"/>
      <c r="G12" s="38"/>
      <c r="H12" s="38"/>
      <c r="I12" s="38"/>
      <c r="J12" s="41"/>
      <c r="K12" s="47">
        <v>0</v>
      </c>
      <c r="L12" s="41" t="s">
        <v>61</v>
      </c>
    </row>
    <row r="13" spans="1:17" outlineLevel="1" x14ac:dyDescent="0.25">
      <c r="A13" s="27"/>
      <c r="B13" s="35" t="s">
        <v>72</v>
      </c>
      <c r="C13" s="36" t="s">
        <v>73</v>
      </c>
      <c r="D13" s="36">
        <f t="shared" si="0"/>
        <v>14</v>
      </c>
      <c r="E13" s="36">
        <v>4</v>
      </c>
      <c r="F13" s="37"/>
      <c r="G13" s="38"/>
      <c r="H13" s="38"/>
      <c r="I13" s="38"/>
      <c r="J13" s="41"/>
      <c r="K13" s="47">
        <v>0</v>
      </c>
      <c r="L13" s="41" t="s">
        <v>56</v>
      </c>
    </row>
    <row r="14" spans="1:17" outlineLevel="1" x14ac:dyDescent="0.25">
      <c r="A14" s="27"/>
      <c r="B14" s="35" t="s">
        <v>74</v>
      </c>
      <c r="C14" s="36" t="s">
        <v>75</v>
      </c>
      <c r="D14" s="36">
        <f t="shared" si="0"/>
        <v>18</v>
      </c>
      <c r="E14" s="36">
        <v>4</v>
      </c>
      <c r="F14" s="37"/>
      <c r="G14" s="38"/>
      <c r="H14" s="38"/>
      <c r="I14" s="38"/>
      <c r="J14" s="41"/>
      <c r="K14" s="47">
        <v>0</v>
      </c>
      <c r="L14" s="41" t="s">
        <v>56</v>
      </c>
      <c r="Q14" s="104" t="s">
        <v>53</v>
      </c>
    </row>
    <row r="15" spans="1:17" outlineLevel="1" x14ac:dyDescent="0.25">
      <c r="A15" s="27"/>
      <c r="B15" s="35" t="s">
        <v>76</v>
      </c>
      <c r="C15" s="36" t="s">
        <v>77</v>
      </c>
      <c r="D15" s="36">
        <f t="shared" si="0"/>
        <v>22</v>
      </c>
      <c r="E15" s="36">
        <v>1</v>
      </c>
      <c r="F15" s="37"/>
      <c r="G15" s="38"/>
      <c r="H15" s="38"/>
      <c r="I15" s="38"/>
      <c r="J15" s="41"/>
      <c r="K15" s="47">
        <v>0</v>
      </c>
      <c r="L15" s="41" t="s">
        <v>61</v>
      </c>
      <c r="Q15" s="103" t="s">
        <v>78</v>
      </c>
    </row>
    <row r="16" spans="1:17" outlineLevel="1" x14ac:dyDescent="0.25">
      <c r="A16" s="27"/>
      <c r="B16" s="35" t="s">
        <v>79</v>
      </c>
      <c r="C16" s="6" t="s">
        <v>80</v>
      </c>
      <c r="D16" s="36">
        <f t="shared" si="0"/>
        <v>23</v>
      </c>
      <c r="E16" s="36">
        <v>1</v>
      </c>
      <c r="F16" s="37"/>
      <c r="G16" s="38"/>
      <c r="H16" s="38"/>
      <c r="I16" s="38"/>
      <c r="J16" s="41"/>
      <c r="K16" s="47">
        <v>0</v>
      </c>
      <c r="L16" s="41" t="s">
        <v>61</v>
      </c>
      <c r="Q16" s="103" t="s">
        <v>56</v>
      </c>
    </row>
    <row r="17" spans="1:17" x14ac:dyDescent="0.25">
      <c r="A17" s="124" t="s">
        <v>28</v>
      </c>
      <c r="B17" s="124"/>
      <c r="C17" s="124"/>
      <c r="D17" s="36">
        <f t="shared" si="0"/>
        <v>24</v>
      </c>
      <c r="E17" s="36">
        <v>2</v>
      </c>
      <c r="F17" s="123"/>
      <c r="G17" s="126"/>
      <c r="H17" s="126"/>
      <c r="I17" s="126"/>
      <c r="J17" s="41"/>
      <c r="K17" s="47"/>
      <c r="L17" s="41"/>
      <c r="Q17" s="103" t="s">
        <v>61</v>
      </c>
    </row>
    <row r="18" spans="1:17" x14ac:dyDescent="0.25">
      <c r="A18" s="122" t="s">
        <v>81</v>
      </c>
      <c r="B18" s="122" t="s">
        <v>82</v>
      </c>
      <c r="C18" s="122" t="s">
        <v>82</v>
      </c>
      <c r="D18" s="36">
        <f t="shared" si="0"/>
        <v>26</v>
      </c>
      <c r="E18" s="36">
        <v>1</v>
      </c>
      <c r="F18" s="123"/>
      <c r="G18" s="38"/>
      <c r="H18" s="38"/>
      <c r="I18" s="38"/>
      <c r="J18" s="41"/>
      <c r="K18" s="47">
        <v>160</v>
      </c>
      <c r="L18" s="41" t="s">
        <v>56</v>
      </c>
      <c r="Q18" s="103" t="s">
        <v>83</v>
      </c>
    </row>
    <row r="19" spans="1:17" customFormat="1" x14ac:dyDescent="0.25">
      <c r="A19" s="124" t="s">
        <v>32</v>
      </c>
      <c r="B19" s="124"/>
      <c r="C19" s="124"/>
      <c r="D19" s="36">
        <f t="shared" si="0"/>
        <v>27</v>
      </c>
      <c r="E19" s="36">
        <v>2</v>
      </c>
      <c r="F19" s="123"/>
      <c r="G19" s="126"/>
      <c r="H19" s="126"/>
      <c r="I19" s="126"/>
      <c r="J19" s="39"/>
      <c r="K19" s="66"/>
      <c r="L19" s="39"/>
    </row>
    <row r="20" spans="1:17" outlineLevel="1" x14ac:dyDescent="0.25">
      <c r="A20" s="27"/>
      <c r="B20" s="127" t="s">
        <v>84</v>
      </c>
      <c r="C20" s="127" t="str">
        <f>_xlfn.CONCAT("Min_", 'Port Config'!D3)</f>
        <v>Min_I_LS_U_A</v>
      </c>
      <c r="D20" s="36">
        <f t="shared" si="0"/>
        <v>29</v>
      </c>
      <c r="E20" s="36">
        <v>2</v>
      </c>
      <c r="F20" s="37"/>
      <c r="G20" s="128">
        <f>5/2^15</f>
        <v>1.52587890625E-4</v>
      </c>
      <c r="H20" s="126">
        <v>0</v>
      </c>
      <c r="I20" s="126" t="s">
        <v>85</v>
      </c>
      <c r="J20" s="39"/>
      <c r="K20" s="66"/>
      <c r="L20" s="39" t="s">
        <v>83</v>
      </c>
    </row>
    <row r="21" spans="1:17" outlineLevel="1" x14ac:dyDescent="0.25">
      <c r="A21" s="27"/>
      <c r="B21" s="127" t="s">
        <v>86</v>
      </c>
      <c r="C21" s="127" t="str">
        <f>_xlfn.CONCAT("Max_", 'Port Config'!D3)</f>
        <v>Max_I_LS_U_A</v>
      </c>
      <c r="D21" s="36">
        <f t="shared" si="0"/>
        <v>31</v>
      </c>
      <c r="E21" s="36">
        <v>2</v>
      </c>
      <c r="F21" s="37"/>
      <c r="G21" s="128">
        <f>5/2^15</f>
        <v>1.52587890625E-4</v>
      </c>
      <c r="H21" s="126">
        <v>0</v>
      </c>
      <c r="I21" s="126" t="s">
        <v>85</v>
      </c>
      <c r="J21" s="39"/>
      <c r="K21" s="66"/>
      <c r="L21" s="39" t="s">
        <v>83</v>
      </c>
    </row>
    <row r="22" spans="1:17" outlineLevel="1" x14ac:dyDescent="0.25">
      <c r="A22" s="27"/>
      <c r="B22" s="129" t="s">
        <v>87</v>
      </c>
      <c r="C22" s="129" t="str">
        <f>_xlfn.CONCAT("TIMESTAMP_", 'Port Config'!D3)</f>
        <v>TIMESTAMP_I_LS_U_A</v>
      </c>
      <c r="D22" s="60">
        <f t="shared" si="0"/>
        <v>33</v>
      </c>
      <c r="E22" s="60">
        <v>4</v>
      </c>
      <c r="F22" s="61"/>
      <c r="G22" s="130"/>
      <c r="H22" s="130"/>
      <c r="I22" s="130"/>
      <c r="J22" s="56"/>
      <c r="K22" s="59"/>
      <c r="L22" s="56"/>
    </row>
    <row r="23" spans="1:17" outlineLevel="1" x14ac:dyDescent="0.25">
      <c r="A23" s="27"/>
      <c r="B23" s="127" t="s">
        <v>88</v>
      </c>
      <c r="C23" s="127" t="str">
        <f>_xlfn.CONCAT("Min_", 'Port Config'!D4)</f>
        <v>Min_SIN/HALL0_A</v>
      </c>
      <c r="D23" s="36">
        <f t="shared" si="0"/>
        <v>37</v>
      </c>
      <c r="E23" s="36">
        <v>2</v>
      </c>
      <c r="F23" s="37"/>
      <c r="G23" s="128">
        <f t="shared" ref="G23:G24" si="1">5/2^15</f>
        <v>1.52587890625E-4</v>
      </c>
      <c r="H23" s="126">
        <v>0</v>
      </c>
      <c r="I23" s="126" t="s">
        <v>85</v>
      </c>
      <c r="J23" s="39"/>
      <c r="K23" s="66"/>
      <c r="L23" s="39" t="s">
        <v>83</v>
      </c>
    </row>
    <row r="24" spans="1:17" outlineLevel="1" x14ac:dyDescent="0.25">
      <c r="A24" s="27"/>
      <c r="B24" s="127" t="s">
        <v>89</v>
      </c>
      <c r="C24" s="127" t="str">
        <f>_xlfn.CONCAT("Max_", 'Port Config'!D4)</f>
        <v>Max_SIN/HALL0_A</v>
      </c>
      <c r="D24" s="36">
        <f t="shared" si="0"/>
        <v>39</v>
      </c>
      <c r="E24" s="36">
        <v>2</v>
      </c>
      <c r="F24" s="37"/>
      <c r="G24" s="128">
        <f t="shared" si="1"/>
        <v>1.52587890625E-4</v>
      </c>
      <c r="H24" s="126">
        <v>0</v>
      </c>
      <c r="I24" s="126" t="s">
        <v>85</v>
      </c>
      <c r="J24" s="39"/>
      <c r="K24" s="66"/>
      <c r="L24" s="39" t="s">
        <v>83</v>
      </c>
    </row>
    <row r="25" spans="1:17" outlineLevel="1" x14ac:dyDescent="0.25">
      <c r="A25" s="27"/>
      <c r="B25" s="129" t="s">
        <v>90</v>
      </c>
      <c r="C25" s="129" t="str">
        <f>_xlfn.CONCAT("TIMESTAMP_", 'Port Config'!D4)</f>
        <v>TIMESTAMP_SIN/HALL0_A</v>
      </c>
      <c r="D25" s="60">
        <f t="shared" si="0"/>
        <v>41</v>
      </c>
      <c r="E25" s="60">
        <v>4</v>
      </c>
      <c r="F25" s="61"/>
      <c r="G25" s="130"/>
      <c r="H25" s="130"/>
      <c r="I25" s="130"/>
      <c r="J25" s="56"/>
      <c r="K25" s="59"/>
      <c r="L25" s="56"/>
    </row>
    <row r="26" spans="1:17" outlineLevel="1" x14ac:dyDescent="0.25">
      <c r="A26" s="27"/>
      <c r="B26" s="127" t="s">
        <v>91</v>
      </c>
      <c r="C26" s="127" t="str">
        <f>_xlfn.CONCAT("Min_", 'Port Config'!D5)</f>
        <v>Min_COSNEG/BRAKE_SW2_A</v>
      </c>
      <c r="D26" s="36">
        <f t="shared" si="0"/>
        <v>45</v>
      </c>
      <c r="E26" s="36">
        <v>2</v>
      </c>
      <c r="F26" s="37"/>
      <c r="G26" s="128">
        <f t="shared" ref="G26:G27" si="2">5/2^15</f>
        <v>1.52587890625E-4</v>
      </c>
      <c r="H26" s="126">
        <v>0</v>
      </c>
      <c r="I26" s="126" t="s">
        <v>85</v>
      </c>
      <c r="J26" s="39"/>
      <c r="K26" s="66"/>
      <c r="L26" s="39" t="s">
        <v>83</v>
      </c>
    </row>
    <row r="27" spans="1:17" outlineLevel="1" x14ac:dyDescent="0.25">
      <c r="A27" s="27"/>
      <c r="B27" s="127" t="s">
        <v>92</v>
      </c>
      <c r="C27" s="127" t="str">
        <f>_xlfn.CONCAT("Max_", 'Port Config'!D5)</f>
        <v>Max_COSNEG/BRAKE_SW2_A</v>
      </c>
      <c r="D27" s="36">
        <f t="shared" si="0"/>
        <v>47</v>
      </c>
      <c r="E27" s="36">
        <v>2</v>
      </c>
      <c r="F27" s="37"/>
      <c r="G27" s="128">
        <f t="shared" si="2"/>
        <v>1.52587890625E-4</v>
      </c>
      <c r="H27" s="126">
        <v>0</v>
      </c>
      <c r="I27" s="126" t="s">
        <v>85</v>
      </c>
      <c r="J27" s="39"/>
      <c r="K27" s="66"/>
      <c r="L27" s="39" t="s">
        <v>83</v>
      </c>
    </row>
    <row r="28" spans="1:17" outlineLevel="1" x14ac:dyDescent="0.25">
      <c r="A28" s="27"/>
      <c r="B28" s="129" t="s">
        <v>93</v>
      </c>
      <c r="C28" s="129" t="str">
        <f>_xlfn.CONCAT("TIMESTAMP_", 'Port Config'!D5)</f>
        <v>TIMESTAMP_COSNEG/BRAKE_SW2_A</v>
      </c>
      <c r="D28" s="60">
        <f t="shared" si="0"/>
        <v>49</v>
      </c>
      <c r="E28" s="60">
        <v>4</v>
      </c>
      <c r="F28" s="61"/>
      <c r="G28" s="130"/>
      <c r="H28" s="130"/>
      <c r="I28" s="130"/>
      <c r="J28" s="56"/>
      <c r="K28" s="59"/>
      <c r="L28" s="56"/>
    </row>
    <row r="29" spans="1:17" outlineLevel="1" x14ac:dyDescent="0.25">
      <c r="A29" s="27"/>
      <c r="B29" s="127" t="s">
        <v>94</v>
      </c>
      <c r="C29" s="127" t="str">
        <f>_xlfn.CONCAT("Min_", 'Port Config'!D6)</f>
        <v>Min_TEMP_MOTOR_N_A</v>
      </c>
      <c r="D29" s="36">
        <f t="shared" si="0"/>
        <v>53</v>
      </c>
      <c r="E29" s="36">
        <v>2</v>
      </c>
      <c r="F29" s="37"/>
      <c r="G29" s="128">
        <f t="shared" ref="G29:G30" si="3">5/2^15</f>
        <v>1.52587890625E-4</v>
      </c>
      <c r="H29" s="126">
        <v>0</v>
      </c>
      <c r="I29" s="126" t="s">
        <v>85</v>
      </c>
      <c r="J29" s="39"/>
      <c r="K29" s="66"/>
      <c r="L29" s="39" t="s">
        <v>83</v>
      </c>
    </row>
    <row r="30" spans="1:17" outlineLevel="1" x14ac:dyDescent="0.25">
      <c r="A30" s="27"/>
      <c r="B30" s="127" t="s">
        <v>95</v>
      </c>
      <c r="C30" s="127" t="str">
        <f>_xlfn.CONCAT("Max_", 'Port Config'!D6)</f>
        <v>Max_TEMP_MOTOR_N_A</v>
      </c>
      <c r="D30" s="36">
        <f t="shared" si="0"/>
        <v>55</v>
      </c>
      <c r="E30" s="36">
        <v>2</v>
      </c>
      <c r="F30" s="37"/>
      <c r="G30" s="128">
        <f t="shared" si="3"/>
        <v>1.52587890625E-4</v>
      </c>
      <c r="H30" s="126">
        <v>0</v>
      </c>
      <c r="I30" s="126" t="s">
        <v>85</v>
      </c>
      <c r="J30" s="39"/>
      <c r="K30" s="66"/>
      <c r="L30" s="39" t="s">
        <v>83</v>
      </c>
    </row>
    <row r="31" spans="1:17" outlineLevel="1" x14ac:dyDescent="0.25">
      <c r="A31" s="27"/>
      <c r="B31" s="129" t="s">
        <v>96</v>
      </c>
      <c r="C31" s="129" t="str">
        <f>_xlfn.CONCAT("TIMESTAMP_", 'Port Config'!D6)</f>
        <v>TIMESTAMP_TEMP_MOTOR_N_A</v>
      </c>
      <c r="D31" s="60">
        <f t="shared" si="0"/>
        <v>57</v>
      </c>
      <c r="E31" s="60">
        <v>4</v>
      </c>
      <c r="F31" s="61"/>
      <c r="G31" s="130"/>
      <c r="H31" s="130"/>
      <c r="I31" s="130"/>
      <c r="J31" s="56"/>
      <c r="K31" s="59"/>
      <c r="L31" s="56"/>
    </row>
    <row r="32" spans="1:17" outlineLevel="1" x14ac:dyDescent="0.25">
      <c r="A32" s="27"/>
      <c r="B32" s="127" t="s">
        <v>97</v>
      </c>
      <c r="C32" s="127" t="str">
        <f>_xlfn.CONCAT("Min_", 'Port Config'!D7)</f>
        <v>Min_TGS1_A</v>
      </c>
      <c r="D32" s="36">
        <f t="shared" si="0"/>
        <v>61</v>
      </c>
      <c r="E32" s="36">
        <v>2</v>
      </c>
      <c r="F32" s="37"/>
      <c r="G32" s="128">
        <f t="shared" ref="G32:G33" si="4">5/2^15</f>
        <v>1.52587890625E-4</v>
      </c>
      <c r="H32" s="126">
        <v>0</v>
      </c>
      <c r="I32" s="126" t="s">
        <v>85</v>
      </c>
      <c r="J32" s="39"/>
      <c r="K32" s="66"/>
      <c r="L32" s="39" t="s">
        <v>83</v>
      </c>
    </row>
    <row r="33" spans="1:12" outlineLevel="1" x14ac:dyDescent="0.25">
      <c r="A33" s="27"/>
      <c r="B33" s="127" t="s">
        <v>98</v>
      </c>
      <c r="C33" s="127" t="str">
        <f>_xlfn.CONCAT("Max_", 'Port Config'!D7)</f>
        <v>Max_TGS1_A</v>
      </c>
      <c r="D33" s="36">
        <f t="shared" si="0"/>
        <v>63</v>
      </c>
      <c r="E33" s="36">
        <v>2</v>
      </c>
      <c r="F33" s="131"/>
      <c r="G33" s="128">
        <f t="shared" si="4"/>
        <v>1.52587890625E-4</v>
      </c>
      <c r="H33" s="126">
        <v>0</v>
      </c>
      <c r="I33" s="126" t="s">
        <v>85</v>
      </c>
      <c r="J33" s="39"/>
      <c r="K33" s="66"/>
      <c r="L33" s="39" t="s">
        <v>83</v>
      </c>
    </row>
    <row r="34" spans="1:12" outlineLevel="1" x14ac:dyDescent="0.25">
      <c r="A34" s="27"/>
      <c r="B34" s="129" t="s">
        <v>99</v>
      </c>
      <c r="C34" s="129" t="str">
        <f>_xlfn.CONCAT("TIMESTAMP_", 'Port Config'!D7)</f>
        <v>TIMESTAMP_TGS1_A</v>
      </c>
      <c r="D34" s="60">
        <f t="shared" si="0"/>
        <v>65</v>
      </c>
      <c r="E34" s="60">
        <v>4</v>
      </c>
      <c r="F34" s="61"/>
      <c r="G34" s="130"/>
      <c r="H34" s="130"/>
      <c r="I34" s="130"/>
      <c r="J34" s="56"/>
      <c r="K34" s="59"/>
      <c r="L34" s="56"/>
    </row>
    <row r="35" spans="1:12" outlineLevel="1" x14ac:dyDescent="0.25">
      <c r="A35" s="27"/>
      <c r="B35" s="127" t="s">
        <v>100</v>
      </c>
      <c r="C35" s="127" t="str">
        <f>_xlfn.CONCAT("Min_", 'Port Config'!D8)</f>
        <v>Min_V_5V_SENSOR1_A</v>
      </c>
      <c r="D35" s="36">
        <f t="shared" si="0"/>
        <v>69</v>
      </c>
      <c r="E35" s="36">
        <v>2</v>
      </c>
      <c r="F35" s="37"/>
      <c r="G35" s="128">
        <f t="shared" ref="G35:G36" si="5">5/2^15</f>
        <v>1.52587890625E-4</v>
      </c>
      <c r="H35" s="126">
        <v>0</v>
      </c>
      <c r="I35" s="126" t="s">
        <v>85</v>
      </c>
      <c r="J35" s="39">
        <v>0.90900000000000003</v>
      </c>
      <c r="K35" s="66"/>
      <c r="L35" s="39" t="s">
        <v>83</v>
      </c>
    </row>
    <row r="36" spans="1:12" outlineLevel="1" x14ac:dyDescent="0.25">
      <c r="A36" s="27"/>
      <c r="B36" s="127" t="s">
        <v>101</v>
      </c>
      <c r="C36" s="127" t="str">
        <f>_xlfn.CONCAT("Max_", 'Port Config'!D8)</f>
        <v>Max_V_5V_SENSOR1_A</v>
      </c>
      <c r="D36" s="36">
        <f t="shared" si="0"/>
        <v>71</v>
      </c>
      <c r="E36" s="36">
        <v>2</v>
      </c>
      <c r="F36" s="37"/>
      <c r="G36" s="128">
        <f t="shared" si="5"/>
        <v>1.52587890625E-4</v>
      </c>
      <c r="H36" s="126">
        <v>0</v>
      </c>
      <c r="I36" s="126" t="s">
        <v>85</v>
      </c>
      <c r="J36" s="39">
        <v>0.90900000000000003</v>
      </c>
      <c r="K36" s="66"/>
      <c r="L36" s="39" t="s">
        <v>83</v>
      </c>
    </row>
    <row r="37" spans="1:12" outlineLevel="1" x14ac:dyDescent="0.25">
      <c r="A37" s="27"/>
      <c r="B37" s="129" t="s">
        <v>102</v>
      </c>
      <c r="C37" s="129" t="str">
        <f>_xlfn.CONCAT("TIMESTAMP_", 'Port Config'!D8)</f>
        <v>TIMESTAMP_V_5V_SENSOR1_A</v>
      </c>
      <c r="D37" s="60">
        <f t="shared" si="0"/>
        <v>73</v>
      </c>
      <c r="E37" s="60">
        <v>4</v>
      </c>
      <c r="F37" s="61"/>
      <c r="G37" s="130"/>
      <c r="H37" s="130"/>
      <c r="I37" s="130"/>
      <c r="J37" s="56"/>
      <c r="K37" s="59"/>
      <c r="L37" s="56"/>
    </row>
    <row r="38" spans="1:12" outlineLevel="1" x14ac:dyDescent="0.25">
      <c r="A38" s="27"/>
      <c r="B38" s="127" t="s">
        <v>103</v>
      </c>
      <c r="C38" s="127" t="str">
        <f>_xlfn.CONCAT("Min_", 'Port Config'!D9)</f>
        <v>Min_SIDESTAND_SW_A</v>
      </c>
      <c r="D38" s="36">
        <f t="shared" si="0"/>
        <v>77</v>
      </c>
      <c r="E38" s="36">
        <v>2</v>
      </c>
      <c r="F38" s="37"/>
      <c r="G38" s="128">
        <f t="shared" ref="G38:G39" si="6">5/2^15</f>
        <v>1.52587890625E-4</v>
      </c>
      <c r="H38" s="126">
        <v>0</v>
      </c>
      <c r="I38" s="126" t="s">
        <v>85</v>
      </c>
      <c r="J38" s="39"/>
      <c r="K38" s="66"/>
      <c r="L38" s="39" t="s">
        <v>83</v>
      </c>
    </row>
    <row r="39" spans="1:12" outlineLevel="1" x14ac:dyDescent="0.25">
      <c r="A39" s="27"/>
      <c r="B39" s="127" t="s">
        <v>104</v>
      </c>
      <c r="C39" s="127" t="str">
        <f>_xlfn.CONCAT("Max_", 'Port Config'!D9)</f>
        <v>Max_SIDESTAND_SW_A</v>
      </c>
      <c r="D39" s="36">
        <f t="shared" si="0"/>
        <v>79</v>
      </c>
      <c r="E39" s="36">
        <v>2</v>
      </c>
      <c r="F39" s="37"/>
      <c r="G39" s="128">
        <f t="shared" si="6"/>
        <v>1.52587890625E-4</v>
      </c>
      <c r="H39" s="126">
        <v>0</v>
      </c>
      <c r="I39" s="126" t="s">
        <v>85</v>
      </c>
      <c r="J39" s="39"/>
      <c r="K39" s="66"/>
      <c r="L39" s="39" t="s">
        <v>83</v>
      </c>
    </row>
    <row r="40" spans="1:12" outlineLevel="1" x14ac:dyDescent="0.25">
      <c r="A40" s="27"/>
      <c r="B40" s="129" t="s">
        <v>105</v>
      </c>
      <c r="C40" s="129" t="str">
        <f>_xlfn.CONCAT("TIMESTAMP_", 'Port Config'!D9)</f>
        <v>TIMESTAMP_SIDESTAND_SW_A</v>
      </c>
      <c r="D40" s="60">
        <f t="shared" si="0"/>
        <v>81</v>
      </c>
      <c r="E40" s="60">
        <v>4</v>
      </c>
      <c r="F40" s="61"/>
      <c r="G40" s="130"/>
      <c r="H40" s="130"/>
      <c r="I40" s="130"/>
      <c r="J40" s="56"/>
      <c r="K40" s="59"/>
      <c r="L40" s="56"/>
    </row>
    <row r="41" spans="1:12" outlineLevel="1" x14ac:dyDescent="0.25">
      <c r="A41" s="27"/>
      <c r="B41" s="127" t="s">
        <v>106</v>
      </c>
      <c r="C41" s="127" t="str">
        <f>_xlfn.CONCAT("Min_", 'Port Config'!D10)</f>
        <v>Min_MODE+_A</v>
      </c>
      <c r="D41" s="36">
        <f t="shared" si="0"/>
        <v>85</v>
      </c>
      <c r="E41" s="36">
        <v>2</v>
      </c>
      <c r="F41" s="37"/>
      <c r="G41" s="128">
        <f t="shared" ref="G41:G42" si="7">5/2^15</f>
        <v>1.52587890625E-4</v>
      </c>
      <c r="H41" s="126">
        <v>0</v>
      </c>
      <c r="I41" s="126" t="s">
        <v>85</v>
      </c>
      <c r="J41" s="39"/>
      <c r="K41" s="66"/>
      <c r="L41" s="39" t="s">
        <v>83</v>
      </c>
    </row>
    <row r="42" spans="1:12" outlineLevel="1" x14ac:dyDescent="0.25">
      <c r="A42" s="27"/>
      <c r="B42" s="127" t="s">
        <v>107</v>
      </c>
      <c r="C42" s="127" t="str">
        <f>_xlfn.CONCAT("Max_", 'Port Config'!D10)</f>
        <v>Max_MODE+_A</v>
      </c>
      <c r="D42" s="36">
        <f t="shared" si="0"/>
        <v>87</v>
      </c>
      <c r="E42" s="36">
        <v>2</v>
      </c>
      <c r="F42" s="37"/>
      <c r="G42" s="128">
        <f t="shared" si="7"/>
        <v>1.52587890625E-4</v>
      </c>
      <c r="H42" s="126">
        <v>0</v>
      </c>
      <c r="I42" s="126" t="s">
        <v>85</v>
      </c>
      <c r="J42" s="39"/>
      <c r="K42" s="66"/>
      <c r="L42" s="39" t="s">
        <v>83</v>
      </c>
    </row>
    <row r="43" spans="1:12" outlineLevel="1" x14ac:dyDescent="0.25">
      <c r="A43" s="27"/>
      <c r="B43" s="129" t="s">
        <v>108</v>
      </c>
      <c r="C43" s="129" t="str">
        <f>_xlfn.CONCAT("TIMESTAMP_", 'Port Config'!D10)</f>
        <v>TIMESTAMP_MODE+_A</v>
      </c>
      <c r="D43" s="60">
        <f t="shared" si="0"/>
        <v>89</v>
      </c>
      <c r="E43" s="60">
        <v>4</v>
      </c>
      <c r="F43" s="61"/>
      <c r="G43" s="130"/>
      <c r="H43" s="130"/>
      <c r="I43" s="130"/>
      <c r="J43" s="56"/>
      <c r="K43" s="59"/>
      <c r="L43" s="56"/>
    </row>
    <row r="44" spans="1:12" outlineLevel="1" x14ac:dyDescent="0.25">
      <c r="A44" s="27"/>
      <c r="B44" s="127" t="s">
        <v>109</v>
      </c>
      <c r="C44" s="127" t="str">
        <f>_xlfn.CONCAT("Min_", 'Port Config'!D11)</f>
        <v>Min_TEMP_INVERTER_A</v>
      </c>
      <c r="D44" s="36">
        <f t="shared" si="0"/>
        <v>93</v>
      </c>
      <c r="E44" s="36">
        <v>2</v>
      </c>
      <c r="F44" s="37"/>
      <c r="G44" s="128">
        <f t="shared" ref="G44:G45" si="8">5/2^15</f>
        <v>1.52587890625E-4</v>
      </c>
      <c r="H44" s="126">
        <v>0</v>
      </c>
      <c r="I44" s="126" t="s">
        <v>85</v>
      </c>
      <c r="J44" s="39"/>
      <c r="K44" s="66"/>
      <c r="L44" s="39" t="s">
        <v>83</v>
      </c>
    </row>
    <row r="45" spans="1:12" outlineLevel="1" x14ac:dyDescent="0.25">
      <c r="A45" s="27"/>
      <c r="B45" s="127" t="s">
        <v>110</v>
      </c>
      <c r="C45" s="127" t="str">
        <f>_xlfn.CONCAT("Max_", 'Port Config'!D11)</f>
        <v>Max_TEMP_INVERTER_A</v>
      </c>
      <c r="D45" s="36">
        <f t="shared" si="0"/>
        <v>95</v>
      </c>
      <c r="E45" s="36">
        <v>2</v>
      </c>
      <c r="F45" s="37"/>
      <c r="G45" s="128">
        <f t="shared" si="8"/>
        <v>1.52587890625E-4</v>
      </c>
      <c r="H45" s="126">
        <v>0</v>
      </c>
      <c r="I45" s="126" t="s">
        <v>85</v>
      </c>
      <c r="J45" s="39"/>
      <c r="K45" s="66"/>
      <c r="L45" s="39" t="s">
        <v>83</v>
      </c>
    </row>
    <row r="46" spans="1:12" outlineLevel="1" x14ac:dyDescent="0.25">
      <c r="A46" s="27"/>
      <c r="B46" s="129" t="s">
        <v>111</v>
      </c>
      <c r="C46" s="129" t="str">
        <f>_xlfn.CONCAT("TIMESTAMP_", 'Port Config'!D11)</f>
        <v>TIMESTAMP_TEMP_INVERTER_A</v>
      </c>
      <c r="D46" s="60">
        <f t="shared" si="0"/>
        <v>97</v>
      </c>
      <c r="E46" s="60">
        <v>4</v>
      </c>
      <c r="F46" s="61"/>
      <c r="G46" s="130"/>
      <c r="H46" s="130"/>
      <c r="I46" s="130"/>
      <c r="J46" s="56"/>
      <c r="K46" s="59"/>
      <c r="L46" s="56"/>
    </row>
    <row r="47" spans="1:12" outlineLevel="1" x14ac:dyDescent="0.25">
      <c r="A47" s="27"/>
      <c r="B47" s="127" t="s">
        <v>112</v>
      </c>
      <c r="C47" s="127" t="str">
        <f>_xlfn.CONCAT("Min_", 'Port Config'!D12)</f>
        <v>Min_RUN_SW_A</v>
      </c>
      <c r="D47" s="36">
        <f t="shared" si="0"/>
        <v>101</v>
      </c>
      <c r="E47" s="36">
        <v>2</v>
      </c>
      <c r="F47" s="37"/>
      <c r="G47" s="128">
        <f t="shared" ref="G47:G48" si="9">5/2^15</f>
        <v>1.52587890625E-4</v>
      </c>
      <c r="H47" s="126">
        <v>0</v>
      </c>
      <c r="I47" s="126" t="s">
        <v>85</v>
      </c>
      <c r="J47" s="39"/>
      <c r="K47" s="66"/>
      <c r="L47" s="39" t="s">
        <v>83</v>
      </c>
    </row>
    <row r="48" spans="1:12" outlineLevel="1" x14ac:dyDescent="0.25">
      <c r="A48" s="27"/>
      <c r="B48" s="127" t="s">
        <v>113</v>
      </c>
      <c r="C48" s="127" t="str">
        <f>_xlfn.CONCAT("Max_", 'Port Config'!D12)</f>
        <v>Max_RUN_SW_A</v>
      </c>
      <c r="D48" s="36">
        <f t="shared" si="0"/>
        <v>103</v>
      </c>
      <c r="E48" s="36">
        <v>2</v>
      </c>
      <c r="F48" s="37"/>
      <c r="G48" s="128">
        <f t="shared" si="9"/>
        <v>1.52587890625E-4</v>
      </c>
      <c r="H48" s="126">
        <v>0</v>
      </c>
      <c r="I48" s="126" t="s">
        <v>85</v>
      </c>
      <c r="J48" s="39"/>
      <c r="K48" s="66"/>
      <c r="L48" s="39" t="s">
        <v>83</v>
      </c>
    </row>
    <row r="49" spans="1:12" outlineLevel="1" x14ac:dyDescent="0.25">
      <c r="A49" s="27"/>
      <c r="B49" s="129" t="s">
        <v>114</v>
      </c>
      <c r="C49" s="129" t="str">
        <f>_xlfn.CONCAT("TIMESTAMP_", 'Port Config'!D12)</f>
        <v>TIMESTAMP_RUN_SW_A</v>
      </c>
      <c r="D49" s="60">
        <f t="shared" si="0"/>
        <v>105</v>
      </c>
      <c r="E49" s="60">
        <v>4</v>
      </c>
      <c r="F49" s="61"/>
      <c r="G49" s="130"/>
      <c r="H49" s="130"/>
      <c r="I49" s="130"/>
      <c r="J49" s="56"/>
      <c r="K49" s="59"/>
      <c r="L49" s="56"/>
    </row>
    <row r="50" spans="1:12" outlineLevel="1" x14ac:dyDescent="0.25">
      <c r="A50" s="27"/>
      <c r="B50" s="127" t="s">
        <v>115</v>
      </c>
      <c r="C50" s="127" t="str">
        <f>_xlfn.CONCAT("Min_", 'Port Config'!D13)</f>
        <v>Min_WAKE_RX_A</v>
      </c>
      <c r="D50" s="36">
        <f t="shared" si="0"/>
        <v>109</v>
      </c>
      <c r="E50" s="36">
        <v>2</v>
      </c>
      <c r="F50" s="37"/>
      <c r="G50" s="128">
        <f t="shared" ref="G50:G51" si="10">5/2^15</f>
        <v>1.52587890625E-4</v>
      </c>
      <c r="H50" s="126">
        <v>0</v>
      </c>
      <c r="I50" s="126" t="s">
        <v>85</v>
      </c>
      <c r="J50" s="39"/>
      <c r="K50" s="66"/>
      <c r="L50" s="39" t="s">
        <v>83</v>
      </c>
    </row>
    <row r="51" spans="1:12" outlineLevel="1" x14ac:dyDescent="0.25">
      <c r="A51" s="27"/>
      <c r="B51" s="127" t="s">
        <v>116</v>
      </c>
      <c r="C51" s="127" t="str">
        <f>_xlfn.CONCAT("Max_", 'Port Config'!D13)</f>
        <v>Max_WAKE_RX_A</v>
      </c>
      <c r="D51" s="36">
        <f t="shared" si="0"/>
        <v>111</v>
      </c>
      <c r="E51" s="36">
        <v>2</v>
      </c>
      <c r="F51" s="37"/>
      <c r="G51" s="128">
        <f t="shared" si="10"/>
        <v>1.52587890625E-4</v>
      </c>
      <c r="H51" s="126">
        <v>0</v>
      </c>
      <c r="I51" s="126" t="s">
        <v>85</v>
      </c>
      <c r="J51" s="39"/>
      <c r="K51" s="66"/>
      <c r="L51" s="39" t="s">
        <v>83</v>
      </c>
    </row>
    <row r="52" spans="1:12" outlineLevel="1" x14ac:dyDescent="0.25">
      <c r="A52" s="27"/>
      <c r="B52" s="129" t="s">
        <v>117</v>
      </c>
      <c r="C52" s="129" t="str">
        <f>_xlfn.CONCAT("TIMESTAMP_", 'Port Config'!D13)</f>
        <v>TIMESTAMP_WAKE_RX_A</v>
      </c>
      <c r="D52" s="60">
        <f t="shared" si="0"/>
        <v>113</v>
      </c>
      <c r="E52" s="60">
        <v>4</v>
      </c>
      <c r="F52" s="61"/>
      <c r="G52" s="130"/>
      <c r="H52" s="130"/>
      <c r="I52" s="130"/>
      <c r="J52" s="56"/>
      <c r="K52" s="59"/>
      <c r="L52" s="56"/>
    </row>
    <row r="53" spans="1:12" outlineLevel="1" x14ac:dyDescent="0.25">
      <c r="A53" s="27"/>
      <c r="B53" s="127" t="s">
        <v>118</v>
      </c>
      <c r="C53" s="127" t="str">
        <f>_xlfn.CONCAT("Min_", 'Port Config'!D14)</f>
        <v>Min_REGEN_SW_A</v>
      </c>
      <c r="D53" s="36">
        <f t="shared" si="0"/>
        <v>117</v>
      </c>
      <c r="E53" s="36">
        <v>2</v>
      </c>
      <c r="F53" s="37"/>
      <c r="G53" s="128">
        <f t="shared" ref="G53:G54" si="11">5/2^15</f>
        <v>1.52587890625E-4</v>
      </c>
      <c r="H53" s="126">
        <v>0</v>
      </c>
      <c r="I53" s="126" t="s">
        <v>85</v>
      </c>
      <c r="J53" s="39"/>
      <c r="K53" s="66"/>
      <c r="L53" s="39" t="s">
        <v>83</v>
      </c>
    </row>
    <row r="54" spans="1:12" outlineLevel="1" x14ac:dyDescent="0.25">
      <c r="A54" s="27"/>
      <c r="B54" s="127" t="s">
        <v>119</v>
      </c>
      <c r="C54" s="127" t="str">
        <f>_xlfn.CONCAT("Max_", 'Port Config'!D14)</f>
        <v>Max_REGEN_SW_A</v>
      </c>
      <c r="D54" s="36">
        <f t="shared" si="0"/>
        <v>119</v>
      </c>
      <c r="E54" s="36">
        <v>2</v>
      </c>
      <c r="F54" s="37"/>
      <c r="G54" s="128">
        <f t="shared" si="11"/>
        <v>1.52587890625E-4</v>
      </c>
      <c r="H54" s="126">
        <v>0</v>
      </c>
      <c r="I54" s="126" t="s">
        <v>85</v>
      </c>
      <c r="J54" s="39"/>
      <c r="K54" s="66"/>
      <c r="L54" s="39" t="s">
        <v>83</v>
      </c>
    </row>
    <row r="55" spans="1:12" outlineLevel="1" x14ac:dyDescent="0.25">
      <c r="A55" s="27"/>
      <c r="B55" s="129" t="s">
        <v>120</v>
      </c>
      <c r="C55" s="129" t="str">
        <f>_xlfn.CONCAT("TIMESTAMP_", 'Port Config'!D14)</f>
        <v>TIMESTAMP_REGEN_SW_A</v>
      </c>
      <c r="D55" s="60">
        <f t="shared" si="0"/>
        <v>121</v>
      </c>
      <c r="E55" s="60">
        <v>4</v>
      </c>
      <c r="F55" s="61"/>
      <c r="G55" s="130"/>
      <c r="H55" s="130"/>
      <c r="I55" s="130"/>
      <c r="J55" s="56"/>
      <c r="K55" s="59"/>
      <c r="L55" s="56"/>
    </row>
    <row r="56" spans="1:12" outlineLevel="1" x14ac:dyDescent="0.25">
      <c r="A56" s="27"/>
      <c r="B56" s="127" t="s">
        <v>121</v>
      </c>
      <c r="C56" s="127" t="str">
        <f>_xlfn.CONCAT("Min_", 'Port Config'!D15)</f>
        <v>Min_REVERSE_SW_A</v>
      </c>
      <c r="D56" s="36">
        <f t="shared" si="0"/>
        <v>125</v>
      </c>
      <c r="E56" s="36">
        <v>2</v>
      </c>
      <c r="F56" s="37"/>
      <c r="G56" s="128">
        <f t="shared" ref="G56:G57" si="12">5/2^15</f>
        <v>1.52587890625E-4</v>
      </c>
      <c r="H56" s="126">
        <v>0</v>
      </c>
      <c r="I56" s="126" t="s">
        <v>85</v>
      </c>
      <c r="J56" s="39"/>
      <c r="K56" s="66"/>
      <c r="L56" s="39" t="s">
        <v>83</v>
      </c>
    </row>
    <row r="57" spans="1:12" outlineLevel="1" x14ac:dyDescent="0.25">
      <c r="A57" s="27"/>
      <c r="B57" s="127" t="s">
        <v>122</v>
      </c>
      <c r="C57" s="127" t="str">
        <f>_xlfn.CONCAT("Max_", 'Port Config'!D15)</f>
        <v>Max_REVERSE_SW_A</v>
      </c>
      <c r="D57" s="36">
        <f t="shared" si="0"/>
        <v>127</v>
      </c>
      <c r="E57" s="36">
        <v>2</v>
      </c>
      <c r="F57" s="37"/>
      <c r="G57" s="128">
        <f t="shared" si="12"/>
        <v>1.52587890625E-4</v>
      </c>
      <c r="H57" s="126">
        <v>0</v>
      </c>
      <c r="I57" s="126" t="s">
        <v>85</v>
      </c>
      <c r="J57" s="39"/>
      <c r="K57" s="66"/>
      <c r="L57" s="39" t="s">
        <v>83</v>
      </c>
    </row>
    <row r="58" spans="1:12" outlineLevel="1" x14ac:dyDescent="0.25">
      <c r="A58" s="27"/>
      <c r="B58" s="129" t="s">
        <v>123</v>
      </c>
      <c r="C58" s="129" t="str">
        <f>_xlfn.CONCAT("TIMESTAMP_", 'Port Config'!D15)</f>
        <v>TIMESTAMP_REVERSE_SW_A</v>
      </c>
      <c r="D58" s="60">
        <f t="shared" si="0"/>
        <v>129</v>
      </c>
      <c r="E58" s="60">
        <v>4</v>
      </c>
      <c r="F58" s="61"/>
      <c r="G58" s="130"/>
      <c r="H58" s="130"/>
      <c r="I58" s="130"/>
      <c r="J58" s="56"/>
      <c r="K58" s="59"/>
      <c r="L58" s="56"/>
    </row>
    <row r="59" spans="1:12" outlineLevel="1" x14ac:dyDescent="0.25">
      <c r="A59" s="27"/>
      <c r="B59" s="127" t="s">
        <v>124</v>
      </c>
      <c r="C59" s="127" t="str">
        <f>_xlfn.CONCAT("Min_", 'Port Config'!D16)</f>
        <v>Min_CRUISE_A</v>
      </c>
      <c r="D59" s="36">
        <f t="shared" si="0"/>
        <v>133</v>
      </c>
      <c r="E59" s="36">
        <v>2</v>
      </c>
      <c r="F59" s="37"/>
      <c r="G59" s="128">
        <f t="shared" ref="G59:G60" si="13">5/2^15</f>
        <v>1.52587890625E-4</v>
      </c>
      <c r="H59" s="126">
        <v>0</v>
      </c>
      <c r="I59" s="126" t="s">
        <v>85</v>
      </c>
      <c r="J59" s="39"/>
      <c r="K59" s="66"/>
      <c r="L59" s="39" t="s">
        <v>83</v>
      </c>
    </row>
    <row r="60" spans="1:12" outlineLevel="1" x14ac:dyDescent="0.25">
      <c r="A60" s="27"/>
      <c r="B60" s="127" t="s">
        <v>125</v>
      </c>
      <c r="C60" s="127" t="str">
        <f>_xlfn.CONCAT("Max_", 'Port Config'!D16)</f>
        <v>Max_CRUISE_A</v>
      </c>
      <c r="D60" s="36">
        <f t="shared" si="0"/>
        <v>135</v>
      </c>
      <c r="E60" s="36">
        <v>2</v>
      </c>
      <c r="F60" s="37"/>
      <c r="G60" s="128">
        <f t="shared" si="13"/>
        <v>1.52587890625E-4</v>
      </c>
      <c r="H60" s="126">
        <v>0</v>
      </c>
      <c r="I60" s="126" t="s">
        <v>85</v>
      </c>
      <c r="J60" s="39"/>
      <c r="K60" s="66"/>
      <c r="L60" s="39" t="s">
        <v>83</v>
      </c>
    </row>
    <row r="61" spans="1:12" outlineLevel="1" x14ac:dyDescent="0.25">
      <c r="A61" s="27"/>
      <c r="B61" s="129" t="s">
        <v>126</v>
      </c>
      <c r="C61" s="129" t="str">
        <f>_xlfn.CONCAT("TIMESTAMP_", 'Port Config'!D16)</f>
        <v>TIMESTAMP_CRUISE_A</v>
      </c>
      <c r="D61" s="60">
        <f t="shared" si="0"/>
        <v>137</v>
      </c>
      <c r="E61" s="60">
        <v>4</v>
      </c>
      <c r="F61" s="61"/>
      <c r="G61" s="130"/>
      <c r="H61" s="130"/>
      <c r="I61" s="130"/>
      <c r="J61" s="56"/>
      <c r="K61" s="59"/>
      <c r="L61" s="56"/>
    </row>
    <row r="62" spans="1:12" outlineLevel="1" x14ac:dyDescent="0.25">
      <c r="A62" s="27"/>
      <c r="B62" s="127" t="s">
        <v>127</v>
      </c>
      <c r="C62" s="127" t="str">
        <f>_xlfn.CONCAT("Min_", 'Port Config'!D17)</f>
        <v>Min_I_LS_V_A</v>
      </c>
      <c r="D62" s="36">
        <f t="shared" si="0"/>
        <v>141</v>
      </c>
      <c r="E62" s="36">
        <v>2</v>
      </c>
      <c r="F62" s="37"/>
      <c r="G62" s="128">
        <f t="shared" ref="G62:G63" si="14">5/2^15</f>
        <v>1.52587890625E-4</v>
      </c>
      <c r="H62" s="126">
        <v>0</v>
      </c>
      <c r="I62" s="126" t="s">
        <v>85</v>
      </c>
      <c r="J62" s="39"/>
      <c r="K62" s="66"/>
      <c r="L62" s="39" t="s">
        <v>83</v>
      </c>
    </row>
    <row r="63" spans="1:12" outlineLevel="1" x14ac:dyDescent="0.25">
      <c r="A63" s="27"/>
      <c r="B63" s="127" t="s">
        <v>128</v>
      </c>
      <c r="C63" s="127" t="str">
        <f>_xlfn.CONCAT("Max_", 'Port Config'!D17)</f>
        <v>Max_I_LS_V_A</v>
      </c>
      <c r="D63" s="36">
        <f t="shared" si="0"/>
        <v>143</v>
      </c>
      <c r="E63" s="36">
        <v>2</v>
      </c>
      <c r="F63" s="37"/>
      <c r="G63" s="128">
        <f t="shared" si="14"/>
        <v>1.52587890625E-4</v>
      </c>
      <c r="H63" s="126">
        <v>0</v>
      </c>
      <c r="I63" s="126" t="s">
        <v>85</v>
      </c>
      <c r="J63" s="39"/>
      <c r="K63" s="66"/>
      <c r="L63" s="39" t="s">
        <v>83</v>
      </c>
    </row>
    <row r="64" spans="1:12" outlineLevel="1" x14ac:dyDescent="0.25">
      <c r="A64" s="27"/>
      <c r="B64" s="129" t="s">
        <v>129</v>
      </c>
      <c r="C64" s="129" t="str">
        <f>_xlfn.CONCAT("TIMESTAMP_", 'Port Config'!D17)</f>
        <v>TIMESTAMP_I_LS_V_A</v>
      </c>
      <c r="D64" s="60">
        <f t="shared" si="0"/>
        <v>145</v>
      </c>
      <c r="E64" s="60">
        <v>4</v>
      </c>
      <c r="F64" s="61"/>
      <c r="G64" s="130"/>
      <c r="H64" s="130"/>
      <c r="I64" s="130"/>
      <c r="J64" s="56"/>
      <c r="K64" s="59"/>
      <c r="L64" s="56"/>
    </row>
    <row r="65" spans="1:12" outlineLevel="1" x14ac:dyDescent="0.25">
      <c r="A65" s="27"/>
      <c r="B65" s="127" t="s">
        <v>130</v>
      </c>
      <c r="C65" s="127" t="str">
        <f>_xlfn.CONCAT("Min_", 'Port Config'!D18)</f>
        <v>Min_COS/HALL1_A</v>
      </c>
      <c r="D65" s="36">
        <f t="shared" si="0"/>
        <v>149</v>
      </c>
      <c r="E65" s="36">
        <v>2</v>
      </c>
      <c r="F65" s="37"/>
      <c r="G65" s="128">
        <f t="shared" ref="G65:G66" si="15">5/2^15</f>
        <v>1.52587890625E-4</v>
      </c>
      <c r="H65" s="126">
        <v>0</v>
      </c>
      <c r="I65" s="126" t="s">
        <v>85</v>
      </c>
      <c r="J65" s="39"/>
      <c r="K65" s="66"/>
      <c r="L65" s="39" t="s">
        <v>83</v>
      </c>
    </row>
    <row r="66" spans="1:12" outlineLevel="1" x14ac:dyDescent="0.25">
      <c r="A66" s="27"/>
      <c r="B66" s="127" t="s">
        <v>131</v>
      </c>
      <c r="C66" s="127" t="str">
        <f>_xlfn.CONCAT("Max_", 'Port Config'!D18)</f>
        <v>Max_COS/HALL1_A</v>
      </c>
      <c r="D66" s="36">
        <f t="shared" si="0"/>
        <v>151</v>
      </c>
      <c r="E66" s="36">
        <v>2</v>
      </c>
      <c r="F66" s="37"/>
      <c r="G66" s="128">
        <f t="shared" si="15"/>
        <v>1.52587890625E-4</v>
      </c>
      <c r="H66" s="126">
        <v>0</v>
      </c>
      <c r="I66" s="126" t="s">
        <v>85</v>
      </c>
      <c r="J66" s="39"/>
      <c r="K66" s="66"/>
      <c r="L66" s="39" t="s">
        <v>83</v>
      </c>
    </row>
    <row r="67" spans="1:12" outlineLevel="1" x14ac:dyDescent="0.25">
      <c r="A67" s="27"/>
      <c r="B67" s="129" t="s">
        <v>132</v>
      </c>
      <c r="C67" s="129" t="str">
        <f>_xlfn.CONCAT("TIMESTAMP_", 'Port Config'!D18)</f>
        <v>TIMESTAMP_COS/HALL1_A</v>
      </c>
      <c r="D67" s="60">
        <f t="shared" si="0"/>
        <v>153</v>
      </c>
      <c r="E67" s="60">
        <v>4</v>
      </c>
      <c r="F67" s="61"/>
      <c r="G67" s="130"/>
      <c r="H67" s="130"/>
      <c r="I67" s="130"/>
      <c r="J67" s="56"/>
      <c r="K67" s="59"/>
      <c r="L67" s="56"/>
    </row>
    <row r="68" spans="1:12" outlineLevel="1" x14ac:dyDescent="0.25">
      <c r="A68" s="27"/>
      <c r="B68" s="127" t="s">
        <v>133</v>
      </c>
      <c r="C68" s="127" t="str">
        <f>_xlfn.CONCAT("Min_", 'Port Config'!D19)</f>
        <v>Min_SINNEG/HALL0_FI_A/IN</v>
      </c>
      <c r="D68" s="36">
        <f t="shared" si="0"/>
        <v>157</v>
      </c>
      <c r="E68" s="36">
        <v>2</v>
      </c>
      <c r="F68" s="37"/>
      <c r="G68" s="128">
        <f t="shared" ref="G68:G69" si="16">5/2^15</f>
        <v>1.52587890625E-4</v>
      </c>
      <c r="H68" s="126">
        <v>0</v>
      </c>
      <c r="I68" s="126" t="s">
        <v>85</v>
      </c>
      <c r="J68" s="39"/>
      <c r="K68" s="66"/>
      <c r="L68" s="39" t="s">
        <v>83</v>
      </c>
    </row>
    <row r="69" spans="1:12" outlineLevel="1" x14ac:dyDescent="0.25">
      <c r="A69" s="27"/>
      <c r="B69" s="127" t="s">
        <v>134</v>
      </c>
      <c r="C69" s="127" t="str">
        <f>_xlfn.CONCAT("Max_", 'Port Config'!D19)</f>
        <v>Max_SINNEG/HALL0_FI_A/IN</v>
      </c>
      <c r="D69" s="36">
        <f t="shared" ref="D69:D130" si="17">D68+E68</f>
        <v>159</v>
      </c>
      <c r="E69" s="36">
        <v>2</v>
      </c>
      <c r="F69" s="37"/>
      <c r="G69" s="128">
        <f t="shared" si="16"/>
        <v>1.52587890625E-4</v>
      </c>
      <c r="H69" s="126">
        <v>0</v>
      </c>
      <c r="I69" s="126" t="s">
        <v>85</v>
      </c>
      <c r="J69" s="39"/>
      <c r="K69" s="66"/>
      <c r="L69" s="39" t="s">
        <v>83</v>
      </c>
    </row>
    <row r="70" spans="1:12" outlineLevel="1" x14ac:dyDescent="0.25">
      <c r="A70" s="27"/>
      <c r="B70" s="129" t="s">
        <v>135</v>
      </c>
      <c r="C70" s="129" t="str">
        <f>_xlfn.CONCAT("TIMESTAMP_", 'Port Config'!D19)</f>
        <v>TIMESTAMP_SINNEG/HALL0_FI_A/IN</v>
      </c>
      <c r="D70" s="60">
        <f t="shared" si="17"/>
        <v>161</v>
      </c>
      <c r="E70" s="60">
        <v>4</v>
      </c>
      <c r="F70" s="61"/>
      <c r="G70" s="130"/>
      <c r="H70" s="130"/>
      <c r="I70" s="130"/>
      <c r="J70" s="56"/>
      <c r="K70" s="59"/>
      <c r="L70" s="56"/>
    </row>
    <row r="71" spans="1:12" outlineLevel="1" x14ac:dyDescent="0.25">
      <c r="A71" s="27"/>
      <c r="B71" s="127" t="s">
        <v>136</v>
      </c>
      <c r="C71" s="127" t="str">
        <f>_xlfn.CONCAT("Min_", 'Port Config'!D20)</f>
        <v>Min_TEMP_MOTOR_P_A</v>
      </c>
      <c r="D71" s="36">
        <f t="shared" si="17"/>
        <v>165</v>
      </c>
      <c r="E71" s="36">
        <v>2</v>
      </c>
      <c r="F71" s="37"/>
      <c r="G71" s="128">
        <f t="shared" ref="G71:G72" si="18">5/2^15</f>
        <v>1.52587890625E-4</v>
      </c>
      <c r="H71" s="126">
        <v>0</v>
      </c>
      <c r="I71" s="126" t="s">
        <v>85</v>
      </c>
      <c r="J71" s="39"/>
      <c r="K71" s="66"/>
      <c r="L71" s="39" t="s">
        <v>83</v>
      </c>
    </row>
    <row r="72" spans="1:12" outlineLevel="1" x14ac:dyDescent="0.25">
      <c r="A72" s="27"/>
      <c r="B72" s="127" t="s">
        <v>137</v>
      </c>
      <c r="C72" s="127" t="str">
        <f>_xlfn.CONCAT("Max_", 'Port Config'!D20)</f>
        <v>Max_TEMP_MOTOR_P_A</v>
      </c>
      <c r="D72" s="36">
        <f t="shared" si="17"/>
        <v>167</v>
      </c>
      <c r="E72" s="36">
        <v>2</v>
      </c>
      <c r="F72" s="37"/>
      <c r="G72" s="128">
        <f t="shared" si="18"/>
        <v>1.52587890625E-4</v>
      </c>
      <c r="H72" s="126">
        <v>0</v>
      </c>
      <c r="I72" s="126" t="s">
        <v>85</v>
      </c>
      <c r="J72" s="39"/>
      <c r="K72" s="66"/>
      <c r="L72" s="39" t="s">
        <v>83</v>
      </c>
    </row>
    <row r="73" spans="1:12" outlineLevel="1" x14ac:dyDescent="0.25">
      <c r="A73" s="27"/>
      <c r="B73" s="129" t="s">
        <v>138</v>
      </c>
      <c r="C73" s="129" t="str">
        <f>_xlfn.CONCAT("TIMESTAMP_", 'Port Config'!D20)</f>
        <v>TIMESTAMP_TEMP_MOTOR_P_A</v>
      </c>
      <c r="D73" s="60">
        <f t="shared" si="17"/>
        <v>169</v>
      </c>
      <c r="E73" s="60">
        <v>4</v>
      </c>
      <c r="F73" s="61"/>
      <c r="G73" s="130"/>
      <c r="H73" s="130"/>
      <c r="I73" s="130"/>
      <c r="J73" s="56"/>
      <c r="K73" s="59"/>
      <c r="L73" s="56"/>
    </row>
    <row r="74" spans="1:12" outlineLevel="1" x14ac:dyDescent="0.25">
      <c r="A74" s="27"/>
      <c r="B74" s="127" t="s">
        <v>139</v>
      </c>
      <c r="C74" s="127" t="str">
        <f>_xlfn.CONCAT("Min_", 'Port Config'!D21)</f>
        <v>Min_TGS2_A</v>
      </c>
      <c r="D74" s="36">
        <f t="shared" si="17"/>
        <v>173</v>
      </c>
      <c r="E74" s="36">
        <v>2</v>
      </c>
      <c r="F74" s="37"/>
      <c r="G74" s="128">
        <f t="shared" ref="G74:G75" si="19">5/2^15</f>
        <v>1.52587890625E-4</v>
      </c>
      <c r="H74" s="126">
        <v>0</v>
      </c>
      <c r="I74" s="126" t="s">
        <v>85</v>
      </c>
      <c r="J74" s="39"/>
      <c r="K74" s="66"/>
      <c r="L74" s="39" t="s">
        <v>83</v>
      </c>
    </row>
    <row r="75" spans="1:12" outlineLevel="1" x14ac:dyDescent="0.25">
      <c r="A75" s="27"/>
      <c r="B75" s="127" t="s">
        <v>140</v>
      </c>
      <c r="C75" s="127" t="str">
        <f>_xlfn.CONCAT("Max_", 'Port Config'!D21)</f>
        <v>Max_TGS2_A</v>
      </c>
      <c r="D75" s="36">
        <f t="shared" si="17"/>
        <v>175</v>
      </c>
      <c r="E75" s="36">
        <v>2</v>
      </c>
      <c r="F75" s="37"/>
      <c r="G75" s="128">
        <f t="shared" si="19"/>
        <v>1.52587890625E-4</v>
      </c>
      <c r="H75" s="126">
        <v>0</v>
      </c>
      <c r="I75" s="126" t="s">
        <v>85</v>
      </c>
      <c r="J75" s="39"/>
      <c r="K75" s="66"/>
      <c r="L75" s="39" t="s">
        <v>83</v>
      </c>
    </row>
    <row r="76" spans="1:12" outlineLevel="1" x14ac:dyDescent="0.25">
      <c r="A76" s="27"/>
      <c r="B76" s="129" t="s">
        <v>141</v>
      </c>
      <c r="C76" s="129" t="str">
        <f>_xlfn.CONCAT("TIMESTAMP_", 'Port Config'!D21)</f>
        <v>TIMESTAMP_TGS2_A</v>
      </c>
      <c r="D76" s="60">
        <f t="shared" si="17"/>
        <v>177</v>
      </c>
      <c r="E76" s="60">
        <v>4</v>
      </c>
      <c r="F76" s="61"/>
      <c r="G76" s="130"/>
      <c r="H76" s="130"/>
      <c r="I76" s="130"/>
      <c r="J76" s="56"/>
      <c r="K76" s="59"/>
      <c r="L76" s="56"/>
    </row>
    <row r="77" spans="1:12" outlineLevel="1" x14ac:dyDescent="0.25">
      <c r="A77" s="27"/>
      <c r="B77" s="127" t="s">
        <v>142</v>
      </c>
      <c r="C77" s="127" t="str">
        <f>_xlfn.CONCAT("Min_", 'Port Config'!D22)</f>
        <v>Min_V_GDU_A</v>
      </c>
      <c r="D77" s="36">
        <f t="shared" si="17"/>
        <v>181</v>
      </c>
      <c r="E77" s="36">
        <v>2</v>
      </c>
      <c r="F77" s="37"/>
      <c r="G77" s="128">
        <f t="shared" ref="G77:G78" si="20">5/2^15</f>
        <v>1.52587890625E-4</v>
      </c>
      <c r="H77" s="126">
        <v>0</v>
      </c>
      <c r="I77" s="126" t="s">
        <v>85</v>
      </c>
      <c r="J77" s="39">
        <v>0.2419</v>
      </c>
      <c r="K77" s="66"/>
      <c r="L77" s="39" t="s">
        <v>83</v>
      </c>
    </row>
    <row r="78" spans="1:12" outlineLevel="1" x14ac:dyDescent="0.25">
      <c r="A78" s="27"/>
      <c r="B78" s="127" t="s">
        <v>143</v>
      </c>
      <c r="C78" s="127" t="str">
        <f>_xlfn.CONCAT("Max_", 'Port Config'!D22)</f>
        <v>Max_V_GDU_A</v>
      </c>
      <c r="D78" s="36">
        <f t="shared" si="17"/>
        <v>183</v>
      </c>
      <c r="E78" s="36">
        <v>2</v>
      </c>
      <c r="F78" s="37"/>
      <c r="G78" s="128">
        <f t="shared" si="20"/>
        <v>1.52587890625E-4</v>
      </c>
      <c r="H78" s="126">
        <v>0</v>
      </c>
      <c r="I78" s="126" t="s">
        <v>85</v>
      </c>
      <c r="J78" s="39">
        <v>0.2419</v>
      </c>
      <c r="K78" s="66"/>
      <c r="L78" s="39" t="s">
        <v>83</v>
      </c>
    </row>
    <row r="79" spans="1:12" outlineLevel="1" x14ac:dyDescent="0.25">
      <c r="A79" s="27"/>
      <c r="B79" s="129" t="s">
        <v>144</v>
      </c>
      <c r="C79" s="129" t="str">
        <f>_xlfn.CONCAT("TIMESTAMP_", 'Port Config'!D22)</f>
        <v>TIMESTAMP_V_GDU_A</v>
      </c>
      <c r="D79" s="60">
        <f t="shared" si="17"/>
        <v>185</v>
      </c>
      <c r="E79" s="60">
        <v>4</v>
      </c>
      <c r="F79" s="61"/>
      <c r="G79" s="130"/>
      <c r="H79" s="130"/>
      <c r="I79" s="130"/>
      <c r="J79" s="56"/>
      <c r="K79" s="59"/>
      <c r="L79" s="56"/>
    </row>
    <row r="80" spans="1:12" outlineLevel="1" x14ac:dyDescent="0.25">
      <c r="A80" s="27"/>
      <c r="B80" s="127" t="s">
        <v>145</v>
      </c>
      <c r="C80" s="127" t="str">
        <f>_xlfn.CONCAT("Min_", 'Port Config'!D23)</f>
        <v>Min_START_SW_A</v>
      </c>
      <c r="D80" s="36">
        <f t="shared" si="17"/>
        <v>189</v>
      </c>
      <c r="E80" s="36">
        <v>2</v>
      </c>
      <c r="F80" s="37"/>
      <c r="G80" s="128">
        <f t="shared" ref="G80:G81" si="21">5/2^15</f>
        <v>1.52587890625E-4</v>
      </c>
      <c r="H80" s="126">
        <v>0</v>
      </c>
      <c r="I80" s="126" t="s">
        <v>85</v>
      </c>
      <c r="J80" s="39"/>
      <c r="K80" s="66"/>
      <c r="L80" s="39" t="s">
        <v>83</v>
      </c>
    </row>
    <row r="81" spans="1:12" outlineLevel="1" x14ac:dyDescent="0.25">
      <c r="A81" s="27"/>
      <c r="B81" s="127" t="s">
        <v>146</v>
      </c>
      <c r="C81" s="127" t="str">
        <f>_xlfn.CONCAT("Max_", 'Port Config'!D23)</f>
        <v>Max_START_SW_A</v>
      </c>
      <c r="D81" s="36">
        <f t="shared" si="17"/>
        <v>191</v>
      </c>
      <c r="E81" s="36">
        <v>2</v>
      </c>
      <c r="F81" s="37"/>
      <c r="G81" s="128">
        <f t="shared" si="21"/>
        <v>1.52587890625E-4</v>
      </c>
      <c r="H81" s="126">
        <v>0</v>
      </c>
      <c r="I81" s="126" t="s">
        <v>85</v>
      </c>
      <c r="J81" s="39"/>
      <c r="K81" s="66"/>
      <c r="L81" s="39" t="s">
        <v>83</v>
      </c>
    </row>
    <row r="82" spans="1:12" outlineLevel="1" x14ac:dyDescent="0.25">
      <c r="A82" s="27"/>
      <c r="B82" s="129" t="s">
        <v>147</v>
      </c>
      <c r="C82" s="129" t="str">
        <f>_xlfn.CONCAT("TIMESTAMP_", 'Port Config'!D23)</f>
        <v>TIMESTAMP_START_SW_A</v>
      </c>
      <c r="D82" s="60">
        <f t="shared" si="17"/>
        <v>193</v>
      </c>
      <c r="E82" s="60">
        <v>4</v>
      </c>
      <c r="F82" s="61"/>
      <c r="G82" s="130"/>
      <c r="H82" s="130"/>
      <c r="I82" s="130"/>
      <c r="J82" s="56"/>
      <c r="K82" s="59"/>
      <c r="L82" s="56"/>
    </row>
    <row r="83" spans="1:12" outlineLevel="1" x14ac:dyDescent="0.25">
      <c r="A83" s="27"/>
      <c r="B83" s="127" t="s">
        <v>148</v>
      </c>
      <c r="C83" s="127" t="str">
        <f>_xlfn.CONCAT("Min_", 'Port Config'!D24)</f>
        <v>Min_KEY_SW_A</v>
      </c>
      <c r="D83" s="36">
        <f t="shared" si="17"/>
        <v>197</v>
      </c>
      <c r="E83" s="36">
        <v>2</v>
      </c>
      <c r="F83" s="37"/>
      <c r="G83" s="128">
        <f t="shared" ref="G83:G84" si="22">5/2^15</f>
        <v>1.52587890625E-4</v>
      </c>
      <c r="H83" s="126">
        <v>0</v>
      </c>
      <c r="I83" s="126" t="s">
        <v>85</v>
      </c>
      <c r="J83" s="39"/>
      <c r="K83" s="66"/>
      <c r="L83" s="39" t="s">
        <v>83</v>
      </c>
    </row>
    <row r="84" spans="1:12" outlineLevel="1" x14ac:dyDescent="0.25">
      <c r="A84" s="27"/>
      <c r="B84" s="127" t="s">
        <v>149</v>
      </c>
      <c r="C84" s="127" t="str">
        <f>_xlfn.CONCAT("Max_", 'Port Config'!D24)</f>
        <v>Max_KEY_SW_A</v>
      </c>
      <c r="D84" s="36">
        <f t="shared" si="17"/>
        <v>199</v>
      </c>
      <c r="E84" s="36">
        <v>2</v>
      </c>
      <c r="F84" s="37"/>
      <c r="G84" s="128">
        <f t="shared" si="22"/>
        <v>1.52587890625E-4</v>
      </c>
      <c r="H84" s="126">
        <v>0</v>
      </c>
      <c r="I84" s="126" t="s">
        <v>85</v>
      </c>
      <c r="J84" s="39"/>
      <c r="K84" s="66"/>
      <c r="L84" s="39" t="s">
        <v>83</v>
      </c>
    </row>
    <row r="85" spans="1:12" outlineLevel="1" x14ac:dyDescent="0.25">
      <c r="A85" s="27"/>
      <c r="B85" s="129" t="s">
        <v>150</v>
      </c>
      <c r="C85" s="129" t="str">
        <f>_xlfn.CONCAT("TIMESTAMP_", 'Port Config'!D24)</f>
        <v>TIMESTAMP_KEY_SW_A</v>
      </c>
      <c r="D85" s="60">
        <f t="shared" si="17"/>
        <v>201</v>
      </c>
      <c r="E85" s="60">
        <v>4</v>
      </c>
      <c r="F85" s="61"/>
      <c r="G85" s="130"/>
      <c r="H85" s="130"/>
      <c r="I85" s="130"/>
      <c r="J85" s="56"/>
      <c r="K85" s="59"/>
      <c r="L85" s="56"/>
    </row>
    <row r="86" spans="1:12" outlineLevel="1" x14ac:dyDescent="0.25">
      <c r="A86" s="27"/>
      <c r="B86" s="127" t="s">
        <v>151</v>
      </c>
      <c r="C86" s="127" t="str">
        <f>_xlfn.CONCAT("Min_", 'Port Config'!D25)</f>
        <v>Min_BRAKE_SW_A</v>
      </c>
      <c r="D86" s="36">
        <f t="shared" si="17"/>
        <v>205</v>
      </c>
      <c r="E86" s="36">
        <v>2</v>
      </c>
      <c r="F86" s="37"/>
      <c r="G86" s="128">
        <f t="shared" ref="G86:G87" si="23">5/2^15</f>
        <v>1.52587890625E-4</v>
      </c>
      <c r="H86" s="126">
        <v>0</v>
      </c>
      <c r="I86" s="126" t="s">
        <v>85</v>
      </c>
      <c r="J86" s="39"/>
      <c r="K86" s="66"/>
      <c r="L86" s="39" t="s">
        <v>83</v>
      </c>
    </row>
    <row r="87" spans="1:12" outlineLevel="1" x14ac:dyDescent="0.25">
      <c r="A87" s="27"/>
      <c r="B87" s="127" t="s">
        <v>152</v>
      </c>
      <c r="C87" s="127" t="str">
        <f>_xlfn.CONCAT("Max_", 'Port Config'!D25)</f>
        <v>Max_BRAKE_SW_A</v>
      </c>
      <c r="D87" s="36">
        <f t="shared" si="17"/>
        <v>207</v>
      </c>
      <c r="E87" s="36">
        <v>2</v>
      </c>
      <c r="F87" s="37"/>
      <c r="G87" s="128">
        <f t="shared" si="23"/>
        <v>1.52587890625E-4</v>
      </c>
      <c r="H87" s="126">
        <v>0</v>
      </c>
      <c r="I87" s="126" t="s">
        <v>85</v>
      </c>
      <c r="J87" s="39"/>
      <c r="K87" s="66"/>
      <c r="L87" s="39" t="s">
        <v>83</v>
      </c>
    </row>
    <row r="88" spans="1:12" outlineLevel="1" x14ac:dyDescent="0.25">
      <c r="A88" s="27"/>
      <c r="B88" s="129" t="s">
        <v>153</v>
      </c>
      <c r="C88" s="129" t="str">
        <f>_xlfn.CONCAT("TIMESTAMP_", 'Port Config'!D25)</f>
        <v>TIMESTAMP_BRAKE_SW_A</v>
      </c>
      <c r="D88" s="60">
        <f t="shared" si="17"/>
        <v>209</v>
      </c>
      <c r="E88" s="60">
        <v>4</v>
      </c>
      <c r="F88" s="61"/>
      <c r="G88" s="130"/>
      <c r="H88" s="130"/>
      <c r="I88" s="130"/>
      <c r="J88" s="56"/>
      <c r="K88" s="59"/>
      <c r="L88" s="56"/>
    </row>
    <row r="89" spans="1:12" outlineLevel="1" x14ac:dyDescent="0.25">
      <c r="A89" s="27"/>
      <c r="B89" s="127" t="s">
        <v>154</v>
      </c>
      <c r="C89" s="127" t="str">
        <f>_xlfn.CONCAT("Min_", 'Port Config'!D26)</f>
        <v>Min_T30_A</v>
      </c>
      <c r="D89" s="36">
        <f t="shared" si="17"/>
        <v>213</v>
      </c>
      <c r="E89" s="36">
        <v>2</v>
      </c>
      <c r="F89" s="37"/>
      <c r="G89" s="128">
        <f t="shared" ref="G89:G90" si="24">5/2^15</f>
        <v>1.52587890625E-4</v>
      </c>
      <c r="H89" s="126">
        <v>0</v>
      </c>
      <c r="I89" s="126" t="s">
        <v>85</v>
      </c>
      <c r="J89" s="39">
        <f>12/(33+12)</f>
        <v>0.26666666666666666</v>
      </c>
      <c r="K89" s="66"/>
      <c r="L89" s="39" t="s">
        <v>83</v>
      </c>
    </row>
    <row r="90" spans="1:12" outlineLevel="1" x14ac:dyDescent="0.25">
      <c r="A90" s="27"/>
      <c r="B90" s="127" t="s">
        <v>155</v>
      </c>
      <c r="C90" s="127" t="str">
        <f>_xlfn.CONCAT("Max_", 'Port Config'!D26)</f>
        <v>Max_T30_A</v>
      </c>
      <c r="D90" s="36">
        <f t="shared" si="17"/>
        <v>215</v>
      </c>
      <c r="E90" s="36">
        <v>2</v>
      </c>
      <c r="F90" s="37"/>
      <c r="G90" s="128">
        <f t="shared" si="24"/>
        <v>1.52587890625E-4</v>
      </c>
      <c r="H90" s="126">
        <v>0</v>
      </c>
      <c r="I90" s="126" t="s">
        <v>85</v>
      </c>
      <c r="J90" s="39">
        <f>12/(33+12)</f>
        <v>0.26666666666666666</v>
      </c>
      <c r="K90" s="66"/>
      <c r="L90" s="39" t="s">
        <v>83</v>
      </c>
    </row>
    <row r="91" spans="1:12" outlineLevel="1" x14ac:dyDescent="0.25">
      <c r="A91" s="27"/>
      <c r="B91" s="129" t="s">
        <v>156</v>
      </c>
      <c r="C91" s="129" t="str">
        <f>_xlfn.CONCAT("TIMESTAMP_", 'Port Config'!D26)</f>
        <v>TIMESTAMP_T30_A</v>
      </c>
      <c r="D91" s="60">
        <f t="shared" si="17"/>
        <v>217</v>
      </c>
      <c r="E91" s="60">
        <v>4</v>
      </c>
      <c r="F91" s="61"/>
      <c r="G91" s="130"/>
      <c r="H91" s="130"/>
      <c r="I91" s="130"/>
      <c r="J91" s="56"/>
      <c r="K91" s="59"/>
      <c r="L91" s="56"/>
    </row>
    <row r="92" spans="1:12" outlineLevel="1" x14ac:dyDescent="0.25">
      <c r="A92" s="27"/>
      <c r="B92" s="127" t="s">
        <v>157</v>
      </c>
      <c r="C92" s="127" t="str">
        <f>_xlfn.CONCAT("Min_", 'Port Config'!D27)</f>
        <v>Min_I_LS_W_A</v>
      </c>
      <c r="D92" s="36">
        <f t="shared" si="17"/>
        <v>221</v>
      </c>
      <c r="E92" s="36">
        <v>2</v>
      </c>
      <c r="F92" s="37"/>
      <c r="G92" s="128">
        <f t="shared" ref="G92:G93" si="25">5/2^15</f>
        <v>1.52587890625E-4</v>
      </c>
      <c r="H92" s="126">
        <v>0</v>
      </c>
      <c r="I92" s="126" t="s">
        <v>85</v>
      </c>
      <c r="J92" s="39"/>
      <c r="K92" s="66"/>
      <c r="L92" s="39" t="s">
        <v>83</v>
      </c>
    </row>
    <row r="93" spans="1:12" outlineLevel="1" x14ac:dyDescent="0.25">
      <c r="A93" s="27"/>
      <c r="B93" s="127" t="s">
        <v>158</v>
      </c>
      <c r="C93" s="127" t="str">
        <f>_xlfn.CONCAT("Max_", 'Port Config'!D27)</f>
        <v>Max_I_LS_W_A</v>
      </c>
      <c r="D93" s="36">
        <f t="shared" si="17"/>
        <v>223</v>
      </c>
      <c r="E93" s="36">
        <v>2</v>
      </c>
      <c r="F93" s="37"/>
      <c r="G93" s="128">
        <f t="shared" si="25"/>
        <v>1.52587890625E-4</v>
      </c>
      <c r="H93" s="126">
        <v>0</v>
      </c>
      <c r="I93" s="126" t="s">
        <v>85</v>
      </c>
      <c r="J93" s="39"/>
      <c r="K93" s="66"/>
      <c r="L93" s="39" t="s">
        <v>83</v>
      </c>
    </row>
    <row r="94" spans="1:12" outlineLevel="1" x14ac:dyDescent="0.25">
      <c r="A94" s="27"/>
      <c r="B94" s="129" t="s">
        <v>159</v>
      </c>
      <c r="C94" s="129" t="str">
        <f>_xlfn.CONCAT("TIMESTAMP_", 'Port Config'!D27)</f>
        <v>TIMESTAMP_I_LS_W_A</v>
      </c>
      <c r="D94" s="60">
        <f t="shared" si="17"/>
        <v>225</v>
      </c>
      <c r="E94" s="60">
        <v>4</v>
      </c>
      <c r="F94" s="61"/>
      <c r="G94" s="130"/>
      <c r="H94" s="130"/>
      <c r="I94" s="130"/>
      <c r="J94" s="56"/>
      <c r="K94" s="59"/>
      <c r="L94" s="56"/>
    </row>
    <row r="95" spans="1:12" outlineLevel="1" x14ac:dyDescent="0.25">
      <c r="A95" s="27"/>
      <c r="B95" s="127" t="s">
        <v>160</v>
      </c>
      <c r="C95" s="127" t="str">
        <f>_xlfn.CONCAT("Min_", 'Port Config'!D28)</f>
        <v>Min_DC_LINK_A</v>
      </c>
      <c r="D95" s="36">
        <f t="shared" si="17"/>
        <v>229</v>
      </c>
      <c r="E95" s="36">
        <v>2</v>
      </c>
      <c r="F95" s="37"/>
      <c r="G95" s="128">
        <f t="shared" ref="G95:G96" si="26">5/2^15</f>
        <v>1.52587890625E-4</v>
      </c>
      <c r="H95" s="126">
        <v>0</v>
      </c>
      <c r="I95" s="126" t="s">
        <v>85</v>
      </c>
      <c r="J95" s="39">
        <v>7.4553999999999995E-2</v>
      </c>
      <c r="K95" s="66"/>
      <c r="L95" s="39" t="s">
        <v>83</v>
      </c>
    </row>
    <row r="96" spans="1:12" outlineLevel="1" x14ac:dyDescent="0.25">
      <c r="A96" s="27"/>
      <c r="B96" s="127" t="s">
        <v>161</v>
      </c>
      <c r="C96" s="127" t="str">
        <f>_xlfn.CONCAT("Max_", 'Port Config'!D28)</f>
        <v>Max_DC_LINK_A</v>
      </c>
      <c r="D96" s="36">
        <f t="shared" si="17"/>
        <v>231</v>
      </c>
      <c r="E96" s="36">
        <v>2</v>
      </c>
      <c r="F96" s="37"/>
      <c r="G96" s="128">
        <f t="shared" si="26"/>
        <v>1.52587890625E-4</v>
      </c>
      <c r="H96" s="126">
        <v>0</v>
      </c>
      <c r="I96" s="126" t="s">
        <v>85</v>
      </c>
      <c r="J96" s="39">
        <v>7.4553999999999995E-2</v>
      </c>
      <c r="K96" s="66"/>
      <c r="L96" s="39" t="s">
        <v>83</v>
      </c>
    </row>
    <row r="97" spans="1:12" outlineLevel="1" x14ac:dyDescent="0.25">
      <c r="A97" s="27"/>
      <c r="B97" s="129" t="s">
        <v>162</v>
      </c>
      <c r="C97" s="129" t="str">
        <f>_xlfn.CONCAT("TIMESTAMP_", 'Port Config'!D28)</f>
        <v>TIMESTAMP_DC_LINK_A</v>
      </c>
      <c r="D97" s="60">
        <f t="shared" si="17"/>
        <v>233</v>
      </c>
      <c r="E97" s="60">
        <v>4</v>
      </c>
      <c r="F97" s="61"/>
      <c r="G97" s="130"/>
      <c r="H97" s="130"/>
      <c r="I97" s="130"/>
      <c r="J97" s="56"/>
      <c r="K97" s="59"/>
      <c r="L97" s="56"/>
    </row>
    <row r="98" spans="1:12" outlineLevel="1" x14ac:dyDescent="0.25">
      <c r="A98" s="27"/>
      <c r="B98" s="127" t="s">
        <v>163</v>
      </c>
      <c r="C98" s="127" t="str">
        <f>_xlfn.CONCAT("Min_", 'Port Config'!D29)</f>
        <v>Min_V_5V_SENSOR2_A</v>
      </c>
      <c r="D98" s="36">
        <f t="shared" si="17"/>
        <v>237</v>
      </c>
      <c r="E98" s="36">
        <v>2</v>
      </c>
      <c r="F98" s="37"/>
      <c r="G98" s="128">
        <f t="shared" ref="G98:G99" si="27">5/2^15</f>
        <v>1.52587890625E-4</v>
      </c>
      <c r="H98" s="126">
        <v>0</v>
      </c>
      <c r="I98" s="126" t="s">
        <v>85</v>
      </c>
      <c r="J98" s="39">
        <v>0.90900000000000003</v>
      </c>
      <c r="K98" s="66"/>
      <c r="L98" s="39" t="s">
        <v>83</v>
      </c>
    </row>
    <row r="99" spans="1:12" outlineLevel="1" x14ac:dyDescent="0.25">
      <c r="A99" s="27"/>
      <c r="B99" s="127" t="s">
        <v>164</v>
      </c>
      <c r="C99" s="127" t="str">
        <f>_xlfn.CONCAT("Max_", 'Port Config'!D29)</f>
        <v>Max_V_5V_SENSOR2_A</v>
      </c>
      <c r="D99" s="36">
        <f t="shared" si="17"/>
        <v>239</v>
      </c>
      <c r="E99" s="36">
        <v>2</v>
      </c>
      <c r="F99" s="37"/>
      <c r="G99" s="128">
        <f t="shared" si="27"/>
        <v>1.52587890625E-4</v>
      </c>
      <c r="H99" s="126">
        <v>0</v>
      </c>
      <c r="I99" s="126" t="s">
        <v>85</v>
      </c>
      <c r="J99" s="39">
        <v>0.90900000000000003</v>
      </c>
      <c r="K99" s="66"/>
      <c r="L99" s="39" t="s">
        <v>83</v>
      </c>
    </row>
    <row r="100" spans="1:12" outlineLevel="1" x14ac:dyDescent="0.25">
      <c r="A100" s="27"/>
      <c r="B100" s="129" t="s">
        <v>165</v>
      </c>
      <c r="C100" s="129" t="str">
        <f>_xlfn.CONCAT("TIMESTAMP_", 'Port Config'!D29)</f>
        <v>TIMESTAMP_V_5V_SENSOR2_A</v>
      </c>
      <c r="D100" s="60">
        <f t="shared" si="17"/>
        <v>241</v>
      </c>
      <c r="E100" s="60">
        <v>4</v>
      </c>
      <c r="F100" s="61"/>
      <c r="G100" s="130"/>
      <c r="H100" s="130"/>
      <c r="I100" s="130"/>
      <c r="J100" s="56"/>
      <c r="K100" s="59"/>
      <c r="L100" s="56"/>
    </row>
    <row r="101" spans="1:12" outlineLevel="1" x14ac:dyDescent="0.25">
      <c r="A101" s="27"/>
      <c r="B101" s="127" t="s">
        <v>166</v>
      </c>
      <c r="C101" s="127" t="str">
        <f>_xlfn.CONCAT("Min_", 'Port Config'!D30)</f>
        <v>Min_MODE-_A</v>
      </c>
      <c r="D101" s="36">
        <f t="shared" si="17"/>
        <v>245</v>
      </c>
      <c r="E101" s="36">
        <v>2</v>
      </c>
      <c r="F101" s="37"/>
      <c r="G101" s="128">
        <f t="shared" ref="G101:G102" si="28">5/2^15</f>
        <v>1.52587890625E-4</v>
      </c>
      <c r="H101" s="126">
        <v>0</v>
      </c>
      <c r="I101" s="126" t="s">
        <v>85</v>
      </c>
      <c r="J101" s="39"/>
      <c r="K101" s="66"/>
      <c r="L101" s="39" t="s">
        <v>83</v>
      </c>
    </row>
    <row r="102" spans="1:12" outlineLevel="1" x14ac:dyDescent="0.25">
      <c r="A102" s="27"/>
      <c r="B102" s="127" t="s">
        <v>167</v>
      </c>
      <c r="C102" s="127" t="str">
        <f>_xlfn.CONCAT("Max_", 'Port Config'!D30)</f>
        <v>Max_MODE-_A</v>
      </c>
      <c r="D102" s="36">
        <f t="shared" si="17"/>
        <v>247</v>
      </c>
      <c r="E102" s="36">
        <v>2</v>
      </c>
      <c r="F102" s="37"/>
      <c r="G102" s="128">
        <f t="shared" si="28"/>
        <v>1.52587890625E-4</v>
      </c>
      <c r="H102" s="126">
        <v>0</v>
      </c>
      <c r="I102" s="126" t="s">
        <v>85</v>
      </c>
      <c r="J102" s="39"/>
      <c r="K102" s="66"/>
      <c r="L102" s="39" t="s">
        <v>83</v>
      </c>
    </row>
    <row r="103" spans="1:12" outlineLevel="1" x14ac:dyDescent="0.25">
      <c r="A103" s="27"/>
      <c r="B103" s="129" t="s">
        <v>168</v>
      </c>
      <c r="C103" s="129" t="str">
        <f>_xlfn.CONCAT("TIMESTAMP_", 'Port Config'!D30)</f>
        <v>TIMESTAMP_MODE-_A</v>
      </c>
      <c r="D103" s="60">
        <f t="shared" si="17"/>
        <v>249</v>
      </c>
      <c r="E103" s="60">
        <v>4</v>
      </c>
      <c r="F103" s="61"/>
      <c r="G103" s="130"/>
      <c r="H103" s="130"/>
      <c r="I103" s="130"/>
      <c r="J103" s="56"/>
      <c r="K103" s="59"/>
      <c r="L103" s="56"/>
    </row>
    <row r="104" spans="1:12" outlineLevel="1" x14ac:dyDescent="0.25">
      <c r="A104" s="27"/>
      <c r="B104" s="127" t="s">
        <v>169</v>
      </c>
      <c r="C104" s="127" t="str">
        <f>_xlfn.CONCAT("Min_", 'Port Config'!D31)</f>
        <v>Min_SPARE_INPUT_A</v>
      </c>
      <c r="D104" s="36">
        <f t="shared" si="17"/>
        <v>253</v>
      </c>
      <c r="E104" s="36">
        <v>2</v>
      </c>
      <c r="F104" s="37"/>
      <c r="G104" s="128">
        <f t="shared" ref="G104:G105" si="29">5/2^15</f>
        <v>1.52587890625E-4</v>
      </c>
      <c r="H104" s="126">
        <v>0</v>
      </c>
      <c r="I104" s="126" t="s">
        <v>85</v>
      </c>
      <c r="J104" s="39"/>
      <c r="K104" s="66"/>
      <c r="L104" s="39" t="s">
        <v>83</v>
      </c>
    </row>
    <row r="105" spans="1:12" outlineLevel="1" x14ac:dyDescent="0.25">
      <c r="A105" s="27"/>
      <c r="B105" s="127" t="s">
        <v>170</v>
      </c>
      <c r="C105" s="127" t="str">
        <f>_xlfn.CONCAT("Max_", 'Port Config'!D31)</f>
        <v>Max_SPARE_INPUT_A</v>
      </c>
      <c r="D105" s="36">
        <f t="shared" si="17"/>
        <v>255</v>
      </c>
      <c r="E105" s="36">
        <v>2</v>
      </c>
      <c r="F105" s="37"/>
      <c r="G105" s="128">
        <f t="shared" si="29"/>
        <v>1.52587890625E-4</v>
      </c>
      <c r="H105" s="126">
        <v>0</v>
      </c>
      <c r="I105" s="126" t="s">
        <v>85</v>
      </c>
      <c r="J105" s="39"/>
      <c r="K105" s="66"/>
      <c r="L105" s="39" t="s">
        <v>83</v>
      </c>
    </row>
    <row r="106" spans="1:12" outlineLevel="1" x14ac:dyDescent="0.25">
      <c r="A106" s="27"/>
      <c r="B106" s="129" t="s">
        <v>171</v>
      </c>
      <c r="C106" s="129" t="str">
        <f>_xlfn.CONCAT("TIMESTAMP_", 'Port Config'!D31)</f>
        <v>TIMESTAMP_SPARE_INPUT_A</v>
      </c>
      <c r="D106" s="60">
        <f t="shared" si="17"/>
        <v>257</v>
      </c>
      <c r="E106" s="60">
        <v>4</v>
      </c>
      <c r="F106" s="61"/>
      <c r="G106" s="130"/>
      <c r="H106" s="130"/>
      <c r="I106" s="130"/>
      <c r="J106" s="56"/>
      <c r="K106" s="59"/>
      <c r="L106" s="56"/>
    </row>
    <row r="107" spans="1:12" outlineLevel="1" x14ac:dyDescent="0.25">
      <c r="A107" s="27"/>
      <c r="B107" s="127" t="s">
        <v>172</v>
      </c>
      <c r="C107" s="127" t="str">
        <f>_xlfn.CONCAT("Min_", 'Port Config'!D32)</f>
        <v>Min_PROXIMITY_PILOT_A</v>
      </c>
      <c r="D107" s="36">
        <f t="shared" si="17"/>
        <v>261</v>
      </c>
      <c r="E107" s="36">
        <v>2</v>
      </c>
      <c r="F107" s="37"/>
      <c r="G107" s="128">
        <f t="shared" ref="G107:G108" si="30">5/2^15</f>
        <v>1.52587890625E-4</v>
      </c>
      <c r="H107" s="126">
        <v>0</v>
      </c>
      <c r="I107" s="126" t="s">
        <v>85</v>
      </c>
      <c r="J107" s="39"/>
      <c r="K107" s="66"/>
      <c r="L107" s="39" t="s">
        <v>83</v>
      </c>
    </row>
    <row r="108" spans="1:12" outlineLevel="1" x14ac:dyDescent="0.25">
      <c r="A108" s="27"/>
      <c r="B108" s="127" t="s">
        <v>173</v>
      </c>
      <c r="C108" s="127" t="str">
        <f>_xlfn.CONCAT("Max_", 'Port Config'!D32)</f>
        <v>Max_PROXIMITY_PILOT_A</v>
      </c>
      <c r="D108" s="36">
        <f t="shared" si="17"/>
        <v>263</v>
      </c>
      <c r="E108" s="36">
        <v>2</v>
      </c>
      <c r="F108" s="37"/>
      <c r="G108" s="128">
        <f t="shared" si="30"/>
        <v>1.52587890625E-4</v>
      </c>
      <c r="H108" s="126">
        <v>0</v>
      </c>
      <c r="I108" s="126" t="s">
        <v>85</v>
      </c>
      <c r="J108" s="39"/>
      <c r="K108" s="66"/>
      <c r="L108" s="39" t="s">
        <v>83</v>
      </c>
    </row>
    <row r="109" spans="1:12" outlineLevel="1" x14ac:dyDescent="0.25">
      <c r="A109" s="27"/>
      <c r="B109" s="129" t="s">
        <v>174</v>
      </c>
      <c r="C109" s="129" t="str">
        <f>_xlfn.CONCAT("TIMESTAMP_", 'Port Config'!D32)</f>
        <v>TIMESTAMP_PROXIMITY_PILOT_A</v>
      </c>
      <c r="D109" s="60">
        <f t="shared" si="17"/>
        <v>265</v>
      </c>
      <c r="E109" s="60">
        <v>4</v>
      </c>
      <c r="F109" s="61"/>
      <c r="G109" s="130"/>
      <c r="H109" s="130"/>
      <c r="I109" s="130"/>
      <c r="J109" s="56"/>
      <c r="K109" s="59"/>
      <c r="L109" s="56"/>
    </row>
    <row r="110" spans="1:12" x14ac:dyDescent="0.25">
      <c r="A110" s="124" t="s">
        <v>28</v>
      </c>
      <c r="B110" s="124"/>
      <c r="C110" s="124"/>
      <c r="D110" s="36">
        <f t="shared" si="17"/>
        <v>269</v>
      </c>
      <c r="E110" s="36">
        <v>2</v>
      </c>
      <c r="F110" s="123"/>
      <c r="G110" s="126"/>
      <c r="H110" s="126"/>
      <c r="I110" s="126"/>
      <c r="J110" s="39"/>
      <c r="K110" s="66"/>
      <c r="L110" s="39"/>
    </row>
    <row r="111" spans="1:12" x14ac:dyDescent="0.25">
      <c r="A111" s="122" t="s">
        <v>175</v>
      </c>
      <c r="B111" s="122" t="s">
        <v>176</v>
      </c>
      <c r="C111" s="122" t="s">
        <v>176</v>
      </c>
      <c r="D111" s="36">
        <f t="shared" si="17"/>
        <v>271</v>
      </c>
      <c r="E111" s="36">
        <v>1</v>
      </c>
      <c r="F111" s="123"/>
      <c r="G111" s="36"/>
      <c r="H111" s="36"/>
      <c r="I111" s="36"/>
      <c r="J111" s="39"/>
      <c r="K111" s="66"/>
      <c r="L111" s="39" t="s">
        <v>56</v>
      </c>
    </row>
    <row r="112" spans="1:12" customFormat="1" x14ac:dyDescent="0.25">
      <c r="A112" s="124" t="s">
        <v>32</v>
      </c>
      <c r="B112" s="124"/>
      <c r="C112" s="124"/>
      <c r="D112" s="36">
        <f t="shared" si="17"/>
        <v>272</v>
      </c>
      <c r="E112" s="36">
        <v>2</v>
      </c>
      <c r="F112" s="123"/>
      <c r="G112" s="126"/>
      <c r="H112" s="126"/>
      <c r="I112" s="126"/>
      <c r="J112" s="39"/>
      <c r="K112" s="66"/>
      <c r="L112" s="39"/>
    </row>
    <row r="113" spans="1:12" outlineLevel="1" x14ac:dyDescent="0.25">
      <c r="A113" s="27"/>
      <c r="B113" s="129" t="s">
        <v>177</v>
      </c>
      <c r="C113" s="129" t="str">
        <f>_xlfn.CONCAT("Level_", 'Port Config'!D37)</f>
        <v>Level_N_FAULT1</v>
      </c>
      <c r="D113" s="60">
        <f t="shared" si="17"/>
        <v>274</v>
      </c>
      <c r="E113" s="60">
        <v>1</v>
      </c>
      <c r="F113" s="61" t="s">
        <v>178</v>
      </c>
      <c r="G113" s="130"/>
      <c r="H113" s="130"/>
      <c r="I113" s="130" t="s">
        <v>179</v>
      </c>
      <c r="J113" s="56"/>
      <c r="K113" s="59">
        <v>1</v>
      </c>
      <c r="L113" s="56" t="s">
        <v>61</v>
      </c>
    </row>
    <row r="114" spans="1:12" outlineLevel="1" x14ac:dyDescent="0.25">
      <c r="A114" s="27"/>
      <c r="B114" s="36" t="s">
        <v>180</v>
      </c>
      <c r="C114" s="127" t="str">
        <f>_xlfn.CONCAT("Count_", 'Port Config'!D37)</f>
        <v>Count_N_FAULT1</v>
      </c>
      <c r="D114" s="36">
        <f t="shared" si="17"/>
        <v>275</v>
      </c>
      <c r="E114" s="36">
        <v>1</v>
      </c>
      <c r="F114" s="125"/>
      <c r="G114" s="38"/>
      <c r="H114" s="38"/>
      <c r="I114" s="38" t="s">
        <v>181</v>
      </c>
      <c r="J114" s="39"/>
      <c r="K114" s="66">
        <v>0</v>
      </c>
      <c r="L114" s="66" t="s">
        <v>61</v>
      </c>
    </row>
    <row r="115" spans="1:12" outlineLevel="1" x14ac:dyDescent="0.25">
      <c r="A115" s="27"/>
      <c r="B115" s="129" t="s">
        <v>182</v>
      </c>
      <c r="C115" s="129" t="str">
        <f>_xlfn.CONCAT("Level_", 'Port Config'!D38)</f>
        <v>Level_N_CAN1_FAULT</v>
      </c>
      <c r="D115" s="60">
        <f t="shared" si="17"/>
        <v>276</v>
      </c>
      <c r="E115" s="60">
        <v>1</v>
      </c>
      <c r="F115" s="61" t="s">
        <v>178</v>
      </c>
      <c r="G115" s="130"/>
      <c r="H115" s="130"/>
      <c r="I115" s="130" t="s">
        <v>179</v>
      </c>
      <c r="J115" s="56"/>
      <c r="K115" s="59">
        <v>1</v>
      </c>
      <c r="L115" s="56" t="s">
        <v>61</v>
      </c>
    </row>
    <row r="116" spans="1:12" outlineLevel="1" x14ac:dyDescent="0.25">
      <c r="A116" s="27"/>
      <c r="B116" s="36" t="s">
        <v>183</v>
      </c>
      <c r="C116" s="127" t="str">
        <f>_xlfn.CONCAT("Count_", 'Port Config'!D38)</f>
        <v>Count_N_CAN1_FAULT</v>
      </c>
      <c r="D116" s="36">
        <f t="shared" si="17"/>
        <v>277</v>
      </c>
      <c r="E116" s="36">
        <v>1</v>
      </c>
      <c r="F116" s="125"/>
      <c r="G116" s="38"/>
      <c r="H116" s="38"/>
      <c r="I116" s="38" t="s">
        <v>181</v>
      </c>
      <c r="J116" s="39"/>
      <c r="K116" s="66">
        <v>0</v>
      </c>
      <c r="L116" s="66" t="s">
        <v>61</v>
      </c>
    </row>
    <row r="117" spans="1:12" outlineLevel="1" x14ac:dyDescent="0.25">
      <c r="A117" s="27"/>
      <c r="B117" s="129" t="s">
        <v>184</v>
      </c>
      <c r="C117" s="129" t="str">
        <f>_xlfn.CONCAT("Level_", 'Port Config'!D39)</f>
        <v>Level_CAN1_INH_IN</v>
      </c>
      <c r="D117" s="60">
        <f t="shared" si="17"/>
        <v>278</v>
      </c>
      <c r="E117" s="60">
        <v>1</v>
      </c>
      <c r="F117" s="61" t="s">
        <v>178</v>
      </c>
      <c r="G117" s="130"/>
      <c r="H117" s="130"/>
      <c r="I117" s="130" t="s">
        <v>179</v>
      </c>
      <c r="J117" s="56"/>
      <c r="K117" s="59">
        <v>1</v>
      </c>
      <c r="L117" s="56" t="s">
        <v>61</v>
      </c>
    </row>
    <row r="118" spans="1:12" outlineLevel="1" x14ac:dyDescent="0.25">
      <c r="A118" s="27"/>
      <c r="B118" s="36" t="s">
        <v>185</v>
      </c>
      <c r="C118" s="127" t="str">
        <f>_xlfn.CONCAT("Count_", 'Port Config'!D39)</f>
        <v>Count_CAN1_INH_IN</v>
      </c>
      <c r="D118" s="36">
        <f t="shared" si="17"/>
        <v>279</v>
      </c>
      <c r="E118" s="36">
        <v>1</v>
      </c>
      <c r="F118" s="125"/>
      <c r="G118" s="38"/>
      <c r="H118" s="38"/>
      <c r="I118" s="38" t="s">
        <v>181</v>
      </c>
      <c r="J118" s="39"/>
      <c r="K118" s="66">
        <v>0</v>
      </c>
      <c r="L118" s="66" t="s">
        <v>61</v>
      </c>
    </row>
    <row r="119" spans="1:12" outlineLevel="1" x14ac:dyDescent="0.25">
      <c r="A119" s="27"/>
      <c r="B119" s="129" t="s">
        <v>186</v>
      </c>
      <c r="C119" s="129" t="str">
        <f>_xlfn.CONCAT("Level_", 'Port Config'!D40)</f>
        <v>Level_N_FAULT2</v>
      </c>
      <c r="D119" s="60">
        <f t="shared" si="17"/>
        <v>280</v>
      </c>
      <c r="E119" s="60">
        <v>1</v>
      </c>
      <c r="F119" s="61" t="s">
        <v>178</v>
      </c>
      <c r="G119" s="130"/>
      <c r="H119" s="130"/>
      <c r="I119" s="130" t="s">
        <v>179</v>
      </c>
      <c r="J119" s="56"/>
      <c r="K119" s="59">
        <v>1</v>
      </c>
      <c r="L119" s="56" t="s">
        <v>61</v>
      </c>
    </row>
    <row r="120" spans="1:12" outlineLevel="1" x14ac:dyDescent="0.25">
      <c r="A120" s="27"/>
      <c r="B120" s="36" t="s">
        <v>187</v>
      </c>
      <c r="C120" s="127" t="str">
        <f>_xlfn.CONCAT("Count_", 'Port Config'!D40)</f>
        <v>Count_N_FAULT2</v>
      </c>
      <c r="D120" s="36">
        <f t="shared" si="17"/>
        <v>281</v>
      </c>
      <c r="E120" s="36">
        <v>1</v>
      </c>
      <c r="F120" s="125"/>
      <c r="G120" s="38"/>
      <c r="H120" s="38"/>
      <c r="I120" s="38" t="s">
        <v>181</v>
      </c>
      <c r="J120" s="39"/>
      <c r="K120" s="66">
        <v>0</v>
      </c>
      <c r="L120" s="66" t="s">
        <v>61</v>
      </c>
    </row>
    <row r="121" spans="1:12" outlineLevel="1" x14ac:dyDescent="0.25">
      <c r="A121" s="27"/>
      <c r="B121" s="129" t="s">
        <v>188</v>
      </c>
      <c r="C121" s="129" t="str">
        <f>_xlfn.CONCAT("Level_", 'Port Config'!D41)</f>
        <v>Level_N_ASCIN</v>
      </c>
      <c r="D121" s="129">
        <f t="shared" si="17"/>
        <v>282</v>
      </c>
      <c r="E121" s="129">
        <v>1</v>
      </c>
      <c r="F121" s="129" t="s">
        <v>178</v>
      </c>
      <c r="G121" s="129"/>
      <c r="H121" s="129"/>
      <c r="I121" s="129" t="s">
        <v>179</v>
      </c>
      <c r="J121" s="129"/>
      <c r="K121" s="59">
        <v>1</v>
      </c>
      <c r="L121" s="56" t="s">
        <v>61</v>
      </c>
    </row>
    <row r="122" spans="1:12" outlineLevel="1" x14ac:dyDescent="0.25">
      <c r="A122" s="27"/>
      <c r="B122" s="36" t="s">
        <v>189</v>
      </c>
      <c r="C122" s="127" t="str">
        <f>_xlfn.CONCAT("Count_", 'Port Config'!D41)</f>
        <v>Count_N_ASCIN</v>
      </c>
      <c r="D122" s="36">
        <f t="shared" si="17"/>
        <v>283</v>
      </c>
      <c r="E122" s="36">
        <v>1</v>
      </c>
      <c r="F122" s="125"/>
      <c r="G122" s="38"/>
      <c r="H122" s="38"/>
      <c r="I122" s="38" t="s">
        <v>181</v>
      </c>
      <c r="J122" s="39"/>
      <c r="K122" s="66">
        <v>0</v>
      </c>
      <c r="L122" s="66" t="s">
        <v>61</v>
      </c>
    </row>
    <row r="123" spans="1:12" x14ac:dyDescent="0.25">
      <c r="A123" s="124" t="s">
        <v>28</v>
      </c>
      <c r="B123" s="124"/>
      <c r="C123" s="124"/>
      <c r="D123" s="36">
        <f t="shared" si="17"/>
        <v>284</v>
      </c>
      <c r="E123" s="36">
        <v>2</v>
      </c>
      <c r="F123" s="123"/>
      <c r="G123" s="126"/>
      <c r="H123" s="126"/>
      <c r="I123" s="126"/>
      <c r="J123" s="39"/>
      <c r="K123" s="66"/>
      <c r="L123" s="39"/>
    </row>
    <row r="124" spans="1:12" x14ac:dyDescent="0.25">
      <c r="A124" s="122" t="s">
        <v>190</v>
      </c>
      <c r="B124" s="122" t="s">
        <v>191</v>
      </c>
      <c r="C124" s="122" t="s">
        <v>191</v>
      </c>
      <c r="D124" s="36">
        <f t="shared" si="17"/>
        <v>286</v>
      </c>
      <c r="E124" s="36">
        <v>1</v>
      </c>
      <c r="F124" s="123"/>
      <c r="G124" s="38"/>
      <c r="H124" s="38"/>
      <c r="I124" s="38"/>
      <c r="J124" s="39"/>
      <c r="K124" s="66"/>
      <c r="L124" s="39" t="s">
        <v>56</v>
      </c>
    </row>
    <row r="125" spans="1:12" customFormat="1" x14ac:dyDescent="0.25">
      <c r="A125" s="124" t="s">
        <v>32</v>
      </c>
      <c r="B125" s="124"/>
      <c r="C125" s="124"/>
      <c r="D125" s="36">
        <f t="shared" si="17"/>
        <v>287</v>
      </c>
      <c r="E125" s="36">
        <v>2</v>
      </c>
      <c r="F125" s="123"/>
      <c r="G125" s="126"/>
      <c r="H125" s="126"/>
      <c r="I125" s="126"/>
      <c r="J125" s="39"/>
      <c r="K125" s="66"/>
      <c r="L125" s="39"/>
    </row>
    <row r="126" spans="1:12" outlineLevel="1" x14ac:dyDescent="0.25">
      <c r="A126" s="27"/>
      <c r="B126" s="36" t="s">
        <v>192</v>
      </c>
      <c r="C126" s="36" t="s">
        <v>192</v>
      </c>
      <c r="D126" s="36">
        <f t="shared" si="17"/>
        <v>289</v>
      </c>
      <c r="E126" s="36">
        <v>4</v>
      </c>
      <c r="F126" s="125"/>
      <c r="G126" s="53"/>
      <c r="H126" s="39"/>
      <c r="I126" s="38" t="s">
        <v>193</v>
      </c>
      <c r="J126" s="39"/>
      <c r="K126" s="66"/>
      <c r="L126" s="39" t="s">
        <v>83</v>
      </c>
    </row>
    <row r="127" spans="1:12" outlineLevel="1" x14ac:dyDescent="0.25">
      <c r="A127" s="27"/>
      <c r="B127" s="36" t="s">
        <v>194</v>
      </c>
      <c r="C127" s="36" t="s">
        <v>194</v>
      </c>
      <c r="D127" s="36">
        <f t="shared" si="17"/>
        <v>293</v>
      </c>
      <c r="E127" s="36">
        <v>4</v>
      </c>
      <c r="F127" s="125"/>
      <c r="G127" s="53"/>
      <c r="H127" s="38"/>
      <c r="I127" s="38" t="s">
        <v>193</v>
      </c>
      <c r="J127" s="39"/>
      <c r="K127" s="66"/>
      <c r="L127" s="39" t="s">
        <v>83</v>
      </c>
    </row>
    <row r="128" spans="1:12" outlineLevel="1" x14ac:dyDescent="0.25">
      <c r="A128" s="27"/>
      <c r="B128" s="36" t="s">
        <v>195</v>
      </c>
      <c r="C128" s="36" t="s">
        <v>195</v>
      </c>
      <c r="D128" s="36">
        <f t="shared" si="17"/>
        <v>297</v>
      </c>
      <c r="E128" s="36">
        <v>4</v>
      </c>
      <c r="F128" s="125"/>
      <c r="G128" s="53"/>
      <c r="H128" s="38"/>
      <c r="I128" s="38" t="s">
        <v>193</v>
      </c>
      <c r="J128" s="39"/>
      <c r="K128" s="66"/>
      <c r="L128" s="39" t="s">
        <v>83</v>
      </c>
    </row>
    <row r="129" spans="1:12" outlineLevel="1" x14ac:dyDescent="0.25">
      <c r="A129" s="27"/>
      <c r="B129" s="36" t="s">
        <v>196</v>
      </c>
      <c r="C129" s="36" t="s">
        <v>196</v>
      </c>
      <c r="D129" s="36">
        <f t="shared" si="17"/>
        <v>301</v>
      </c>
      <c r="E129" s="36">
        <v>4</v>
      </c>
      <c r="F129" s="125"/>
      <c r="G129" s="53"/>
      <c r="H129" s="38"/>
      <c r="I129" s="38" t="s">
        <v>193</v>
      </c>
      <c r="J129" s="39"/>
      <c r="K129" s="66"/>
      <c r="L129" s="39" t="s">
        <v>83</v>
      </c>
    </row>
    <row r="130" spans="1:12" outlineLevel="1" x14ac:dyDescent="0.25">
      <c r="A130" s="27"/>
      <c r="B130" s="129" t="s">
        <v>197</v>
      </c>
      <c r="C130" s="129" t="s">
        <v>197</v>
      </c>
      <c r="D130" s="60">
        <f t="shared" si="17"/>
        <v>305</v>
      </c>
      <c r="E130" s="60">
        <v>4</v>
      </c>
      <c r="F130" s="61"/>
      <c r="G130" s="130"/>
      <c r="H130" s="130"/>
      <c r="I130" s="130"/>
      <c r="J130" s="56"/>
      <c r="K130" s="59"/>
      <c r="L130" s="56"/>
    </row>
    <row r="131" spans="1:12" x14ac:dyDescent="0.25">
      <c r="A131" s="27"/>
      <c r="B131" s="149" t="s">
        <v>198</v>
      </c>
      <c r="C131" s="150"/>
      <c r="D131" s="150"/>
      <c r="E131" s="150"/>
      <c r="F131" s="150"/>
      <c r="G131" s="150"/>
      <c r="H131" s="150"/>
      <c r="I131" s="150"/>
      <c r="J131" s="150"/>
      <c r="K131" s="150"/>
      <c r="L131" s="151"/>
    </row>
    <row r="132" spans="1:12" x14ac:dyDescent="0.25">
      <c r="A132" s="28"/>
      <c r="B132" s="35" t="s">
        <v>199</v>
      </c>
      <c r="C132" s="35"/>
      <c r="D132" s="36">
        <f>D130+E130</f>
        <v>309</v>
      </c>
      <c r="E132" s="35"/>
      <c r="F132" s="125"/>
      <c r="G132" s="38"/>
      <c r="H132" s="38"/>
      <c r="I132" s="38"/>
      <c r="J132" s="41"/>
      <c r="K132" s="47"/>
      <c r="L132" s="41"/>
    </row>
    <row r="133" spans="1:12" x14ac:dyDescent="0.25">
      <c r="D133" s="30"/>
    </row>
    <row r="134" spans="1:12" x14ac:dyDescent="0.25">
      <c r="D134" s="30"/>
    </row>
    <row r="135" spans="1:12" x14ac:dyDescent="0.25">
      <c r="D135" s="30"/>
    </row>
    <row r="136" spans="1:12" x14ac:dyDescent="0.25">
      <c r="D136" s="30"/>
    </row>
    <row r="137" spans="1:12" x14ac:dyDescent="0.25">
      <c r="D137" s="30"/>
    </row>
    <row r="138" spans="1:12" x14ac:dyDescent="0.25">
      <c r="D138" s="30"/>
    </row>
    <row r="139" spans="1:12" x14ac:dyDescent="0.25">
      <c r="D139" s="30"/>
    </row>
    <row r="140" spans="1:12" x14ac:dyDescent="0.25">
      <c r="D140" s="30"/>
    </row>
    <row r="141" spans="1:12" x14ac:dyDescent="0.25">
      <c r="D141" s="30"/>
    </row>
    <row r="142" spans="1:12" x14ac:dyDescent="0.25">
      <c r="D142" s="30"/>
    </row>
    <row r="143" spans="1:12" x14ac:dyDescent="0.25">
      <c r="D143" s="30"/>
    </row>
    <row r="144" spans="1:12" x14ac:dyDescent="0.25">
      <c r="D144" s="30"/>
    </row>
    <row r="145" spans="4:4" x14ac:dyDescent="0.25">
      <c r="D145" s="30"/>
    </row>
    <row r="146" spans="4:4" x14ac:dyDescent="0.25">
      <c r="D146" s="30"/>
    </row>
    <row r="147" spans="4:4" x14ac:dyDescent="0.25">
      <c r="D147" s="30"/>
    </row>
    <row r="148" spans="4:4" x14ac:dyDescent="0.25">
      <c r="D148" s="30"/>
    </row>
    <row r="149" spans="4:4" x14ac:dyDescent="0.25">
      <c r="D149" s="30"/>
    </row>
    <row r="150" spans="4:4" x14ac:dyDescent="0.25">
      <c r="D150" s="30"/>
    </row>
    <row r="151" spans="4:4" x14ac:dyDescent="0.25">
      <c r="D151" s="30"/>
    </row>
    <row r="152" spans="4:4" x14ac:dyDescent="0.25">
      <c r="D152" s="30"/>
    </row>
    <row r="153" spans="4:4" x14ac:dyDescent="0.25">
      <c r="D153" s="30"/>
    </row>
    <row r="154" spans="4:4" x14ac:dyDescent="0.25">
      <c r="D154" s="30"/>
    </row>
    <row r="155" spans="4:4" x14ac:dyDescent="0.25">
      <c r="D155" s="30"/>
    </row>
    <row r="156" spans="4:4" x14ac:dyDescent="0.25">
      <c r="D156" s="30"/>
    </row>
    <row r="157" spans="4:4" x14ac:dyDescent="0.25">
      <c r="D157" s="30"/>
    </row>
    <row r="158" spans="4:4" x14ac:dyDescent="0.25">
      <c r="D158" s="30"/>
    </row>
    <row r="159" spans="4:4" x14ac:dyDescent="0.25">
      <c r="D159" s="30"/>
    </row>
    <row r="160" spans="4:4" x14ac:dyDescent="0.25">
      <c r="D160" s="30"/>
    </row>
    <row r="161" spans="4:4" x14ac:dyDescent="0.25">
      <c r="D161" s="30"/>
    </row>
    <row r="162" spans="4:4" x14ac:dyDescent="0.25">
      <c r="D162" s="30"/>
    </row>
    <row r="163" spans="4:4" x14ac:dyDescent="0.25">
      <c r="D163" s="30"/>
    </row>
    <row r="164" spans="4:4" x14ac:dyDescent="0.25">
      <c r="D164" s="30"/>
    </row>
    <row r="165" spans="4:4" x14ac:dyDescent="0.25">
      <c r="D165" s="30"/>
    </row>
    <row r="166" spans="4:4" x14ac:dyDescent="0.25">
      <c r="D166" s="30"/>
    </row>
    <row r="167" spans="4:4" x14ac:dyDescent="0.25">
      <c r="D167" s="30"/>
    </row>
    <row r="168" spans="4:4" x14ac:dyDescent="0.25">
      <c r="D168" s="30"/>
    </row>
    <row r="169" spans="4:4" x14ac:dyDescent="0.25">
      <c r="D169" s="30"/>
    </row>
    <row r="170" spans="4:4" x14ac:dyDescent="0.25">
      <c r="D170" s="30"/>
    </row>
    <row r="171" spans="4:4" x14ac:dyDescent="0.25">
      <c r="D171" s="30"/>
    </row>
    <row r="172" spans="4:4" x14ac:dyDescent="0.25">
      <c r="D172" s="30"/>
    </row>
    <row r="173" spans="4:4" x14ac:dyDescent="0.25">
      <c r="D173" s="30"/>
    </row>
    <row r="174" spans="4:4" x14ac:dyDescent="0.25">
      <c r="D174" s="30"/>
    </row>
    <row r="175" spans="4:4" x14ac:dyDescent="0.25">
      <c r="D175" s="30"/>
    </row>
    <row r="176" spans="4:4" x14ac:dyDescent="0.25">
      <c r="D176" s="30"/>
    </row>
    <row r="177" spans="4:4" x14ac:dyDescent="0.25">
      <c r="D177" s="30"/>
    </row>
    <row r="178" spans="4:4" x14ac:dyDescent="0.25">
      <c r="D178" s="30"/>
    </row>
    <row r="179" spans="4:4" x14ac:dyDescent="0.25">
      <c r="D179" s="30"/>
    </row>
    <row r="180" spans="4:4" x14ac:dyDescent="0.25">
      <c r="D180" s="30"/>
    </row>
    <row r="181" spans="4:4" x14ac:dyDescent="0.25">
      <c r="D181" s="30"/>
    </row>
    <row r="182" spans="4:4" x14ac:dyDescent="0.25">
      <c r="D182" s="30"/>
    </row>
    <row r="183" spans="4:4" x14ac:dyDescent="0.25">
      <c r="D183" s="30"/>
    </row>
    <row r="184" spans="4:4" x14ac:dyDescent="0.25">
      <c r="D184" s="30"/>
    </row>
    <row r="185" spans="4:4" x14ac:dyDescent="0.25">
      <c r="D185" s="30"/>
    </row>
    <row r="186" spans="4:4" x14ac:dyDescent="0.25">
      <c r="D186" s="30"/>
    </row>
    <row r="187" spans="4:4" x14ac:dyDescent="0.25">
      <c r="D187" s="30"/>
    </row>
    <row r="188" spans="4:4" x14ac:dyDescent="0.25">
      <c r="D188" s="30"/>
    </row>
    <row r="189" spans="4:4" x14ac:dyDescent="0.25">
      <c r="D189" s="30"/>
    </row>
    <row r="190" spans="4:4" x14ac:dyDescent="0.25">
      <c r="D190" s="30"/>
    </row>
    <row r="191" spans="4:4" x14ac:dyDescent="0.25">
      <c r="D191" s="30"/>
    </row>
    <row r="192" spans="4:4" x14ac:dyDescent="0.25">
      <c r="D192" s="30"/>
    </row>
    <row r="193" spans="4:4" x14ac:dyDescent="0.25">
      <c r="D193" s="30"/>
    </row>
    <row r="194" spans="4:4" x14ac:dyDescent="0.25">
      <c r="D194" s="30"/>
    </row>
    <row r="195" spans="4:4" x14ac:dyDescent="0.25">
      <c r="D195" s="30"/>
    </row>
    <row r="196" spans="4:4" x14ac:dyDescent="0.25">
      <c r="D196" s="30"/>
    </row>
    <row r="197" spans="4:4" x14ac:dyDescent="0.25">
      <c r="D197" s="30"/>
    </row>
    <row r="198" spans="4:4" x14ac:dyDescent="0.25">
      <c r="D198" s="30"/>
    </row>
    <row r="199" spans="4:4" x14ac:dyDescent="0.25">
      <c r="D199" s="30"/>
    </row>
    <row r="200" spans="4:4" x14ac:dyDescent="0.25">
      <c r="D200" s="30"/>
    </row>
    <row r="201" spans="4:4" x14ac:dyDescent="0.25">
      <c r="D201" s="30"/>
    </row>
    <row r="202" spans="4:4" x14ac:dyDescent="0.25">
      <c r="D202" s="30"/>
    </row>
    <row r="203" spans="4:4" x14ac:dyDescent="0.25">
      <c r="D203" s="30"/>
    </row>
    <row r="204" spans="4:4" x14ac:dyDescent="0.25">
      <c r="D204" s="30"/>
    </row>
    <row r="205" spans="4:4" x14ac:dyDescent="0.25">
      <c r="D205" s="30"/>
    </row>
    <row r="206" spans="4:4" x14ac:dyDescent="0.25">
      <c r="D206" s="30"/>
    </row>
    <row r="207" spans="4:4" x14ac:dyDescent="0.25">
      <c r="D207" s="30"/>
    </row>
    <row r="208" spans="4:4" x14ac:dyDescent="0.25">
      <c r="D208" s="30"/>
    </row>
    <row r="209" spans="4:4" x14ac:dyDescent="0.25">
      <c r="D209" s="30"/>
    </row>
    <row r="210" spans="4:4" x14ac:dyDescent="0.25">
      <c r="D210" s="30"/>
    </row>
    <row r="211" spans="4:4" x14ac:dyDescent="0.25">
      <c r="D211" s="30"/>
    </row>
    <row r="212" spans="4:4" x14ac:dyDescent="0.25">
      <c r="D212" s="30"/>
    </row>
    <row r="213" spans="4:4" x14ac:dyDescent="0.25">
      <c r="D213" s="30"/>
    </row>
    <row r="214" spans="4:4" x14ac:dyDescent="0.25">
      <c r="D214" s="30"/>
    </row>
    <row r="215" spans="4:4" x14ac:dyDescent="0.25">
      <c r="D215" s="30"/>
    </row>
    <row r="216" spans="4:4" x14ac:dyDescent="0.25">
      <c r="D216" s="30"/>
    </row>
    <row r="217" spans="4:4" x14ac:dyDescent="0.25">
      <c r="D217" s="30"/>
    </row>
    <row r="218" spans="4:4" x14ac:dyDescent="0.25">
      <c r="D218" s="30"/>
    </row>
    <row r="219" spans="4:4" x14ac:dyDescent="0.25">
      <c r="D219" s="30"/>
    </row>
    <row r="220" spans="4:4" x14ac:dyDescent="0.25">
      <c r="D220" s="30"/>
    </row>
    <row r="221" spans="4:4" x14ac:dyDescent="0.25">
      <c r="D221" s="30"/>
    </row>
    <row r="222" spans="4:4" x14ac:dyDescent="0.25">
      <c r="D222" s="30"/>
    </row>
    <row r="223" spans="4:4" x14ac:dyDescent="0.25">
      <c r="D223" s="30"/>
    </row>
    <row r="224" spans="4:4" x14ac:dyDescent="0.25">
      <c r="D224" s="30"/>
    </row>
    <row r="225" spans="4:4" x14ac:dyDescent="0.25">
      <c r="D225" s="30"/>
    </row>
    <row r="226" spans="4:4" x14ac:dyDescent="0.25">
      <c r="D226" s="30"/>
    </row>
    <row r="227" spans="4:4" x14ac:dyDescent="0.25">
      <c r="D227" s="30"/>
    </row>
    <row r="228" spans="4:4" x14ac:dyDescent="0.25">
      <c r="D228" s="30"/>
    </row>
    <row r="229" spans="4:4" x14ac:dyDescent="0.25">
      <c r="D229" s="30"/>
    </row>
    <row r="230" spans="4:4" x14ac:dyDescent="0.25">
      <c r="D230" s="30"/>
    </row>
    <row r="231" spans="4:4" x14ac:dyDescent="0.25">
      <c r="D231" s="30"/>
    </row>
    <row r="232" spans="4:4" x14ac:dyDescent="0.25">
      <c r="D232" s="30"/>
    </row>
    <row r="233" spans="4:4" x14ac:dyDescent="0.25">
      <c r="D233" s="30"/>
    </row>
    <row r="234" spans="4:4" x14ac:dyDescent="0.25">
      <c r="D234" s="30"/>
    </row>
    <row r="235" spans="4:4" x14ac:dyDescent="0.25">
      <c r="D235" s="30"/>
    </row>
    <row r="236" spans="4:4" x14ac:dyDescent="0.25">
      <c r="D236" s="30"/>
    </row>
    <row r="237" spans="4:4" x14ac:dyDescent="0.25">
      <c r="D237" s="30"/>
    </row>
    <row r="238" spans="4:4" x14ac:dyDescent="0.25">
      <c r="D238" s="30"/>
    </row>
    <row r="239" spans="4:4" x14ac:dyDescent="0.25">
      <c r="D239" s="30"/>
    </row>
    <row r="240" spans="4:4" x14ac:dyDescent="0.25">
      <c r="D240" s="30"/>
    </row>
    <row r="241" spans="4:4" x14ac:dyDescent="0.25">
      <c r="D241" s="30"/>
    </row>
    <row r="242" spans="4:4" x14ac:dyDescent="0.25">
      <c r="D242" s="30"/>
    </row>
    <row r="243" spans="4:4" x14ac:dyDescent="0.25">
      <c r="D243" s="30"/>
    </row>
    <row r="244" spans="4:4" x14ac:dyDescent="0.25">
      <c r="D244" s="30"/>
    </row>
    <row r="245" spans="4:4" x14ac:dyDescent="0.25">
      <c r="D245" s="30"/>
    </row>
    <row r="246" spans="4:4" x14ac:dyDescent="0.25">
      <c r="D246" s="30"/>
    </row>
    <row r="247" spans="4:4" x14ac:dyDescent="0.25">
      <c r="D247" s="30"/>
    </row>
    <row r="248" spans="4:4" x14ac:dyDescent="0.25">
      <c r="D248" s="30"/>
    </row>
    <row r="249" spans="4:4" x14ac:dyDescent="0.25">
      <c r="D249" s="30"/>
    </row>
    <row r="250" spans="4:4" x14ac:dyDescent="0.25">
      <c r="D250" s="30"/>
    </row>
    <row r="251" spans="4:4" x14ac:dyDescent="0.25">
      <c r="D251" s="30"/>
    </row>
    <row r="252" spans="4:4" x14ac:dyDescent="0.25">
      <c r="D252" s="30"/>
    </row>
    <row r="253" spans="4:4" x14ac:dyDescent="0.25">
      <c r="D253" s="30"/>
    </row>
    <row r="254" spans="4:4" x14ac:dyDescent="0.25">
      <c r="D254" s="30"/>
    </row>
    <row r="255" spans="4:4" x14ac:dyDescent="0.25">
      <c r="D255" s="30"/>
    </row>
    <row r="256" spans="4:4" x14ac:dyDescent="0.25">
      <c r="D256" s="30"/>
    </row>
    <row r="257" spans="4:4" x14ac:dyDescent="0.25">
      <c r="D257" s="30"/>
    </row>
    <row r="258" spans="4:4" x14ac:dyDescent="0.25">
      <c r="D258" s="30"/>
    </row>
    <row r="259" spans="4:4" x14ac:dyDescent="0.25">
      <c r="D259" s="30"/>
    </row>
    <row r="260" spans="4:4" x14ac:dyDescent="0.25">
      <c r="D260" s="30"/>
    </row>
    <row r="261" spans="4:4" x14ac:dyDescent="0.25">
      <c r="D261" s="30"/>
    </row>
    <row r="262" spans="4:4" x14ac:dyDescent="0.25">
      <c r="D262" s="30"/>
    </row>
    <row r="263" spans="4:4" x14ac:dyDescent="0.25">
      <c r="D263" s="30"/>
    </row>
    <row r="264" spans="4:4" x14ac:dyDescent="0.25">
      <c r="D264" s="30"/>
    </row>
    <row r="265" spans="4:4" x14ac:dyDescent="0.25">
      <c r="D265" s="30"/>
    </row>
    <row r="266" spans="4:4" x14ac:dyDescent="0.25">
      <c r="D266" s="30"/>
    </row>
    <row r="267" spans="4:4" x14ac:dyDescent="0.25">
      <c r="D267" s="30"/>
    </row>
    <row r="268" spans="4:4" x14ac:dyDescent="0.25">
      <c r="D268" s="30"/>
    </row>
    <row r="269" spans="4:4" x14ac:dyDescent="0.25">
      <c r="D269" s="30"/>
    </row>
    <row r="270" spans="4:4" x14ac:dyDescent="0.25">
      <c r="D270" s="30"/>
    </row>
    <row r="271" spans="4:4" x14ac:dyDescent="0.25">
      <c r="D271" s="30"/>
    </row>
    <row r="272" spans="4:4" x14ac:dyDescent="0.25">
      <c r="D272" s="30"/>
    </row>
    <row r="273" spans="4:4" x14ac:dyDescent="0.25">
      <c r="D273" s="30"/>
    </row>
    <row r="274" spans="4:4" x14ac:dyDescent="0.25">
      <c r="D274" s="30"/>
    </row>
    <row r="275" spans="4:4" x14ac:dyDescent="0.25">
      <c r="D275" s="30"/>
    </row>
    <row r="276" spans="4:4" x14ac:dyDescent="0.25">
      <c r="D276" s="30"/>
    </row>
    <row r="277" spans="4:4" x14ac:dyDescent="0.25">
      <c r="D277" s="30"/>
    </row>
    <row r="278" spans="4:4" x14ac:dyDescent="0.25">
      <c r="D278" s="30"/>
    </row>
    <row r="279" spans="4:4" x14ac:dyDescent="0.25">
      <c r="D279" s="30"/>
    </row>
    <row r="280" spans="4:4" x14ac:dyDescent="0.25">
      <c r="D280" s="30"/>
    </row>
    <row r="281" spans="4:4" x14ac:dyDescent="0.25">
      <c r="D281" s="30"/>
    </row>
    <row r="282" spans="4:4" x14ac:dyDescent="0.25">
      <c r="D282" s="30"/>
    </row>
    <row r="283" spans="4:4" x14ac:dyDescent="0.25">
      <c r="D283" s="30"/>
    </row>
    <row r="284" spans="4:4" x14ac:dyDescent="0.25">
      <c r="D284" s="30"/>
    </row>
    <row r="285" spans="4:4" x14ac:dyDescent="0.25">
      <c r="D285" s="30"/>
    </row>
    <row r="286" spans="4:4" x14ac:dyDescent="0.25">
      <c r="D286" s="30"/>
    </row>
    <row r="287" spans="4:4" x14ac:dyDescent="0.25">
      <c r="D287" s="30"/>
    </row>
    <row r="288" spans="4:4" x14ac:dyDescent="0.25">
      <c r="D288" s="30"/>
    </row>
    <row r="289" spans="4:4" x14ac:dyDescent="0.25">
      <c r="D289" s="30"/>
    </row>
    <row r="290" spans="4:4" x14ac:dyDescent="0.25">
      <c r="D290" s="30"/>
    </row>
    <row r="291" spans="4:4" x14ac:dyDescent="0.25">
      <c r="D291" s="30"/>
    </row>
    <row r="292" spans="4:4" x14ac:dyDescent="0.25">
      <c r="D292" s="30"/>
    </row>
    <row r="293" spans="4:4" x14ac:dyDescent="0.25">
      <c r="D293" s="30"/>
    </row>
    <row r="294" spans="4:4" x14ac:dyDescent="0.25">
      <c r="D294" s="30"/>
    </row>
    <row r="295" spans="4:4" x14ac:dyDescent="0.25">
      <c r="D295" s="30"/>
    </row>
    <row r="296" spans="4:4" x14ac:dyDescent="0.25">
      <c r="D296" s="30"/>
    </row>
    <row r="297" spans="4:4" x14ac:dyDescent="0.25">
      <c r="D297" s="30"/>
    </row>
    <row r="298" spans="4:4" x14ac:dyDescent="0.25">
      <c r="D298" s="30"/>
    </row>
    <row r="299" spans="4:4" x14ac:dyDescent="0.25">
      <c r="D299" s="30"/>
    </row>
    <row r="300" spans="4:4" x14ac:dyDescent="0.25">
      <c r="D300" s="30"/>
    </row>
    <row r="301" spans="4:4" x14ac:dyDescent="0.25">
      <c r="D301" s="30"/>
    </row>
    <row r="302" spans="4:4" x14ac:dyDescent="0.25">
      <c r="D302" s="30"/>
    </row>
    <row r="303" spans="4:4" x14ac:dyDescent="0.25">
      <c r="D303" s="30"/>
    </row>
    <row r="304" spans="4:4" x14ac:dyDescent="0.25">
      <c r="D304" s="30"/>
    </row>
    <row r="305" spans="4:4" x14ac:dyDescent="0.25">
      <c r="D305" s="30"/>
    </row>
    <row r="306" spans="4:4" x14ac:dyDescent="0.25">
      <c r="D306" s="30"/>
    </row>
    <row r="307" spans="4:4" x14ac:dyDescent="0.25">
      <c r="D307" s="30"/>
    </row>
    <row r="308" spans="4:4" x14ac:dyDescent="0.25">
      <c r="D308" s="30"/>
    </row>
    <row r="309" spans="4:4" x14ac:dyDescent="0.25">
      <c r="D309" s="30"/>
    </row>
    <row r="310" spans="4:4" x14ac:dyDescent="0.25">
      <c r="D310" s="30"/>
    </row>
    <row r="311" spans="4:4" x14ac:dyDescent="0.25">
      <c r="D311" s="30"/>
    </row>
    <row r="312" spans="4:4" x14ac:dyDescent="0.25">
      <c r="D312" s="30"/>
    </row>
    <row r="313" spans="4:4" x14ac:dyDescent="0.25">
      <c r="D313" s="30"/>
    </row>
    <row r="314" spans="4:4" x14ac:dyDescent="0.25">
      <c r="D314" s="30"/>
    </row>
    <row r="315" spans="4:4" x14ac:dyDescent="0.25">
      <c r="D315" s="30"/>
    </row>
    <row r="316" spans="4:4" x14ac:dyDescent="0.25">
      <c r="D316" s="30"/>
    </row>
    <row r="317" spans="4:4" x14ac:dyDescent="0.25">
      <c r="D317" s="30"/>
    </row>
    <row r="318" spans="4:4" x14ac:dyDescent="0.25">
      <c r="D318" s="30"/>
    </row>
    <row r="319" spans="4:4" x14ac:dyDescent="0.25">
      <c r="D319" s="30"/>
    </row>
    <row r="320" spans="4:4" x14ac:dyDescent="0.25">
      <c r="D320" s="30"/>
    </row>
    <row r="321" spans="4:4" x14ac:dyDescent="0.25">
      <c r="D321" s="30"/>
    </row>
    <row r="322" spans="4:4" x14ac:dyDescent="0.25">
      <c r="D322" s="30"/>
    </row>
    <row r="323" spans="4:4" x14ac:dyDescent="0.25">
      <c r="D323" s="30"/>
    </row>
    <row r="324" spans="4:4" x14ac:dyDescent="0.25">
      <c r="D324" s="30"/>
    </row>
    <row r="325" spans="4:4" x14ac:dyDescent="0.25">
      <c r="D325" s="30"/>
    </row>
    <row r="326" spans="4:4" x14ac:dyDescent="0.25">
      <c r="D326" s="30"/>
    </row>
    <row r="327" spans="4:4" x14ac:dyDescent="0.25">
      <c r="D327" s="30"/>
    </row>
    <row r="328" spans="4:4" x14ac:dyDescent="0.25">
      <c r="D328" s="30"/>
    </row>
    <row r="329" spans="4:4" x14ac:dyDescent="0.25">
      <c r="D329" s="30"/>
    </row>
    <row r="330" spans="4:4" x14ac:dyDescent="0.25">
      <c r="D330" s="30"/>
    </row>
    <row r="331" spans="4:4" x14ac:dyDescent="0.25">
      <c r="D331" s="30"/>
    </row>
    <row r="332" spans="4:4" x14ac:dyDescent="0.25">
      <c r="D332" s="30"/>
    </row>
    <row r="333" spans="4:4" x14ac:dyDescent="0.25">
      <c r="D333" s="30"/>
    </row>
    <row r="334" spans="4:4" x14ac:dyDescent="0.25">
      <c r="D334" s="30"/>
    </row>
    <row r="335" spans="4:4" x14ac:dyDescent="0.25">
      <c r="D335" s="30"/>
    </row>
    <row r="336" spans="4:4" x14ac:dyDescent="0.25">
      <c r="D336" s="30"/>
    </row>
    <row r="337" spans="4:4" x14ac:dyDescent="0.25">
      <c r="D337" s="30"/>
    </row>
    <row r="338" spans="4:4" x14ac:dyDescent="0.25">
      <c r="D338" s="30"/>
    </row>
    <row r="339" spans="4:4" x14ac:dyDescent="0.25">
      <c r="D339" s="30"/>
    </row>
    <row r="340" spans="4:4" x14ac:dyDescent="0.25">
      <c r="D340" s="30"/>
    </row>
    <row r="341" spans="4:4" x14ac:dyDescent="0.25">
      <c r="D341" s="30"/>
    </row>
    <row r="342" spans="4:4" x14ac:dyDescent="0.25">
      <c r="D342" s="30"/>
    </row>
    <row r="343" spans="4:4" x14ac:dyDescent="0.25">
      <c r="D343" s="30"/>
    </row>
    <row r="344" spans="4:4" x14ac:dyDescent="0.25">
      <c r="D344" s="30"/>
    </row>
    <row r="345" spans="4:4" x14ac:dyDescent="0.25">
      <c r="D345" s="30"/>
    </row>
    <row r="346" spans="4:4" x14ac:dyDescent="0.25">
      <c r="D346" s="30"/>
    </row>
    <row r="347" spans="4:4" x14ac:dyDescent="0.25">
      <c r="D347" s="30"/>
    </row>
    <row r="348" spans="4:4" x14ac:dyDescent="0.25">
      <c r="D348" s="30"/>
    </row>
    <row r="349" spans="4:4" x14ac:dyDescent="0.25">
      <c r="D349" s="30"/>
    </row>
    <row r="350" spans="4:4" x14ac:dyDescent="0.25">
      <c r="D350" s="30"/>
    </row>
    <row r="351" spans="4:4" x14ac:dyDescent="0.25">
      <c r="D351" s="30"/>
    </row>
    <row r="352" spans="4:4" x14ac:dyDescent="0.25">
      <c r="D352" s="30"/>
    </row>
    <row r="353" spans="4:4" x14ac:dyDescent="0.25">
      <c r="D353" s="30"/>
    </row>
    <row r="354" spans="4:4" x14ac:dyDescent="0.25">
      <c r="D354" s="30"/>
    </row>
    <row r="355" spans="4:4" x14ac:dyDescent="0.25">
      <c r="D355" s="30"/>
    </row>
    <row r="356" spans="4:4" x14ac:dyDescent="0.25">
      <c r="D356" s="30"/>
    </row>
    <row r="357" spans="4:4" x14ac:dyDescent="0.25">
      <c r="D357" s="30"/>
    </row>
    <row r="358" spans="4:4" x14ac:dyDescent="0.25">
      <c r="D358" s="30"/>
    </row>
    <row r="359" spans="4:4" x14ac:dyDescent="0.25">
      <c r="D359" s="30"/>
    </row>
    <row r="360" spans="4:4" x14ac:dyDescent="0.25">
      <c r="D360" s="30"/>
    </row>
    <row r="361" spans="4:4" x14ac:dyDescent="0.25">
      <c r="D361" s="30"/>
    </row>
    <row r="362" spans="4:4" x14ac:dyDescent="0.25">
      <c r="D362" s="30"/>
    </row>
    <row r="363" spans="4:4" x14ac:dyDescent="0.25">
      <c r="D363" s="30"/>
    </row>
    <row r="364" spans="4:4" x14ac:dyDescent="0.25">
      <c r="D364" s="30"/>
    </row>
    <row r="365" spans="4:4" x14ac:dyDescent="0.25">
      <c r="D365" s="30"/>
    </row>
    <row r="366" spans="4:4" x14ac:dyDescent="0.25">
      <c r="D366" s="30"/>
    </row>
    <row r="367" spans="4:4" x14ac:dyDescent="0.25">
      <c r="D367" s="30"/>
    </row>
    <row r="368" spans="4:4" x14ac:dyDescent="0.25">
      <c r="D368" s="30"/>
    </row>
    <row r="369" spans="4:4" x14ac:dyDescent="0.25">
      <c r="D369" s="30"/>
    </row>
    <row r="370" spans="4:4" x14ac:dyDescent="0.25">
      <c r="D370" s="30"/>
    </row>
    <row r="371" spans="4:4" x14ac:dyDescent="0.25">
      <c r="D371" s="30"/>
    </row>
    <row r="372" spans="4:4" x14ac:dyDescent="0.25">
      <c r="D372" s="30"/>
    </row>
    <row r="373" spans="4:4" x14ac:dyDescent="0.25">
      <c r="D373" s="30"/>
    </row>
    <row r="374" spans="4:4" x14ac:dyDescent="0.25">
      <c r="D374" s="30"/>
    </row>
    <row r="375" spans="4:4" x14ac:dyDescent="0.25">
      <c r="D375" s="30"/>
    </row>
    <row r="376" spans="4:4" x14ac:dyDescent="0.25">
      <c r="D376" s="30"/>
    </row>
    <row r="377" spans="4:4" x14ac:dyDescent="0.25">
      <c r="D377" s="30"/>
    </row>
    <row r="378" spans="4:4" x14ac:dyDescent="0.25">
      <c r="D378" s="30"/>
    </row>
    <row r="379" spans="4:4" x14ac:dyDescent="0.25">
      <c r="D379" s="30"/>
    </row>
    <row r="380" spans="4:4" x14ac:dyDescent="0.25">
      <c r="D380" s="30"/>
    </row>
    <row r="381" spans="4:4" x14ac:dyDescent="0.25">
      <c r="D381" s="30"/>
    </row>
    <row r="382" spans="4:4" x14ac:dyDescent="0.25">
      <c r="D382" s="30"/>
    </row>
    <row r="383" spans="4:4" x14ac:dyDescent="0.25">
      <c r="D383" s="30"/>
    </row>
    <row r="384" spans="4:4" x14ac:dyDescent="0.25">
      <c r="D384" s="30"/>
    </row>
    <row r="385" spans="4:4" x14ac:dyDescent="0.25">
      <c r="D385" s="30"/>
    </row>
    <row r="386" spans="4:4" x14ac:dyDescent="0.25">
      <c r="D386" s="30"/>
    </row>
    <row r="387" spans="4:4" x14ac:dyDescent="0.25">
      <c r="D387" s="30"/>
    </row>
    <row r="388" spans="4:4" x14ac:dyDescent="0.25">
      <c r="D388" s="30"/>
    </row>
    <row r="389" spans="4:4" x14ac:dyDescent="0.25">
      <c r="D389" s="30"/>
    </row>
    <row r="390" spans="4:4" x14ac:dyDescent="0.25">
      <c r="D390" s="30"/>
    </row>
    <row r="391" spans="4:4" x14ac:dyDescent="0.25">
      <c r="D391" s="30"/>
    </row>
    <row r="392" spans="4:4" x14ac:dyDescent="0.25">
      <c r="D392" s="30"/>
    </row>
    <row r="393" spans="4:4" x14ac:dyDescent="0.25">
      <c r="D393" s="30"/>
    </row>
    <row r="394" spans="4:4" x14ac:dyDescent="0.25">
      <c r="D394" s="30"/>
    </row>
    <row r="395" spans="4:4" x14ac:dyDescent="0.25">
      <c r="D395" s="30"/>
    </row>
    <row r="396" spans="4:4" x14ac:dyDescent="0.25">
      <c r="D396" s="30"/>
    </row>
    <row r="397" spans="4:4" x14ac:dyDescent="0.25">
      <c r="D397" s="30"/>
    </row>
    <row r="398" spans="4:4" x14ac:dyDescent="0.25">
      <c r="D398" s="30"/>
    </row>
    <row r="399" spans="4:4" x14ac:dyDescent="0.25">
      <c r="D399" s="30"/>
    </row>
    <row r="400" spans="4:4" x14ac:dyDescent="0.25">
      <c r="D400" s="30"/>
    </row>
    <row r="401" spans="4:4" x14ac:dyDescent="0.25">
      <c r="D401" s="30"/>
    </row>
    <row r="402" spans="4:4" x14ac:dyDescent="0.25">
      <c r="D402" s="30"/>
    </row>
    <row r="403" spans="4:4" x14ac:dyDescent="0.25">
      <c r="D403" s="30"/>
    </row>
    <row r="404" spans="4:4" x14ac:dyDescent="0.25">
      <c r="D404" s="30"/>
    </row>
    <row r="405" spans="4:4" x14ac:dyDescent="0.25">
      <c r="D405" s="30"/>
    </row>
    <row r="406" spans="4:4" x14ac:dyDescent="0.25">
      <c r="D406" s="30"/>
    </row>
    <row r="407" spans="4:4" x14ac:dyDescent="0.25">
      <c r="D407" s="30"/>
    </row>
    <row r="408" spans="4:4" x14ac:dyDescent="0.25">
      <c r="D408" s="30"/>
    </row>
    <row r="409" spans="4:4" x14ac:dyDescent="0.25">
      <c r="D409" s="30"/>
    </row>
    <row r="410" spans="4:4" x14ac:dyDescent="0.25">
      <c r="D410" s="30"/>
    </row>
    <row r="411" spans="4:4" x14ac:dyDescent="0.25">
      <c r="D411" s="30"/>
    </row>
    <row r="412" spans="4:4" x14ac:dyDescent="0.25">
      <c r="D412" s="30"/>
    </row>
    <row r="413" spans="4:4" x14ac:dyDescent="0.25">
      <c r="D413" s="30"/>
    </row>
    <row r="414" spans="4:4" x14ac:dyDescent="0.25">
      <c r="D414" s="30"/>
    </row>
    <row r="415" spans="4:4" x14ac:dyDescent="0.25">
      <c r="D415" s="30"/>
    </row>
    <row r="416" spans="4:4" x14ac:dyDescent="0.25">
      <c r="D416" s="30"/>
    </row>
    <row r="417" spans="4:4" x14ac:dyDescent="0.25">
      <c r="D417" s="30"/>
    </row>
    <row r="418" spans="4:4" x14ac:dyDescent="0.25">
      <c r="D418" s="30"/>
    </row>
    <row r="419" spans="4:4" x14ac:dyDescent="0.25">
      <c r="D419" s="30"/>
    </row>
    <row r="420" spans="4:4" x14ac:dyDescent="0.25">
      <c r="D420" s="30"/>
    </row>
    <row r="421" spans="4:4" x14ac:dyDescent="0.25">
      <c r="D421" s="30"/>
    </row>
    <row r="422" spans="4:4" x14ac:dyDescent="0.25">
      <c r="D422" s="30"/>
    </row>
    <row r="423" spans="4:4" x14ac:dyDescent="0.25">
      <c r="D423" s="30"/>
    </row>
    <row r="424" spans="4:4" x14ac:dyDescent="0.25">
      <c r="D424" s="30"/>
    </row>
    <row r="425" spans="4:4" x14ac:dyDescent="0.25">
      <c r="D425" s="30"/>
    </row>
    <row r="426" spans="4:4" x14ac:dyDescent="0.25">
      <c r="D426" s="30"/>
    </row>
    <row r="427" spans="4:4" x14ac:dyDescent="0.25">
      <c r="D427" s="30"/>
    </row>
    <row r="428" spans="4:4" x14ac:dyDescent="0.25">
      <c r="D428" s="30"/>
    </row>
    <row r="429" spans="4:4" x14ac:dyDescent="0.25">
      <c r="D429" s="30"/>
    </row>
    <row r="430" spans="4:4" x14ac:dyDescent="0.25">
      <c r="D430" s="30"/>
    </row>
    <row r="431" spans="4:4" x14ac:dyDescent="0.25">
      <c r="D431" s="30"/>
    </row>
    <row r="432" spans="4:4" x14ac:dyDescent="0.25">
      <c r="D432" s="30"/>
    </row>
    <row r="433" spans="4:4" x14ac:dyDescent="0.25">
      <c r="D433" s="30"/>
    </row>
    <row r="434" spans="4:4" x14ac:dyDescent="0.25">
      <c r="D434" s="30"/>
    </row>
    <row r="435" spans="4:4" x14ac:dyDescent="0.25">
      <c r="D435" s="30"/>
    </row>
    <row r="436" spans="4:4" x14ac:dyDescent="0.25">
      <c r="D436" s="30"/>
    </row>
    <row r="437" spans="4:4" x14ac:dyDescent="0.25">
      <c r="D437" s="30"/>
    </row>
    <row r="438" spans="4:4" x14ac:dyDescent="0.25">
      <c r="D438" s="30"/>
    </row>
    <row r="439" spans="4:4" x14ac:dyDescent="0.25">
      <c r="D439" s="30"/>
    </row>
    <row r="440" spans="4:4" x14ac:dyDescent="0.25">
      <c r="D440" s="30"/>
    </row>
    <row r="441" spans="4:4" x14ac:dyDescent="0.25">
      <c r="D441" s="30"/>
    </row>
    <row r="442" spans="4:4" x14ac:dyDescent="0.25">
      <c r="D442" s="30"/>
    </row>
    <row r="443" spans="4:4" x14ac:dyDescent="0.25">
      <c r="D443" s="30"/>
    </row>
    <row r="444" spans="4:4" x14ac:dyDescent="0.25">
      <c r="D444" s="30"/>
    </row>
    <row r="445" spans="4:4" x14ac:dyDescent="0.25">
      <c r="D445" s="30"/>
    </row>
    <row r="446" spans="4:4" x14ac:dyDescent="0.25">
      <c r="D446" s="30"/>
    </row>
    <row r="447" spans="4:4" x14ac:dyDescent="0.25">
      <c r="D447" s="30"/>
    </row>
    <row r="448" spans="4:4" x14ac:dyDescent="0.25">
      <c r="D448" s="30"/>
    </row>
    <row r="449" spans="4:4" x14ac:dyDescent="0.25">
      <c r="D449" s="30"/>
    </row>
    <row r="450" spans="4:4" x14ac:dyDescent="0.25">
      <c r="D450" s="30"/>
    </row>
    <row r="451" spans="4:4" x14ac:dyDescent="0.25">
      <c r="D451" s="30"/>
    </row>
    <row r="452" spans="4:4" x14ac:dyDescent="0.25">
      <c r="D452" s="30"/>
    </row>
    <row r="453" spans="4:4" x14ac:dyDescent="0.25">
      <c r="D453" s="30"/>
    </row>
    <row r="454" spans="4:4" x14ac:dyDescent="0.25">
      <c r="D454" s="30"/>
    </row>
    <row r="455" spans="4:4" x14ac:dyDescent="0.25">
      <c r="D455" s="30"/>
    </row>
    <row r="456" spans="4:4" x14ac:dyDescent="0.25">
      <c r="D456" s="30"/>
    </row>
    <row r="457" spans="4:4" x14ac:dyDescent="0.25">
      <c r="D457" s="30"/>
    </row>
    <row r="458" spans="4:4" x14ac:dyDescent="0.25">
      <c r="D458" s="30"/>
    </row>
    <row r="459" spans="4:4" x14ac:dyDescent="0.25">
      <c r="D459" s="30"/>
    </row>
    <row r="460" spans="4:4" x14ac:dyDescent="0.25">
      <c r="D460" s="30"/>
    </row>
    <row r="461" spans="4:4" x14ac:dyDescent="0.25">
      <c r="D461" s="30"/>
    </row>
    <row r="462" spans="4:4" x14ac:dyDescent="0.25">
      <c r="D462" s="30"/>
    </row>
    <row r="463" spans="4:4" x14ac:dyDescent="0.25">
      <c r="D463" s="30"/>
    </row>
    <row r="464" spans="4:4" x14ac:dyDescent="0.25">
      <c r="D464" s="30"/>
    </row>
    <row r="465" spans="4:4" x14ac:dyDescent="0.25">
      <c r="D465" s="30"/>
    </row>
    <row r="466" spans="4:4" x14ac:dyDescent="0.25">
      <c r="D466" s="30"/>
    </row>
    <row r="467" spans="4:4" x14ac:dyDescent="0.25">
      <c r="D467" s="30"/>
    </row>
    <row r="468" spans="4:4" x14ac:dyDescent="0.25">
      <c r="D468" s="30"/>
    </row>
    <row r="469" spans="4:4" x14ac:dyDescent="0.25">
      <c r="D469" s="30"/>
    </row>
    <row r="470" spans="4:4" x14ac:dyDescent="0.25">
      <c r="D470" s="30"/>
    </row>
    <row r="471" spans="4:4" x14ac:dyDescent="0.25">
      <c r="D471" s="30"/>
    </row>
    <row r="472" spans="4:4" x14ac:dyDescent="0.25">
      <c r="D472" s="30"/>
    </row>
    <row r="473" spans="4:4" x14ac:dyDescent="0.25">
      <c r="D473" s="30"/>
    </row>
    <row r="474" spans="4:4" x14ac:dyDescent="0.25">
      <c r="D474" s="30"/>
    </row>
    <row r="475" spans="4:4" x14ac:dyDescent="0.25">
      <c r="D475" s="30"/>
    </row>
    <row r="476" spans="4:4" x14ac:dyDescent="0.25">
      <c r="D476" s="30"/>
    </row>
    <row r="477" spans="4:4" x14ac:dyDescent="0.25">
      <c r="D477" s="30"/>
    </row>
    <row r="478" spans="4:4" x14ac:dyDescent="0.25">
      <c r="D478" s="30"/>
    </row>
    <row r="479" spans="4:4" x14ac:dyDescent="0.25">
      <c r="D479" s="30"/>
    </row>
    <row r="480" spans="4:4" x14ac:dyDescent="0.25">
      <c r="D480" s="30"/>
    </row>
    <row r="481" spans="4:4" x14ac:dyDescent="0.25">
      <c r="D481" s="30"/>
    </row>
    <row r="482" spans="4:4" x14ac:dyDescent="0.25">
      <c r="D482" s="30"/>
    </row>
    <row r="483" spans="4:4" x14ac:dyDescent="0.25">
      <c r="D483" s="30"/>
    </row>
    <row r="484" spans="4:4" x14ac:dyDescent="0.25">
      <c r="D484" s="30"/>
    </row>
    <row r="485" spans="4:4" x14ac:dyDescent="0.25">
      <c r="D485" s="30"/>
    </row>
    <row r="486" spans="4:4" x14ac:dyDescent="0.25">
      <c r="D486" s="30"/>
    </row>
    <row r="487" spans="4:4" x14ac:dyDescent="0.25">
      <c r="D487" s="30"/>
    </row>
    <row r="488" spans="4:4" x14ac:dyDescent="0.25">
      <c r="D488" s="30"/>
    </row>
    <row r="489" spans="4:4" x14ac:dyDescent="0.25">
      <c r="D489" s="30"/>
    </row>
    <row r="490" spans="4:4" x14ac:dyDescent="0.25">
      <c r="D490" s="30"/>
    </row>
    <row r="491" spans="4:4" x14ac:dyDescent="0.25">
      <c r="D491" s="30"/>
    </row>
    <row r="492" spans="4:4" x14ac:dyDescent="0.25">
      <c r="D492" s="30"/>
    </row>
    <row r="493" spans="4:4" x14ac:dyDescent="0.25">
      <c r="D493" s="30"/>
    </row>
    <row r="494" spans="4:4" x14ac:dyDescent="0.25">
      <c r="D494" s="30"/>
    </row>
    <row r="495" spans="4:4" x14ac:dyDescent="0.25">
      <c r="D495" s="30"/>
    </row>
    <row r="496" spans="4:4" x14ac:dyDescent="0.25">
      <c r="D496" s="30"/>
    </row>
    <row r="497" spans="4:4" x14ac:dyDescent="0.25">
      <c r="D497" s="30"/>
    </row>
    <row r="498" spans="4:4" x14ac:dyDescent="0.25">
      <c r="D498" s="30"/>
    </row>
    <row r="499" spans="4:4" x14ac:dyDescent="0.25">
      <c r="D499" s="30"/>
    </row>
    <row r="500" spans="4:4" x14ac:dyDescent="0.25">
      <c r="D500" s="30"/>
    </row>
    <row r="501" spans="4:4" x14ac:dyDescent="0.25">
      <c r="D501" s="30"/>
    </row>
    <row r="502" spans="4:4" x14ac:dyDescent="0.25">
      <c r="D502" s="30"/>
    </row>
    <row r="503" spans="4:4" x14ac:dyDescent="0.25">
      <c r="D503" s="30"/>
    </row>
    <row r="504" spans="4:4" x14ac:dyDescent="0.25">
      <c r="D504" s="30"/>
    </row>
    <row r="505" spans="4:4" x14ac:dyDescent="0.25">
      <c r="D505" s="30"/>
    </row>
    <row r="506" spans="4:4" x14ac:dyDescent="0.25">
      <c r="D506" s="30"/>
    </row>
    <row r="507" spans="4:4" x14ac:dyDescent="0.25">
      <c r="D507" s="30"/>
    </row>
    <row r="508" spans="4:4" x14ac:dyDescent="0.25">
      <c r="D508" s="30"/>
    </row>
    <row r="509" spans="4:4" x14ac:dyDescent="0.25">
      <c r="D509" s="30"/>
    </row>
    <row r="510" spans="4:4" x14ac:dyDescent="0.25">
      <c r="D510" s="30"/>
    </row>
    <row r="511" spans="4:4" x14ac:dyDescent="0.25">
      <c r="D511" s="30"/>
    </row>
    <row r="512" spans="4:4" x14ac:dyDescent="0.25">
      <c r="D512" s="30"/>
    </row>
    <row r="513" spans="4:4" x14ac:dyDescent="0.25">
      <c r="D513" s="30"/>
    </row>
    <row r="514" spans="4:4" x14ac:dyDescent="0.25">
      <c r="D514" s="30"/>
    </row>
    <row r="515" spans="4:4" x14ac:dyDescent="0.25">
      <c r="D515" s="30"/>
    </row>
    <row r="516" spans="4:4" x14ac:dyDescent="0.25">
      <c r="D516" s="30"/>
    </row>
    <row r="517" spans="4:4" x14ac:dyDescent="0.25">
      <c r="D517" s="30"/>
    </row>
    <row r="518" spans="4:4" x14ac:dyDescent="0.25">
      <c r="D518" s="30"/>
    </row>
    <row r="519" spans="4:4" x14ac:dyDescent="0.25">
      <c r="D519" s="30"/>
    </row>
    <row r="520" spans="4:4" x14ac:dyDescent="0.25">
      <c r="D520" s="30"/>
    </row>
    <row r="521" spans="4:4" x14ac:dyDescent="0.25">
      <c r="D521" s="30"/>
    </row>
    <row r="522" spans="4:4" x14ac:dyDescent="0.25">
      <c r="D522" s="30"/>
    </row>
    <row r="523" spans="4:4" x14ac:dyDescent="0.25">
      <c r="D523" s="30"/>
    </row>
    <row r="524" spans="4:4" x14ac:dyDescent="0.25">
      <c r="D524" s="30"/>
    </row>
    <row r="525" spans="4:4" x14ac:dyDescent="0.25">
      <c r="D525" s="30"/>
    </row>
    <row r="526" spans="4:4" x14ac:dyDescent="0.25">
      <c r="D526" s="30"/>
    </row>
    <row r="527" spans="4:4" x14ac:dyDescent="0.25">
      <c r="D527" s="30"/>
    </row>
    <row r="528" spans="4:4" x14ac:dyDescent="0.25">
      <c r="D528" s="30"/>
    </row>
    <row r="529" spans="4:4" x14ac:dyDescent="0.25">
      <c r="D529" s="30"/>
    </row>
    <row r="530" spans="4:4" x14ac:dyDescent="0.25">
      <c r="D530" s="30"/>
    </row>
    <row r="531" spans="4:4" x14ac:dyDescent="0.25">
      <c r="D531" s="30"/>
    </row>
    <row r="532" spans="4:4" x14ac:dyDescent="0.25">
      <c r="D532" s="30"/>
    </row>
    <row r="533" spans="4:4" x14ac:dyDescent="0.25">
      <c r="D533" s="30"/>
    </row>
    <row r="534" spans="4:4" x14ac:dyDescent="0.25">
      <c r="D534" s="30"/>
    </row>
    <row r="535" spans="4:4" x14ac:dyDescent="0.25">
      <c r="D535" s="30"/>
    </row>
    <row r="536" spans="4:4" x14ac:dyDescent="0.25">
      <c r="D536" s="30"/>
    </row>
    <row r="537" spans="4:4" x14ac:dyDescent="0.25">
      <c r="D537" s="30"/>
    </row>
    <row r="538" spans="4:4" x14ac:dyDescent="0.25">
      <c r="D538" s="30"/>
    </row>
    <row r="539" spans="4:4" x14ac:dyDescent="0.25">
      <c r="D539" s="30"/>
    </row>
    <row r="540" spans="4:4" x14ac:dyDescent="0.25">
      <c r="D540" s="30"/>
    </row>
    <row r="541" spans="4:4" x14ac:dyDescent="0.25">
      <c r="D541" s="30"/>
    </row>
    <row r="542" spans="4:4" x14ac:dyDescent="0.25">
      <c r="D542" s="30"/>
    </row>
    <row r="543" spans="4:4" x14ac:dyDescent="0.25">
      <c r="D543" s="30"/>
    </row>
    <row r="544" spans="4:4" x14ac:dyDescent="0.25">
      <c r="D544" s="30"/>
    </row>
    <row r="545" spans="4:4" x14ac:dyDescent="0.25">
      <c r="D545" s="30"/>
    </row>
    <row r="546" spans="4:4" x14ac:dyDescent="0.25">
      <c r="D546" s="30"/>
    </row>
    <row r="547" spans="4:4" x14ac:dyDescent="0.25">
      <c r="D547" s="30"/>
    </row>
    <row r="548" spans="4:4" x14ac:dyDescent="0.25">
      <c r="D548" s="30"/>
    </row>
    <row r="549" spans="4:4" x14ac:dyDescent="0.25">
      <c r="D549" s="30"/>
    </row>
    <row r="550" spans="4:4" x14ac:dyDescent="0.25">
      <c r="D550" s="30"/>
    </row>
    <row r="551" spans="4:4" x14ac:dyDescent="0.25">
      <c r="D551" s="30"/>
    </row>
    <row r="552" spans="4:4" x14ac:dyDescent="0.25">
      <c r="D552" s="30"/>
    </row>
    <row r="553" spans="4:4" x14ac:dyDescent="0.25">
      <c r="D553" s="30"/>
    </row>
  </sheetData>
  <mergeCells count="1">
    <mergeCell ref="B131:L131"/>
  </mergeCells>
  <phoneticPr fontId="8" type="noConversion"/>
  <conditionalFormatting sqref="C7:C15">
    <cfRule type="expression" dxfId="866" priority="499" stopIfTrue="1">
      <formula>AND(D$1="CMD",NOT(ISBLANK(D7)))</formula>
    </cfRule>
    <cfRule type="expression" dxfId="865" priority="500" stopIfTrue="1">
      <formula>AND(C$1="CMD",NOT(ISBLANK(#REF!)))</formula>
    </cfRule>
  </conditionalFormatting>
  <conditionalFormatting sqref="B114 B116 B118">
    <cfRule type="expression" dxfId="864" priority="327" stopIfTrue="1">
      <formula>AND(C$1="CMD",NOT(ISBLANK(C115)))</formula>
    </cfRule>
    <cfRule type="expression" dxfId="863" priority="328" stopIfTrue="1">
      <formula>AND(B$1="CMD",NOT(ISBLANK(B115)))</formula>
    </cfRule>
  </conditionalFormatting>
  <conditionalFormatting sqref="B120 B122">
    <cfRule type="expression" dxfId="862" priority="331" stopIfTrue="1">
      <formula>AND(C$1="CMD",NOT(ISBLANK(#REF!)))</formula>
    </cfRule>
    <cfRule type="expression" dxfId="861" priority="332" stopIfTrue="1">
      <formula>AND(B$1="CMD",NOT(ISBLANK(#REF!)))</formula>
    </cfRule>
  </conditionalFormatting>
  <conditionalFormatting sqref="B126:C129">
    <cfRule type="expression" dxfId="860" priority="317" stopIfTrue="1">
      <formula>(B$1="CMD")</formula>
    </cfRule>
    <cfRule type="expression" dxfId="859" priority="318" stopIfTrue="1">
      <formula>AND(E$1="CMD",NOT(ISBLANK(E154)))</formula>
    </cfRule>
  </conditionalFormatting>
  <conditionalFormatting sqref="E18:E19 E111:E112">
    <cfRule type="expression" dxfId="858" priority="26312" stopIfTrue="1">
      <formula>AND(#REF!="CMD",NOT(ISBLANK(#REF!)))</formula>
    </cfRule>
    <cfRule type="expression" dxfId="857" priority="26313" stopIfTrue="1">
      <formula>AND(#REF!="CMD",NOT(ISBLANK(#REF!)))</formula>
    </cfRule>
  </conditionalFormatting>
  <conditionalFormatting sqref="E5:E16">
    <cfRule type="expression" dxfId="856" priority="26320" stopIfTrue="1">
      <formula>AND(#REF!="CMD",NOT(ISBLANK(#REF!)))</formula>
    </cfRule>
    <cfRule type="expression" dxfId="855" priority="26321" stopIfTrue="1">
      <formula>AND(#REF!="CMD",NOT(ISBLANK(#REF!)))</formula>
    </cfRule>
  </conditionalFormatting>
  <conditionalFormatting sqref="E20:E109">
    <cfRule type="expression" dxfId="854" priority="26328" stopIfTrue="1">
      <formula>AND(#REF!="CMD",NOT(ISBLANK(#REF!)))</formula>
    </cfRule>
    <cfRule type="expression" dxfId="853" priority="26329" stopIfTrue="1">
      <formula>AND(#REF!="CMD",NOT(ISBLANK(#REF!)))</formula>
    </cfRule>
  </conditionalFormatting>
  <conditionalFormatting sqref="E114 E116 E118 E120 E122">
    <cfRule type="expression" dxfId="852" priority="26340" stopIfTrue="1">
      <formula>AND(#REF!="CMD",NOT(ISBLANK(#REF!)))</formula>
    </cfRule>
    <cfRule type="expression" dxfId="851" priority="26341" stopIfTrue="1">
      <formula>AND(#REF!="CMD",NOT(ISBLANK(#REF!)))</formula>
    </cfRule>
  </conditionalFormatting>
  <conditionalFormatting sqref="E124 E126:E129">
    <cfRule type="expression" dxfId="850" priority="26344" stopIfTrue="1">
      <formula>AND(#REF!="CMD",NOT(ISBLANK(#REF!)))</formula>
    </cfRule>
    <cfRule type="expression" dxfId="849" priority="26345" stopIfTrue="1">
      <formula>AND(#REF!="CMD",NOT(ISBLANK(#REF!)))</formula>
    </cfRule>
  </conditionalFormatting>
  <conditionalFormatting sqref="D132">
    <cfRule type="expression" dxfId="848" priority="26356" stopIfTrue="1">
      <formula>(D$1="CMD")</formula>
    </cfRule>
    <cfRule type="expression" dxfId="847" priority="26357" stopIfTrue="1">
      <formula>AND(#REF!="CMD",NOT(ISBLANK(#REF!)))</formula>
    </cfRule>
  </conditionalFormatting>
  <conditionalFormatting sqref="D132">
    <cfRule type="expression" dxfId="846" priority="26358" stopIfTrue="1">
      <formula>AND(#REF!="CMD",NOT(ISBLANK(#REF!)))</formula>
    </cfRule>
    <cfRule type="expression" dxfId="845" priority="26359" stopIfTrue="1">
      <formula>AND(E$1="CMD",NOT(ISBLANK(E130)))</formula>
    </cfRule>
  </conditionalFormatting>
  <conditionalFormatting sqref="F7:F8">
    <cfRule type="expression" dxfId="844" priority="26372" stopIfTrue="1">
      <formula>(F$1="CMD")</formula>
    </cfRule>
    <cfRule type="expression" dxfId="843" priority="26373" stopIfTrue="1">
      <formula>AND(#REF!="CMD",NOT(ISBLANK(#REF!)))</formula>
    </cfRule>
  </conditionalFormatting>
  <conditionalFormatting sqref="F11:F12 F9">
    <cfRule type="expression" dxfId="842" priority="26374" stopIfTrue="1">
      <formula>(F$1="CMD")</formula>
    </cfRule>
    <cfRule type="expression" dxfId="841" priority="26375" stopIfTrue="1">
      <formula>AND(#REF!="CMD",NOT(ISBLANK(#REF!)))</formula>
    </cfRule>
  </conditionalFormatting>
  <conditionalFormatting sqref="F13:F16 F20:F31">
    <cfRule type="expression" dxfId="840" priority="26378" stopIfTrue="1">
      <formula>(F$1="CMD")</formula>
    </cfRule>
    <cfRule type="expression" dxfId="839" priority="26379" stopIfTrue="1">
      <formula>AND(#REF!="CMD",NOT(ISBLANK(#REF!)))</formula>
    </cfRule>
  </conditionalFormatting>
  <conditionalFormatting sqref="F33 F35:F36 F38:F39 F41:F42">
    <cfRule type="expression" dxfId="838" priority="26380" stopIfTrue="1">
      <formula>(F$1="CMD")</formula>
    </cfRule>
    <cfRule type="expression" dxfId="837" priority="26381" stopIfTrue="1">
      <formula>AND(#REF!="CMD",NOT(ISBLANK(#REF!)))</formula>
    </cfRule>
  </conditionalFormatting>
  <conditionalFormatting sqref="F78 F80:F81 F83:F84 F86:F87 F89:F90 F92:F93 F95:F96 F98:F99 F101:F102 F104:F105 F107:F108">
    <cfRule type="expression" dxfId="836" priority="26384" stopIfTrue="1">
      <formula>(F$1="CMD")</formula>
    </cfRule>
    <cfRule type="expression" dxfId="835" priority="26385" stopIfTrue="1">
      <formula>AND(#REF!="CMD",NOT(ISBLANK(#REF!)))</formula>
    </cfRule>
  </conditionalFormatting>
  <conditionalFormatting sqref="F7:F8">
    <cfRule type="expression" dxfId="834" priority="26386" stopIfTrue="1">
      <formula>AND(#REF!="CMD",NOT(ISBLANK(#REF!)))</formula>
    </cfRule>
    <cfRule type="expression" dxfId="833" priority="26387" stopIfTrue="1">
      <formula>AND(I$1="CMD",NOT(ISBLANK(I7)))</formula>
    </cfRule>
  </conditionalFormatting>
  <conditionalFormatting sqref="F9 F11:F12">
    <cfRule type="expression" dxfId="832" priority="26388" stopIfTrue="1">
      <formula>AND(#REF!="CMD",NOT(ISBLANK(#REF!)))</formula>
    </cfRule>
    <cfRule type="expression" dxfId="831" priority="26389" stopIfTrue="1">
      <formula>AND(I$1="CMD",NOT(ISBLANK(I10)))</formula>
    </cfRule>
  </conditionalFormatting>
  <conditionalFormatting sqref="F10">
    <cfRule type="expression" dxfId="830" priority="26392" stopIfTrue="1">
      <formula>AND(#REF!="CMD",NOT(ISBLANK(#REF!)))</formula>
    </cfRule>
    <cfRule type="expression" dxfId="829" priority="26393" stopIfTrue="1">
      <formula>AND(I$1="CMD",NOT(ISBLANK(#REF!)))</formula>
    </cfRule>
  </conditionalFormatting>
  <conditionalFormatting sqref="F10">
    <cfRule type="expression" dxfId="828" priority="26394" stopIfTrue="1">
      <formula>(F$1="CMD")</formula>
    </cfRule>
    <cfRule type="expression" dxfId="827" priority="26395" stopIfTrue="1">
      <formula>AND(#REF!="CMD",NOT(ISBLANK(#REF!)))</formula>
    </cfRule>
  </conditionalFormatting>
  <conditionalFormatting sqref="F20:F31">
    <cfRule type="expression" dxfId="826" priority="26396" stopIfTrue="1">
      <formula>AND(#REF!="CMD",NOT(ISBLANK(#REF!)))</formula>
    </cfRule>
    <cfRule type="expression" dxfId="825" priority="26397" stopIfTrue="1">
      <formula>AND(I$1="CMD",NOT(ISBLANK(I22)))</formula>
    </cfRule>
  </conditionalFormatting>
  <conditionalFormatting sqref="F78 F80:F81 F83:F84 F86:F87 F89:F90 F92:F93 F95:F96 F98:F99 F101">
    <cfRule type="expression" dxfId="824" priority="26398" stopIfTrue="1">
      <formula>AND(#REF!="CMD",NOT(ISBLANK(#REF!)))</formula>
    </cfRule>
    <cfRule type="expression" dxfId="823" priority="26399" stopIfTrue="1">
      <formula>AND(I$1="CMD",NOT(ISBLANK(I85)))</formula>
    </cfRule>
  </conditionalFormatting>
  <conditionalFormatting sqref="F33 F35:F36 F38:F39 F41:F42">
    <cfRule type="expression" dxfId="822" priority="26400" stopIfTrue="1">
      <formula>AND(#REF!="CMD",NOT(ISBLANK(#REF!)))</formula>
    </cfRule>
    <cfRule type="expression" dxfId="821" priority="26401" stopIfTrue="1">
      <formula>AND(I$1="CMD",NOT(ISBLANK(I38)))</formula>
    </cfRule>
  </conditionalFormatting>
  <conditionalFormatting sqref="F44:F45 F47:F48 F50:F51 F53:F54 F56:F57 F59:F60 F62:F63 F65:F66 F68:F69 F71:F72 F74:F75 F77">
    <cfRule type="expression" dxfId="820" priority="26404" stopIfTrue="1">
      <formula>(F$1="CMD")</formula>
    </cfRule>
    <cfRule type="expression" dxfId="819" priority="26405" stopIfTrue="1">
      <formula>AND(#REF!="CMD",NOT(ISBLANK(#REF!)))</formula>
    </cfRule>
  </conditionalFormatting>
  <conditionalFormatting sqref="F44:F45 F47:F48 F50:F51 F53:F54 F56:F57 F59:F60 F62:F63 F65:F66 F68:F69 F71:F72 F74:F75 F77">
    <cfRule type="expression" dxfId="818" priority="26406" stopIfTrue="1">
      <formula>AND(#REF!="CMD",NOT(ISBLANK(#REF!)))</formula>
    </cfRule>
    <cfRule type="expression" dxfId="817" priority="26407" stopIfTrue="1">
      <formula>AND(I$1="CMD",NOT(ISBLANK(I50)))</formula>
    </cfRule>
  </conditionalFormatting>
  <conditionalFormatting sqref="B114 B116 B118">
    <cfRule type="expression" dxfId="816" priority="26420" stopIfTrue="1">
      <formula>(#REF!="CMD")</formula>
    </cfRule>
    <cfRule type="expression" dxfId="815" priority="26421" stopIfTrue="1">
      <formula>AND(D$1="CMD",NOT(ISBLANK(D115)))</formula>
    </cfRule>
  </conditionalFormatting>
  <conditionalFormatting sqref="B120 B122">
    <cfRule type="expression" dxfId="814" priority="26422" stopIfTrue="1">
      <formula>(#REF!="CMD")</formula>
    </cfRule>
    <cfRule type="expression" dxfId="813" priority="26423" stopIfTrue="1">
      <formula>AND(D$1="CMD",NOT(ISBLANK(#REF!)))</formula>
    </cfRule>
  </conditionalFormatting>
  <conditionalFormatting sqref="E95:E96 E98:E99 E101:E102">
    <cfRule type="expression" dxfId="812" priority="26444" stopIfTrue="1">
      <formula>(E$1="CMD")</formula>
    </cfRule>
    <cfRule type="expression" dxfId="811" priority="26445" stopIfTrue="1">
      <formula>AND(J$1="CMD",NOT(ISBLANK(#REF!)))</formula>
    </cfRule>
  </conditionalFormatting>
  <conditionalFormatting sqref="F102 F104:F105 F107:F108">
    <cfRule type="expression" dxfId="810" priority="26462" stopIfTrue="1">
      <formula>AND(#REF!="CMD",NOT(ISBLANK(#REF!)))</formula>
    </cfRule>
    <cfRule type="expression" dxfId="809" priority="26463" stopIfTrue="1">
      <formula>AND(I$1="CMD",NOT(ISBLANK(#REF!)))</formula>
    </cfRule>
  </conditionalFormatting>
  <conditionalFormatting sqref="B126:C129">
    <cfRule type="expression" dxfId="808" priority="249" stopIfTrue="1">
      <formula>AND(D$1="CMD",NOT(ISBLANK(D126)))</formula>
    </cfRule>
    <cfRule type="expression" dxfId="807" priority="250" stopIfTrue="1">
      <formula>AND(C$1="CMD",NOT(ISBLANK(C126)))</formula>
    </cfRule>
  </conditionalFormatting>
  <conditionalFormatting sqref="C7:C9">
    <cfRule type="expression" dxfId="806" priority="26512" stopIfTrue="1">
      <formula>(B$1="CMD")</formula>
    </cfRule>
    <cfRule type="expression" dxfId="805" priority="26513" stopIfTrue="1">
      <formula>AND(E$1="CMD",NOT(ISBLANK(E12)))</formula>
    </cfRule>
  </conditionalFormatting>
  <conditionalFormatting sqref="E5">
    <cfRule type="expression" dxfId="804" priority="26766" stopIfTrue="1">
      <formula>(E$1="CMD")</formula>
    </cfRule>
    <cfRule type="expression" dxfId="803" priority="26767" stopIfTrue="1">
      <formula>AND(J$1="CMD",NOT(ISBLANK(J14)))</formula>
    </cfRule>
  </conditionalFormatting>
  <conditionalFormatting sqref="F13">
    <cfRule type="expression" dxfId="802" priority="26882" stopIfTrue="1">
      <formula>AND(#REF!="CMD",NOT(ISBLANK(#REF!)))</formula>
    </cfRule>
    <cfRule type="expression" dxfId="801" priority="26883" stopIfTrue="1">
      <formula>AND(I$1="CMD",NOT(ISBLANK(#REF!)))</formula>
    </cfRule>
  </conditionalFormatting>
  <conditionalFormatting sqref="F16">
    <cfRule type="expression" dxfId="800" priority="26896" stopIfTrue="1">
      <formula>AND(#REF!="CMD",NOT(ISBLANK(#REF!)))</formula>
    </cfRule>
    <cfRule type="expression" dxfId="799" priority="26897" stopIfTrue="1">
      <formula>AND(I$1="CMD",NOT(ISBLANK(I19)))</formula>
    </cfRule>
  </conditionalFormatting>
  <conditionalFormatting sqref="C10">
    <cfRule type="expression" dxfId="798" priority="26902" stopIfTrue="1">
      <formula>(B$1="CMD")</formula>
    </cfRule>
    <cfRule type="expression" dxfId="797" priority="26903" stopIfTrue="1">
      <formula>AND(E$1="CMD",NOT(ISBLANK(#REF!)))</formula>
    </cfRule>
  </conditionalFormatting>
  <conditionalFormatting sqref="E18:E19">
    <cfRule type="expression" dxfId="796" priority="26912" stopIfTrue="1">
      <formula>(E$1="CMD")</formula>
    </cfRule>
    <cfRule type="expression" dxfId="795" priority="26913" stopIfTrue="1">
      <formula>AND(J$1="CMD",NOT(ISBLANK(J26)))</formula>
    </cfRule>
  </conditionalFormatting>
  <conditionalFormatting sqref="E111">
    <cfRule type="expression" dxfId="794" priority="26916" stopIfTrue="1">
      <formula>(E$1="CMD")</formula>
    </cfRule>
    <cfRule type="expression" dxfId="793" priority="26917" stopIfTrue="1">
      <formula>AND(J$1="CMD",NOT(ISBLANK(J122)))</formula>
    </cfRule>
  </conditionalFormatting>
  <conditionalFormatting sqref="E20:E89">
    <cfRule type="expression" dxfId="792" priority="26918" stopIfTrue="1">
      <formula>(E$1="CMD")</formula>
    </cfRule>
    <cfRule type="expression" dxfId="791" priority="26919" stopIfTrue="1">
      <formula>AND(J$1="CMD",NOT(ISBLANK(J40)))</formula>
    </cfRule>
  </conditionalFormatting>
  <conditionalFormatting sqref="E6 E8:E10 E16">
    <cfRule type="expression" dxfId="790" priority="26950" stopIfTrue="1">
      <formula>(E$1="CMD")</formula>
    </cfRule>
    <cfRule type="expression" dxfId="789" priority="26951" stopIfTrue="1">
      <formula>AND(J$1="CMD",NOT(ISBLANK(J18)))</formula>
    </cfRule>
  </conditionalFormatting>
  <conditionalFormatting sqref="E126:E129">
    <cfRule type="expression" dxfId="788" priority="26974" stopIfTrue="1">
      <formula>(E$1="CMD")</formula>
    </cfRule>
    <cfRule type="expression" dxfId="787" priority="26975" stopIfTrue="1">
      <formula>AND(J$1="CMD",NOT(ISBLANK(J163)))</formula>
    </cfRule>
  </conditionalFormatting>
  <conditionalFormatting sqref="D3:D120 D122:D130">
    <cfRule type="expression" dxfId="786" priority="193" stopIfTrue="1">
      <formula>AND(#REF!="CMD",NOT(ISBLANK(#REF!)))</formula>
    </cfRule>
    <cfRule type="expression" dxfId="785" priority="194" stopIfTrue="1">
      <formula>AND(E$1="CMD",NOT(ISBLANK(E3)))</formula>
    </cfRule>
  </conditionalFormatting>
  <conditionalFormatting sqref="D3:D120 D122:D130">
    <cfRule type="expression" dxfId="784" priority="195" stopIfTrue="1">
      <formula>(D$1="CMD")</formula>
    </cfRule>
    <cfRule type="expression" dxfId="783" priority="196" stopIfTrue="1">
      <formula>AND(#REF!="CMD",NOT(ISBLANK(#REF!)))</formula>
    </cfRule>
  </conditionalFormatting>
  <conditionalFormatting sqref="C11">
    <cfRule type="expression" dxfId="782" priority="32828" stopIfTrue="1">
      <formula>(B$1="CMD")</formula>
    </cfRule>
    <cfRule type="expression" dxfId="781" priority="32829" stopIfTrue="1">
      <formula>AND(E$1="CMD",NOT(ISBLANK(E18)))</formula>
    </cfRule>
  </conditionalFormatting>
  <conditionalFormatting sqref="E90">
    <cfRule type="expression" dxfId="780" priority="32840" stopIfTrue="1">
      <formula>(E$1="CMD")</formula>
    </cfRule>
    <cfRule type="expression" dxfId="779" priority="32841" stopIfTrue="1">
      <formula>AND(J$1="CMD",NOT(ISBLANK(J111)))</formula>
    </cfRule>
  </conditionalFormatting>
  <conditionalFormatting sqref="E104:E105 E11:E15">
    <cfRule type="expression" dxfId="778" priority="32842" stopIfTrue="1">
      <formula>(E$1="CMD")</formula>
    </cfRule>
    <cfRule type="expression" dxfId="777" priority="32843" stopIfTrue="1">
      <formula>AND(J$1="CMD",NOT(ISBLANK(J24)))</formula>
    </cfRule>
  </conditionalFormatting>
  <conditionalFormatting sqref="E92:E93">
    <cfRule type="expression" dxfId="776" priority="32868" stopIfTrue="1">
      <formula>(E$1="CMD")</formula>
    </cfRule>
    <cfRule type="expression" dxfId="775" priority="32869" stopIfTrue="1">
      <formula>AND(J$1="CMD",NOT(ISBLANK(J114)))</formula>
    </cfRule>
  </conditionalFormatting>
  <conditionalFormatting sqref="E107:E108">
    <cfRule type="expression" dxfId="774" priority="32870" stopIfTrue="1">
      <formula>(E$1="CMD")</formula>
    </cfRule>
    <cfRule type="expression" dxfId="773" priority="32871" stopIfTrue="1">
      <formula>AND(J$1="CMD",NOT(ISBLANK(J121)))</formula>
    </cfRule>
  </conditionalFormatting>
  <conditionalFormatting sqref="E112">
    <cfRule type="expression" dxfId="772" priority="179" stopIfTrue="1">
      <formula>(E$1="CMD")</formula>
    </cfRule>
    <cfRule type="expression" dxfId="771" priority="180" stopIfTrue="1">
      <formula>AND(J$1="CMD",NOT(ISBLANK(J120)))</formula>
    </cfRule>
  </conditionalFormatting>
  <conditionalFormatting sqref="E124">
    <cfRule type="expression" dxfId="770" priority="32874" stopIfTrue="1">
      <formula>(E$1="CMD")</formula>
    </cfRule>
    <cfRule type="expression" dxfId="769" priority="32875" stopIfTrue="1">
      <formula>AND(J$1="CMD",NOT(ISBLANK(J162)))</formula>
    </cfRule>
  </conditionalFormatting>
  <conditionalFormatting sqref="E114 E116 E118 E120 E122">
    <cfRule type="expression" dxfId="768" priority="32878" stopIfTrue="1">
      <formula>(E$1="CMD")</formula>
    </cfRule>
    <cfRule type="expression" dxfId="767" priority="32879" stopIfTrue="1">
      <formula>AND(J$1="CMD",NOT(ISBLANK(J150)))</formula>
    </cfRule>
  </conditionalFormatting>
  <conditionalFormatting sqref="E125">
    <cfRule type="expression" dxfId="766" priority="173" stopIfTrue="1">
      <formula>AND(#REF!="CMD",NOT(ISBLANK(#REF!)))</formula>
    </cfRule>
    <cfRule type="expression" dxfId="765" priority="174" stopIfTrue="1">
      <formula>AND(#REF!="CMD",NOT(ISBLANK(#REF!)))</formula>
    </cfRule>
  </conditionalFormatting>
  <conditionalFormatting sqref="E125">
    <cfRule type="expression" dxfId="764" priority="171" stopIfTrue="1">
      <formula>(E$1="CMD")</formula>
    </cfRule>
    <cfRule type="expression" dxfId="763" priority="172" stopIfTrue="1">
      <formula>AND(J$1="CMD",NOT(ISBLANK(J133)))</formula>
    </cfRule>
  </conditionalFormatting>
  <conditionalFormatting sqref="E7">
    <cfRule type="expression" dxfId="762" priority="35526" stopIfTrue="1">
      <formula>(E$1="CMD")</formula>
    </cfRule>
    <cfRule type="expression" dxfId="761" priority="35527" stopIfTrue="1">
      <formula>AND(J$1="CMD",NOT(ISBLANK(J20)))</formula>
    </cfRule>
  </conditionalFormatting>
  <conditionalFormatting sqref="F14:F15">
    <cfRule type="expression" dxfId="760" priority="35552" stopIfTrue="1">
      <formula>AND(#REF!="CMD",NOT(ISBLANK(#REF!)))</formula>
    </cfRule>
    <cfRule type="expression" dxfId="759" priority="35553" stopIfTrue="1">
      <formula>AND(I$1="CMD",NOT(ISBLANK(I18)))</formula>
    </cfRule>
  </conditionalFormatting>
  <conditionalFormatting sqref="C12:C15">
    <cfRule type="expression" dxfId="758" priority="35576" stopIfTrue="1">
      <formula>(B$1="CMD")</formula>
    </cfRule>
    <cfRule type="expression" dxfId="757" priority="35577" stopIfTrue="1">
      <formula>AND(E$1="CMD",NOT(ISBLANK(E20)))</formula>
    </cfRule>
  </conditionalFormatting>
  <conditionalFormatting sqref="F34">
    <cfRule type="expression" dxfId="756" priority="163" stopIfTrue="1">
      <formula>(F$1="CMD")</formula>
    </cfRule>
    <cfRule type="expression" dxfId="755" priority="164" stopIfTrue="1">
      <formula>AND(#REF!="CMD",NOT(ISBLANK(#REF!)))</formula>
    </cfRule>
  </conditionalFormatting>
  <conditionalFormatting sqref="F34">
    <cfRule type="expression" dxfId="754" priority="165" stopIfTrue="1">
      <formula>AND(#REF!="CMD",NOT(ISBLANK(#REF!)))</formula>
    </cfRule>
    <cfRule type="expression" dxfId="753" priority="166" stopIfTrue="1">
      <formula>AND(I$1="CMD",NOT(ISBLANK(I36)))</formula>
    </cfRule>
  </conditionalFormatting>
  <conditionalFormatting sqref="F37">
    <cfRule type="expression" dxfId="752" priority="159" stopIfTrue="1">
      <formula>(F$1="CMD")</formula>
    </cfRule>
    <cfRule type="expression" dxfId="751" priority="160" stopIfTrue="1">
      <formula>AND(#REF!="CMD",NOT(ISBLANK(#REF!)))</formula>
    </cfRule>
  </conditionalFormatting>
  <conditionalFormatting sqref="F37">
    <cfRule type="expression" dxfId="750" priority="161" stopIfTrue="1">
      <formula>AND(#REF!="CMD",NOT(ISBLANK(#REF!)))</formula>
    </cfRule>
    <cfRule type="expression" dxfId="749" priority="162" stopIfTrue="1">
      <formula>AND(I$1="CMD",NOT(ISBLANK(I39)))</formula>
    </cfRule>
  </conditionalFormatting>
  <conditionalFormatting sqref="F40">
    <cfRule type="expression" dxfId="748" priority="155" stopIfTrue="1">
      <formula>(F$1="CMD")</formula>
    </cfRule>
    <cfRule type="expression" dxfId="747" priority="156" stopIfTrue="1">
      <formula>AND(#REF!="CMD",NOT(ISBLANK(#REF!)))</formula>
    </cfRule>
  </conditionalFormatting>
  <conditionalFormatting sqref="F40">
    <cfRule type="expression" dxfId="746" priority="157" stopIfTrue="1">
      <formula>AND(#REF!="CMD",NOT(ISBLANK(#REF!)))</formula>
    </cfRule>
    <cfRule type="expression" dxfId="745" priority="158" stopIfTrue="1">
      <formula>AND(I$1="CMD",NOT(ISBLANK(I42)))</formula>
    </cfRule>
  </conditionalFormatting>
  <conditionalFormatting sqref="F43">
    <cfRule type="expression" dxfId="744" priority="151" stopIfTrue="1">
      <formula>(F$1="CMD")</formula>
    </cfRule>
    <cfRule type="expression" dxfId="743" priority="152" stopIfTrue="1">
      <formula>AND(#REF!="CMD",NOT(ISBLANK(#REF!)))</formula>
    </cfRule>
  </conditionalFormatting>
  <conditionalFormatting sqref="F43">
    <cfRule type="expression" dxfId="742" priority="153" stopIfTrue="1">
      <formula>AND(#REF!="CMD",NOT(ISBLANK(#REF!)))</formula>
    </cfRule>
    <cfRule type="expression" dxfId="741" priority="154" stopIfTrue="1">
      <formula>AND(I$1="CMD",NOT(ISBLANK(I45)))</formula>
    </cfRule>
  </conditionalFormatting>
  <conditionalFormatting sqref="F46">
    <cfRule type="expression" dxfId="740" priority="147" stopIfTrue="1">
      <formula>(F$1="CMD")</formula>
    </cfRule>
    <cfRule type="expression" dxfId="739" priority="148" stopIfTrue="1">
      <formula>AND(#REF!="CMD",NOT(ISBLANK(#REF!)))</formula>
    </cfRule>
  </conditionalFormatting>
  <conditionalFormatting sqref="F46">
    <cfRule type="expression" dxfId="738" priority="149" stopIfTrue="1">
      <formula>AND(#REF!="CMD",NOT(ISBLANK(#REF!)))</formula>
    </cfRule>
    <cfRule type="expression" dxfId="737" priority="150" stopIfTrue="1">
      <formula>AND(I$1="CMD",NOT(ISBLANK(I48)))</formula>
    </cfRule>
  </conditionalFormatting>
  <conditionalFormatting sqref="F49">
    <cfRule type="expression" dxfId="736" priority="143" stopIfTrue="1">
      <formula>(F$1="CMD")</formula>
    </cfRule>
    <cfRule type="expression" dxfId="735" priority="144" stopIfTrue="1">
      <formula>AND(#REF!="CMD",NOT(ISBLANK(#REF!)))</formula>
    </cfRule>
  </conditionalFormatting>
  <conditionalFormatting sqref="F49">
    <cfRule type="expression" dxfId="734" priority="145" stopIfTrue="1">
      <formula>AND(#REF!="CMD",NOT(ISBLANK(#REF!)))</formula>
    </cfRule>
    <cfRule type="expression" dxfId="733" priority="146" stopIfTrue="1">
      <formula>AND(I$1="CMD",NOT(ISBLANK(I51)))</formula>
    </cfRule>
  </conditionalFormatting>
  <conditionalFormatting sqref="F52">
    <cfRule type="expression" dxfId="732" priority="139" stopIfTrue="1">
      <formula>(F$1="CMD")</formula>
    </cfRule>
    <cfRule type="expression" dxfId="731" priority="140" stopIfTrue="1">
      <formula>AND(#REF!="CMD",NOT(ISBLANK(#REF!)))</formula>
    </cfRule>
  </conditionalFormatting>
  <conditionalFormatting sqref="F52">
    <cfRule type="expression" dxfId="730" priority="141" stopIfTrue="1">
      <formula>AND(#REF!="CMD",NOT(ISBLANK(#REF!)))</formula>
    </cfRule>
    <cfRule type="expression" dxfId="729" priority="142" stopIfTrue="1">
      <formula>AND(I$1="CMD",NOT(ISBLANK(I54)))</formula>
    </cfRule>
  </conditionalFormatting>
  <conditionalFormatting sqref="F55">
    <cfRule type="expression" dxfId="728" priority="135" stopIfTrue="1">
      <formula>(F$1="CMD")</formula>
    </cfRule>
    <cfRule type="expression" dxfId="727" priority="136" stopIfTrue="1">
      <formula>AND(#REF!="CMD",NOT(ISBLANK(#REF!)))</formula>
    </cfRule>
  </conditionalFormatting>
  <conditionalFormatting sqref="F55">
    <cfRule type="expression" dxfId="726" priority="137" stopIfTrue="1">
      <formula>AND(#REF!="CMD",NOT(ISBLANK(#REF!)))</formula>
    </cfRule>
    <cfRule type="expression" dxfId="725" priority="138" stopIfTrue="1">
      <formula>AND(I$1="CMD",NOT(ISBLANK(I57)))</formula>
    </cfRule>
  </conditionalFormatting>
  <conditionalFormatting sqref="F58">
    <cfRule type="expression" dxfId="724" priority="131" stopIfTrue="1">
      <formula>(F$1="CMD")</formula>
    </cfRule>
    <cfRule type="expression" dxfId="723" priority="132" stopIfTrue="1">
      <formula>AND(#REF!="CMD",NOT(ISBLANK(#REF!)))</formula>
    </cfRule>
  </conditionalFormatting>
  <conditionalFormatting sqref="F58">
    <cfRule type="expression" dxfId="722" priority="133" stopIfTrue="1">
      <formula>AND(#REF!="CMD",NOT(ISBLANK(#REF!)))</formula>
    </cfRule>
    <cfRule type="expression" dxfId="721" priority="134" stopIfTrue="1">
      <formula>AND(I$1="CMD",NOT(ISBLANK(I60)))</formula>
    </cfRule>
  </conditionalFormatting>
  <conditionalFormatting sqref="F61">
    <cfRule type="expression" dxfId="720" priority="127" stopIfTrue="1">
      <formula>(F$1="CMD")</formula>
    </cfRule>
    <cfRule type="expression" dxfId="719" priority="128" stopIfTrue="1">
      <formula>AND(#REF!="CMD",NOT(ISBLANK(#REF!)))</formula>
    </cfRule>
  </conditionalFormatting>
  <conditionalFormatting sqref="F61">
    <cfRule type="expression" dxfId="718" priority="129" stopIfTrue="1">
      <formula>AND(#REF!="CMD",NOT(ISBLANK(#REF!)))</formula>
    </cfRule>
    <cfRule type="expression" dxfId="717" priority="130" stopIfTrue="1">
      <formula>AND(I$1="CMD",NOT(ISBLANK(I63)))</formula>
    </cfRule>
  </conditionalFormatting>
  <conditionalFormatting sqref="F64">
    <cfRule type="expression" dxfId="716" priority="123" stopIfTrue="1">
      <formula>(F$1="CMD")</formula>
    </cfRule>
    <cfRule type="expression" dxfId="715" priority="124" stopIfTrue="1">
      <formula>AND(#REF!="CMD",NOT(ISBLANK(#REF!)))</formula>
    </cfRule>
  </conditionalFormatting>
  <conditionalFormatting sqref="F64">
    <cfRule type="expression" dxfId="714" priority="125" stopIfTrue="1">
      <formula>AND(#REF!="CMD",NOT(ISBLANK(#REF!)))</formula>
    </cfRule>
    <cfRule type="expression" dxfId="713" priority="126" stopIfTrue="1">
      <formula>AND(I$1="CMD",NOT(ISBLANK(I66)))</formula>
    </cfRule>
  </conditionalFormatting>
  <conditionalFormatting sqref="F67">
    <cfRule type="expression" dxfId="712" priority="119" stopIfTrue="1">
      <formula>(F$1="CMD")</formula>
    </cfRule>
    <cfRule type="expression" dxfId="711" priority="120" stopIfTrue="1">
      <formula>AND(#REF!="CMD",NOT(ISBLANK(#REF!)))</formula>
    </cfRule>
  </conditionalFormatting>
  <conditionalFormatting sqref="F67">
    <cfRule type="expression" dxfId="710" priority="121" stopIfTrue="1">
      <formula>AND(#REF!="CMD",NOT(ISBLANK(#REF!)))</formula>
    </cfRule>
    <cfRule type="expression" dxfId="709" priority="122" stopIfTrue="1">
      <formula>AND(I$1="CMD",NOT(ISBLANK(I69)))</formula>
    </cfRule>
  </conditionalFormatting>
  <conditionalFormatting sqref="F70">
    <cfRule type="expression" dxfId="708" priority="115" stopIfTrue="1">
      <formula>(F$1="CMD")</formula>
    </cfRule>
    <cfRule type="expression" dxfId="707" priority="116" stopIfTrue="1">
      <formula>AND(#REF!="CMD",NOT(ISBLANK(#REF!)))</formula>
    </cfRule>
  </conditionalFormatting>
  <conditionalFormatting sqref="F70">
    <cfRule type="expression" dxfId="706" priority="117" stopIfTrue="1">
      <formula>AND(#REF!="CMD",NOT(ISBLANK(#REF!)))</formula>
    </cfRule>
    <cfRule type="expression" dxfId="705" priority="118" stopIfTrue="1">
      <formula>AND(I$1="CMD",NOT(ISBLANK(I72)))</formula>
    </cfRule>
  </conditionalFormatting>
  <conditionalFormatting sqref="F73">
    <cfRule type="expression" dxfId="704" priority="111" stopIfTrue="1">
      <formula>(F$1="CMD")</formula>
    </cfRule>
    <cfRule type="expression" dxfId="703" priority="112" stopIfTrue="1">
      <formula>AND(#REF!="CMD",NOT(ISBLANK(#REF!)))</formula>
    </cfRule>
  </conditionalFormatting>
  <conditionalFormatting sqref="F73">
    <cfRule type="expression" dxfId="702" priority="113" stopIfTrue="1">
      <formula>AND(#REF!="CMD",NOT(ISBLANK(#REF!)))</formula>
    </cfRule>
    <cfRule type="expression" dxfId="701" priority="114" stopIfTrue="1">
      <formula>AND(I$1="CMD",NOT(ISBLANK(I75)))</formula>
    </cfRule>
  </conditionalFormatting>
  <conditionalFormatting sqref="F76">
    <cfRule type="expression" dxfId="700" priority="107" stopIfTrue="1">
      <formula>(F$1="CMD")</formula>
    </cfRule>
    <cfRule type="expression" dxfId="699" priority="108" stopIfTrue="1">
      <formula>AND(#REF!="CMD",NOT(ISBLANK(#REF!)))</formula>
    </cfRule>
  </conditionalFormatting>
  <conditionalFormatting sqref="F76">
    <cfRule type="expression" dxfId="698" priority="109" stopIfTrue="1">
      <formula>AND(#REF!="CMD",NOT(ISBLANK(#REF!)))</formula>
    </cfRule>
    <cfRule type="expression" dxfId="697" priority="110" stopIfTrue="1">
      <formula>AND(I$1="CMD",NOT(ISBLANK(I78)))</formula>
    </cfRule>
  </conditionalFormatting>
  <conditionalFormatting sqref="F79">
    <cfRule type="expression" dxfId="696" priority="103" stopIfTrue="1">
      <formula>(F$1="CMD")</formula>
    </cfRule>
    <cfRule type="expression" dxfId="695" priority="104" stopIfTrue="1">
      <formula>AND(#REF!="CMD",NOT(ISBLANK(#REF!)))</formula>
    </cfRule>
  </conditionalFormatting>
  <conditionalFormatting sqref="F79">
    <cfRule type="expression" dxfId="694" priority="105" stopIfTrue="1">
      <formula>AND(#REF!="CMD",NOT(ISBLANK(#REF!)))</formula>
    </cfRule>
    <cfRule type="expression" dxfId="693" priority="106" stopIfTrue="1">
      <formula>AND(I$1="CMD",NOT(ISBLANK(I81)))</formula>
    </cfRule>
  </conditionalFormatting>
  <conditionalFormatting sqref="F82">
    <cfRule type="expression" dxfId="692" priority="99" stopIfTrue="1">
      <formula>(F$1="CMD")</formula>
    </cfRule>
    <cfRule type="expression" dxfId="691" priority="100" stopIfTrue="1">
      <formula>AND(#REF!="CMD",NOT(ISBLANK(#REF!)))</formula>
    </cfRule>
  </conditionalFormatting>
  <conditionalFormatting sqref="F82">
    <cfRule type="expression" dxfId="690" priority="101" stopIfTrue="1">
      <formula>AND(#REF!="CMD",NOT(ISBLANK(#REF!)))</formula>
    </cfRule>
    <cfRule type="expression" dxfId="689" priority="102" stopIfTrue="1">
      <formula>AND(I$1="CMD",NOT(ISBLANK(I84)))</formula>
    </cfRule>
  </conditionalFormatting>
  <conditionalFormatting sqref="F85">
    <cfRule type="expression" dxfId="688" priority="95" stopIfTrue="1">
      <formula>(F$1="CMD")</formula>
    </cfRule>
    <cfRule type="expression" dxfId="687" priority="96" stopIfTrue="1">
      <formula>AND(#REF!="CMD",NOT(ISBLANK(#REF!)))</formula>
    </cfRule>
  </conditionalFormatting>
  <conditionalFormatting sqref="F85">
    <cfRule type="expression" dxfId="686" priority="97" stopIfTrue="1">
      <formula>AND(#REF!="CMD",NOT(ISBLANK(#REF!)))</formula>
    </cfRule>
    <cfRule type="expression" dxfId="685" priority="98" stopIfTrue="1">
      <formula>AND(I$1="CMD",NOT(ISBLANK(I87)))</formula>
    </cfRule>
  </conditionalFormatting>
  <conditionalFormatting sqref="F88">
    <cfRule type="expression" dxfId="684" priority="91" stopIfTrue="1">
      <formula>(F$1="CMD")</formula>
    </cfRule>
    <cfRule type="expression" dxfId="683" priority="92" stopIfTrue="1">
      <formula>AND(#REF!="CMD",NOT(ISBLANK(#REF!)))</formula>
    </cfRule>
  </conditionalFormatting>
  <conditionalFormatting sqref="F88">
    <cfRule type="expression" dxfId="682" priority="93" stopIfTrue="1">
      <formula>AND(#REF!="CMD",NOT(ISBLANK(#REF!)))</formula>
    </cfRule>
    <cfRule type="expression" dxfId="681" priority="94" stopIfTrue="1">
      <formula>AND(I$1="CMD",NOT(ISBLANK(I90)))</formula>
    </cfRule>
  </conditionalFormatting>
  <conditionalFormatting sqref="E91">
    <cfRule type="expression" dxfId="680" priority="89" stopIfTrue="1">
      <formula>(E$1="CMD")</formula>
    </cfRule>
    <cfRule type="expression" dxfId="679" priority="90" stopIfTrue="1">
      <formula>AND(J$1="CMD",NOT(ISBLANK(J111)))</formula>
    </cfRule>
  </conditionalFormatting>
  <conditionalFormatting sqref="F91">
    <cfRule type="expression" dxfId="678" priority="85" stopIfTrue="1">
      <formula>(F$1="CMD")</formula>
    </cfRule>
    <cfRule type="expression" dxfId="677" priority="86" stopIfTrue="1">
      <formula>AND(#REF!="CMD",NOT(ISBLANK(#REF!)))</formula>
    </cfRule>
  </conditionalFormatting>
  <conditionalFormatting sqref="F91">
    <cfRule type="expression" dxfId="676" priority="87" stopIfTrue="1">
      <formula>AND(#REF!="CMD",NOT(ISBLANK(#REF!)))</formula>
    </cfRule>
    <cfRule type="expression" dxfId="675" priority="88" stopIfTrue="1">
      <formula>AND(I$1="CMD",NOT(ISBLANK(I93)))</formula>
    </cfRule>
  </conditionalFormatting>
  <conditionalFormatting sqref="E94">
    <cfRule type="expression" dxfId="674" priority="83" stopIfTrue="1">
      <formula>(E$1="CMD")</formula>
    </cfRule>
    <cfRule type="expression" dxfId="673" priority="84" stopIfTrue="1">
      <formula>AND(J$1="CMD",NOT(ISBLANK(J114)))</formula>
    </cfRule>
  </conditionalFormatting>
  <conditionalFormatting sqref="F94">
    <cfRule type="expression" dxfId="672" priority="79" stopIfTrue="1">
      <formula>(F$1="CMD")</formula>
    </cfRule>
    <cfRule type="expression" dxfId="671" priority="80" stopIfTrue="1">
      <formula>AND(#REF!="CMD",NOT(ISBLANK(#REF!)))</formula>
    </cfRule>
  </conditionalFormatting>
  <conditionalFormatting sqref="F94">
    <cfRule type="expression" dxfId="670" priority="81" stopIfTrue="1">
      <formula>AND(#REF!="CMD",NOT(ISBLANK(#REF!)))</formula>
    </cfRule>
    <cfRule type="expression" dxfId="669" priority="82" stopIfTrue="1">
      <formula>AND(I$1="CMD",NOT(ISBLANK(I96)))</formula>
    </cfRule>
  </conditionalFormatting>
  <conditionalFormatting sqref="E97">
    <cfRule type="expression" dxfId="668" priority="77" stopIfTrue="1">
      <formula>(E$1="CMD")</formula>
    </cfRule>
    <cfRule type="expression" dxfId="667" priority="78" stopIfTrue="1">
      <formula>AND(J$1="CMD",NOT(ISBLANK(J117)))</formula>
    </cfRule>
  </conditionalFormatting>
  <conditionalFormatting sqref="F97">
    <cfRule type="expression" dxfId="666" priority="73" stopIfTrue="1">
      <formula>(F$1="CMD")</formula>
    </cfRule>
    <cfRule type="expression" dxfId="665" priority="74" stopIfTrue="1">
      <formula>AND(#REF!="CMD",NOT(ISBLANK(#REF!)))</formula>
    </cfRule>
  </conditionalFormatting>
  <conditionalFormatting sqref="F97">
    <cfRule type="expression" dxfId="664" priority="75" stopIfTrue="1">
      <formula>AND(#REF!="CMD",NOT(ISBLANK(#REF!)))</formula>
    </cfRule>
    <cfRule type="expression" dxfId="663" priority="76" stopIfTrue="1">
      <formula>AND(I$1="CMD",NOT(ISBLANK(I99)))</formula>
    </cfRule>
  </conditionalFormatting>
  <conditionalFormatting sqref="E100">
    <cfRule type="expression" dxfId="662" priority="71" stopIfTrue="1">
      <formula>(E$1="CMD")</formula>
    </cfRule>
    <cfRule type="expression" dxfId="661" priority="72" stopIfTrue="1">
      <formula>AND(J$1="CMD",NOT(ISBLANK(J120)))</formula>
    </cfRule>
  </conditionalFormatting>
  <conditionalFormatting sqref="F100">
    <cfRule type="expression" dxfId="660" priority="67" stopIfTrue="1">
      <formula>(F$1="CMD")</formula>
    </cfRule>
    <cfRule type="expression" dxfId="659" priority="68" stopIfTrue="1">
      <formula>AND(#REF!="CMD",NOT(ISBLANK(#REF!)))</formula>
    </cfRule>
  </conditionalFormatting>
  <conditionalFormatting sqref="F100">
    <cfRule type="expression" dxfId="658" priority="69" stopIfTrue="1">
      <formula>AND(#REF!="CMD",NOT(ISBLANK(#REF!)))</formula>
    </cfRule>
    <cfRule type="expression" dxfId="657" priority="70" stopIfTrue="1">
      <formula>AND(I$1="CMD",NOT(ISBLANK(I102)))</formula>
    </cfRule>
  </conditionalFormatting>
  <conditionalFormatting sqref="E103">
    <cfRule type="expression" dxfId="656" priority="65" stopIfTrue="1">
      <formula>(E$1="CMD")</formula>
    </cfRule>
    <cfRule type="expression" dxfId="655" priority="66" stopIfTrue="1">
      <formula>AND(J$1="CMD",NOT(ISBLANK(J123)))</formula>
    </cfRule>
  </conditionalFormatting>
  <conditionalFormatting sqref="F103">
    <cfRule type="expression" dxfId="654" priority="61" stopIfTrue="1">
      <formula>(F$1="CMD")</formula>
    </cfRule>
    <cfRule type="expression" dxfId="653" priority="62" stopIfTrue="1">
      <formula>AND(#REF!="CMD",NOT(ISBLANK(#REF!)))</formula>
    </cfRule>
  </conditionalFormatting>
  <conditionalFormatting sqref="F103">
    <cfRule type="expression" dxfId="652" priority="63" stopIfTrue="1">
      <formula>AND(#REF!="CMD",NOT(ISBLANK(#REF!)))</formula>
    </cfRule>
    <cfRule type="expression" dxfId="651" priority="64" stopIfTrue="1">
      <formula>AND(I$1="CMD",NOT(ISBLANK(I105)))</formula>
    </cfRule>
  </conditionalFormatting>
  <conditionalFormatting sqref="E106">
    <cfRule type="expression" dxfId="650" priority="59" stopIfTrue="1">
      <formula>(E$1="CMD")</formula>
    </cfRule>
    <cfRule type="expression" dxfId="649" priority="60" stopIfTrue="1">
      <formula>AND(J$1="CMD",NOT(ISBLANK(J126)))</formula>
    </cfRule>
  </conditionalFormatting>
  <conditionalFormatting sqref="F106">
    <cfRule type="expression" dxfId="648" priority="55" stopIfTrue="1">
      <formula>(F$1="CMD")</formula>
    </cfRule>
    <cfRule type="expression" dxfId="647" priority="56" stopIfTrue="1">
      <formula>AND(#REF!="CMD",NOT(ISBLANK(#REF!)))</formula>
    </cfRule>
  </conditionalFormatting>
  <conditionalFormatting sqref="F106">
    <cfRule type="expression" dxfId="646" priority="57" stopIfTrue="1">
      <formula>AND(#REF!="CMD",NOT(ISBLANK(#REF!)))</formula>
    </cfRule>
    <cfRule type="expression" dxfId="645" priority="58" stopIfTrue="1">
      <formula>AND(I$1="CMD",NOT(ISBLANK(I108)))</formula>
    </cfRule>
  </conditionalFormatting>
  <conditionalFormatting sqref="E109">
    <cfRule type="expression" dxfId="644" priority="53" stopIfTrue="1">
      <formula>(E$1="CMD")</formula>
    </cfRule>
    <cfRule type="expression" dxfId="643" priority="54" stopIfTrue="1">
      <formula>AND(J$1="CMD",NOT(ISBLANK(J129)))</formula>
    </cfRule>
  </conditionalFormatting>
  <conditionalFormatting sqref="F109">
    <cfRule type="expression" dxfId="642" priority="49" stopIfTrue="1">
      <formula>(F$1="CMD")</formula>
    </cfRule>
    <cfRule type="expression" dxfId="641" priority="50" stopIfTrue="1">
      <formula>AND(#REF!="CMD",NOT(ISBLANK(#REF!)))</formula>
    </cfRule>
  </conditionalFormatting>
  <conditionalFormatting sqref="F109">
    <cfRule type="expression" dxfId="640" priority="51" stopIfTrue="1">
      <formula>AND(#REF!="CMD",NOT(ISBLANK(#REF!)))</formula>
    </cfRule>
    <cfRule type="expression" dxfId="639" priority="52" stopIfTrue="1">
      <formula>AND(I$1="CMD",NOT(ISBLANK(I111)))</formula>
    </cfRule>
  </conditionalFormatting>
  <conditionalFormatting sqref="E130">
    <cfRule type="expression" dxfId="638" priority="47" stopIfTrue="1">
      <formula>AND(#REF!="CMD",NOT(ISBLANK(#REF!)))</formula>
    </cfRule>
    <cfRule type="expression" dxfId="637" priority="48" stopIfTrue="1">
      <formula>AND(#REF!="CMD",NOT(ISBLANK(#REF!)))</formula>
    </cfRule>
  </conditionalFormatting>
  <conditionalFormatting sqref="E130">
    <cfRule type="expression" dxfId="636" priority="45" stopIfTrue="1">
      <formula>(E$1="CMD")</formula>
    </cfRule>
    <cfRule type="expression" dxfId="635" priority="46" stopIfTrue="1">
      <formula>AND(J$1="CMD",NOT(ISBLANK(J150)))</formula>
    </cfRule>
  </conditionalFormatting>
  <conditionalFormatting sqref="F130">
    <cfRule type="expression" dxfId="634" priority="41" stopIfTrue="1">
      <formula>(F$1="CMD")</formula>
    </cfRule>
    <cfRule type="expression" dxfId="633" priority="42" stopIfTrue="1">
      <formula>AND(#REF!="CMD",NOT(ISBLANK(#REF!)))</formula>
    </cfRule>
  </conditionalFormatting>
  <conditionalFormatting sqref="F130">
    <cfRule type="expression" dxfId="632" priority="43" stopIfTrue="1">
      <formula>AND(#REF!="CMD",NOT(ISBLANK(#REF!)))</formula>
    </cfRule>
    <cfRule type="expression" dxfId="631" priority="44" stopIfTrue="1">
      <formula>AND(I$1="CMD",NOT(ISBLANK(I132)))</formula>
    </cfRule>
  </conditionalFormatting>
  <conditionalFormatting sqref="E113">
    <cfRule type="expression" dxfId="630" priority="39" stopIfTrue="1">
      <formula>AND(#REF!="CMD",NOT(ISBLANK(#REF!)))</formula>
    </cfRule>
    <cfRule type="expression" dxfId="629" priority="40" stopIfTrue="1">
      <formula>AND(#REF!="CMD",NOT(ISBLANK(#REF!)))</formula>
    </cfRule>
  </conditionalFormatting>
  <conditionalFormatting sqref="E113">
    <cfRule type="expression" dxfId="628" priority="37" stopIfTrue="1">
      <formula>(E$1="CMD")</formula>
    </cfRule>
    <cfRule type="expression" dxfId="627" priority="38" stopIfTrue="1">
      <formula>AND(J$1="CMD",NOT(ISBLANK(J133)))</formula>
    </cfRule>
  </conditionalFormatting>
  <conditionalFormatting sqref="F113">
    <cfRule type="expression" dxfId="626" priority="33" stopIfTrue="1">
      <formula>(F$1="CMD")</formula>
    </cfRule>
    <cfRule type="expression" dxfId="625" priority="34" stopIfTrue="1">
      <formula>AND(#REF!="CMD",NOT(ISBLANK(#REF!)))</formula>
    </cfRule>
  </conditionalFormatting>
  <conditionalFormatting sqref="F113">
    <cfRule type="expression" dxfId="624" priority="35" stopIfTrue="1">
      <formula>AND(#REF!="CMD",NOT(ISBLANK(#REF!)))</formula>
    </cfRule>
    <cfRule type="expression" dxfId="623" priority="36" stopIfTrue="1">
      <formula>AND(I$1="CMD",NOT(ISBLANK(I115)))</formula>
    </cfRule>
  </conditionalFormatting>
  <conditionalFormatting sqref="E115">
    <cfRule type="expression" dxfId="622" priority="31" stopIfTrue="1">
      <formula>AND(#REF!="CMD",NOT(ISBLANK(#REF!)))</formula>
    </cfRule>
    <cfRule type="expression" dxfId="621" priority="32" stopIfTrue="1">
      <formula>AND(#REF!="CMD",NOT(ISBLANK(#REF!)))</formula>
    </cfRule>
  </conditionalFormatting>
  <conditionalFormatting sqref="E115">
    <cfRule type="expression" dxfId="620" priority="29" stopIfTrue="1">
      <formula>(E$1="CMD")</formula>
    </cfRule>
    <cfRule type="expression" dxfId="619" priority="30" stopIfTrue="1">
      <formula>AND(J$1="CMD",NOT(ISBLANK(J135)))</formula>
    </cfRule>
  </conditionalFormatting>
  <conditionalFormatting sqref="F115">
    <cfRule type="expression" dxfId="618" priority="25" stopIfTrue="1">
      <formula>(F$1="CMD")</formula>
    </cfRule>
    <cfRule type="expression" dxfId="617" priority="26" stopIfTrue="1">
      <formula>AND(#REF!="CMD",NOT(ISBLANK(#REF!)))</formula>
    </cfRule>
  </conditionalFormatting>
  <conditionalFormatting sqref="F115">
    <cfRule type="expression" dxfId="616" priority="27" stopIfTrue="1">
      <formula>AND(#REF!="CMD",NOT(ISBLANK(#REF!)))</formula>
    </cfRule>
    <cfRule type="expression" dxfId="615" priority="28" stopIfTrue="1">
      <formula>AND(I$1="CMD",NOT(ISBLANK(I117)))</formula>
    </cfRule>
  </conditionalFormatting>
  <conditionalFormatting sqref="E117">
    <cfRule type="expression" dxfId="614" priority="23" stopIfTrue="1">
      <formula>AND(#REF!="CMD",NOT(ISBLANK(#REF!)))</formula>
    </cfRule>
    <cfRule type="expression" dxfId="613" priority="24" stopIfTrue="1">
      <formula>AND(#REF!="CMD",NOT(ISBLANK(#REF!)))</formula>
    </cfRule>
  </conditionalFormatting>
  <conditionalFormatting sqref="E117">
    <cfRule type="expression" dxfId="612" priority="21" stopIfTrue="1">
      <formula>(E$1="CMD")</formula>
    </cfRule>
    <cfRule type="expression" dxfId="611" priority="22" stopIfTrue="1">
      <formula>AND(J$1="CMD",NOT(ISBLANK(J137)))</formula>
    </cfRule>
  </conditionalFormatting>
  <conditionalFormatting sqref="F117">
    <cfRule type="expression" dxfId="610" priority="17" stopIfTrue="1">
      <formula>(F$1="CMD")</formula>
    </cfRule>
    <cfRule type="expression" dxfId="609" priority="18" stopIfTrue="1">
      <formula>AND(#REF!="CMD",NOT(ISBLANK(#REF!)))</formula>
    </cfRule>
  </conditionalFormatting>
  <conditionalFormatting sqref="F117">
    <cfRule type="expression" dxfId="608" priority="19" stopIfTrue="1">
      <formula>AND(#REF!="CMD",NOT(ISBLANK(#REF!)))</formula>
    </cfRule>
    <cfRule type="expression" dxfId="607" priority="20" stopIfTrue="1">
      <formula>AND(I$1="CMD",NOT(ISBLANK(I119)))</formula>
    </cfRule>
  </conditionalFormatting>
  <conditionalFormatting sqref="E119">
    <cfRule type="expression" dxfId="606" priority="15" stopIfTrue="1">
      <formula>AND(#REF!="CMD",NOT(ISBLANK(#REF!)))</formula>
    </cfRule>
    <cfRule type="expression" dxfId="605" priority="16" stopIfTrue="1">
      <formula>AND(#REF!="CMD",NOT(ISBLANK(#REF!)))</formula>
    </cfRule>
  </conditionalFormatting>
  <conditionalFormatting sqref="E119">
    <cfRule type="expression" dxfId="604" priority="13" stopIfTrue="1">
      <formula>(E$1="CMD")</formula>
    </cfRule>
    <cfRule type="expression" dxfId="603" priority="14" stopIfTrue="1">
      <formula>AND(J$1="CMD",NOT(ISBLANK(J139)))</formula>
    </cfRule>
  </conditionalFormatting>
  <conditionalFormatting sqref="F119">
    <cfRule type="expression" dxfId="602" priority="9" stopIfTrue="1">
      <formula>(F$1="CMD")</formula>
    </cfRule>
    <cfRule type="expression" dxfId="601" priority="10" stopIfTrue="1">
      <formula>AND(#REF!="CMD",NOT(ISBLANK(#REF!)))</formula>
    </cfRule>
  </conditionalFormatting>
  <conditionalFormatting sqref="F119">
    <cfRule type="expression" dxfId="600" priority="11" stopIfTrue="1">
      <formula>AND(#REF!="CMD",NOT(ISBLANK(#REF!)))</formula>
    </cfRule>
    <cfRule type="expression" dxfId="599" priority="12" stopIfTrue="1">
      <formula>AND(I$1="CMD",NOT(ISBLANK(I121)))</formula>
    </cfRule>
  </conditionalFormatting>
  <conditionalFormatting sqref="Q14:Q18">
    <cfRule type="expression" dxfId="598" priority="1" stopIfTrue="1">
      <formula>AND(S$1="CMD",NOT(ISBLANK(S14)))</formula>
    </cfRule>
    <cfRule type="expression" dxfId="597" priority="2" stopIfTrue="1">
      <formula>AND(R$1="CMD",NOT(ISBLANK(R14)))</formula>
    </cfRule>
  </conditionalFormatting>
  <conditionalFormatting sqref="Q14:Q18">
    <cfRule type="expression" dxfId="596" priority="3" stopIfTrue="1">
      <formula>(Q$1="CMD")</formula>
    </cfRule>
    <cfRule type="expression" dxfId="595" priority="4" stopIfTrue="1">
      <formula>AND(T$1="CMD",NOT(ISBLANK(#REF!)))</formula>
    </cfRule>
  </conditionalFormatting>
  <conditionalFormatting sqref="Q14:Q18">
    <cfRule type="expression" dxfId="594" priority="5" stopIfTrue="1">
      <formula>AND(Y$1="CMD",NOT(ISBLANK(#REF!)))</formula>
    </cfRule>
    <cfRule type="expression" dxfId="593" priority="6" stopIfTrue="1">
      <formula>AND(#REF!="CMD",NOT(ISBLANK(#REF!)))</formula>
    </cfRule>
  </conditionalFormatting>
  <conditionalFormatting sqref="Q14:Q18">
    <cfRule type="expression" dxfId="592" priority="7" stopIfTrue="1">
      <formula>(Q$1="CMD")</formula>
    </cfRule>
    <cfRule type="expression" dxfId="591" priority="8" stopIfTrue="1">
      <formula>AND(Z$1="CMD",NOT(ISBLANK(#REF!)))</formula>
    </cfRule>
  </conditionalFormatting>
  <dataValidations count="1">
    <dataValidation type="list" allowBlank="1" showInputMessage="1" showErrorMessage="1" sqref="L2:L130" xr:uid="{384B148D-AD87-480D-8D7D-500ABC96B75F}">
      <formula1>$Q$15:$Q$18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DB880-F5DB-415F-AB56-76B27367BEC3}">
  <dimension ref="A1:S149"/>
  <sheetViews>
    <sheetView tabSelected="1" zoomScale="85" zoomScaleNormal="85" workbookViewId="0">
      <pane xSplit="3" ySplit="1" topLeftCell="D100" activePane="bottomRight" state="frozen"/>
      <selection pane="topRight" activeCell="D1" sqref="D1"/>
      <selection pane="bottomLeft" activeCell="A2" sqref="A2"/>
      <selection pane="bottomRight" activeCell="I120" sqref="I120"/>
    </sheetView>
  </sheetViews>
  <sheetFormatPr defaultColWidth="9" defaultRowHeight="13.8" x14ac:dyDescent="0.25"/>
  <cols>
    <col min="1" max="1" width="24.3984375" style="12" bestFit="1" customWidth="1"/>
    <col min="2" max="2" width="37.3984375" style="12" bestFit="1" customWidth="1"/>
    <col min="3" max="3" width="46" style="12" customWidth="1"/>
    <col min="4" max="4" width="8.3984375" bestFit="1" customWidth="1"/>
    <col min="5" max="5" width="11.19921875" style="34" bestFit="1" customWidth="1"/>
    <col min="6" max="6" width="11" style="12" bestFit="1" customWidth="1"/>
    <col min="7" max="7" width="17.8984375" style="12" bestFit="1" customWidth="1"/>
    <col min="8" max="8" width="17.5" style="12" bestFit="1" customWidth="1"/>
    <col min="9" max="9" width="17.5" style="12" customWidth="1"/>
    <col min="10" max="10" width="5.8984375" style="12" bestFit="1" customWidth="1"/>
    <col min="11" max="11" width="17.59765625" style="111" bestFit="1" customWidth="1"/>
    <col min="12" max="12" width="14.69921875" style="12" bestFit="1" customWidth="1"/>
    <col min="13" max="13" width="9" style="12"/>
    <col min="14" max="14" width="8.69921875" style="12" customWidth="1"/>
    <col min="15" max="15" width="14.5" style="12" bestFit="1" customWidth="1"/>
    <col min="16" max="16" width="5.59765625" style="12" bestFit="1" customWidth="1"/>
    <col min="17" max="17" width="14.5" style="12" bestFit="1" customWidth="1"/>
    <col min="18" max="18" width="14" style="12" bestFit="1" customWidth="1"/>
    <col min="19" max="19" width="4.69921875" style="12" bestFit="1" customWidth="1"/>
    <col min="20" max="22" width="9" style="12"/>
    <col min="23" max="23" width="29.09765625" style="12" bestFit="1" customWidth="1"/>
    <col min="24" max="16384" width="9" style="12"/>
  </cols>
  <sheetData>
    <row r="1" spans="1:19" ht="14.4" x14ac:dyDescent="0.25">
      <c r="A1" s="47"/>
      <c r="B1" s="62" t="s">
        <v>20</v>
      </c>
      <c r="C1" s="63" t="s">
        <v>21</v>
      </c>
      <c r="D1" s="63" t="s">
        <v>22</v>
      </c>
      <c r="E1" s="63" t="s">
        <v>23</v>
      </c>
      <c r="F1" s="63" t="s">
        <v>24</v>
      </c>
      <c r="G1" s="63" t="s">
        <v>48</v>
      </c>
      <c r="H1" s="63" t="s">
        <v>49</v>
      </c>
      <c r="I1" s="40" t="s">
        <v>51</v>
      </c>
      <c r="J1" s="63" t="s">
        <v>50</v>
      </c>
      <c r="K1" s="105" t="s">
        <v>52</v>
      </c>
      <c r="L1" s="63" t="s">
        <v>53</v>
      </c>
      <c r="N1" s="20"/>
      <c r="O1" s="19"/>
      <c r="P1" s="20"/>
      <c r="Q1" s="20"/>
      <c r="R1" s="20"/>
      <c r="S1" s="20"/>
    </row>
    <row r="2" spans="1:19" x14ac:dyDescent="0.25">
      <c r="A2" s="114" t="s">
        <v>55</v>
      </c>
      <c r="B2" s="114" t="s">
        <v>55</v>
      </c>
      <c r="C2" s="43" t="s">
        <v>27</v>
      </c>
      <c r="D2" s="46">
        <v>0</v>
      </c>
      <c r="E2" s="46">
        <v>1</v>
      </c>
      <c r="F2" s="102"/>
      <c r="G2" s="102"/>
      <c r="H2" s="102"/>
      <c r="I2" s="102"/>
      <c r="J2" s="102"/>
      <c r="K2" s="106">
        <v>160</v>
      </c>
      <c r="L2" s="102" t="s">
        <v>56</v>
      </c>
      <c r="M2" s="13"/>
      <c r="N2" s="152"/>
      <c r="O2" s="152"/>
      <c r="P2" s="152"/>
      <c r="Q2" s="152"/>
      <c r="R2" s="152"/>
      <c r="S2" s="152"/>
    </row>
    <row r="3" spans="1:19" x14ac:dyDescent="0.25">
      <c r="A3" s="114" t="s">
        <v>200</v>
      </c>
      <c r="B3" s="114" t="s">
        <v>201</v>
      </c>
      <c r="C3" s="44"/>
      <c r="D3" s="46"/>
      <c r="E3" s="46"/>
      <c r="F3" s="46"/>
      <c r="G3" s="47"/>
      <c r="H3" s="47"/>
      <c r="I3" s="47"/>
      <c r="J3" s="47"/>
      <c r="K3" s="107"/>
      <c r="L3" s="47"/>
      <c r="N3" s="22"/>
      <c r="O3" s="22"/>
      <c r="P3" s="22"/>
      <c r="Q3" s="22"/>
      <c r="R3" s="22"/>
      <c r="S3" s="22"/>
    </row>
    <row r="4" spans="1:19" x14ac:dyDescent="0.25">
      <c r="A4" s="24"/>
      <c r="B4" s="87" t="s">
        <v>202</v>
      </c>
      <c r="C4" s="57" t="s">
        <v>203</v>
      </c>
      <c r="D4" s="58">
        <f>SUM(D2:E2,8)</f>
        <v>9</v>
      </c>
      <c r="E4" s="87">
        <v>1</v>
      </c>
      <c r="F4" s="87"/>
      <c r="G4" s="59"/>
      <c r="H4" s="59"/>
      <c r="I4" s="59"/>
      <c r="J4" s="59"/>
      <c r="K4" s="108">
        <v>160</v>
      </c>
      <c r="L4" s="59" t="s">
        <v>56</v>
      </c>
      <c r="N4" s="22"/>
      <c r="O4" s="22"/>
      <c r="P4" s="22"/>
      <c r="Q4" s="22"/>
      <c r="R4" s="22"/>
      <c r="S4" s="22"/>
    </row>
    <row r="5" spans="1:19" ht="13.95" customHeight="1" x14ac:dyDescent="0.3">
      <c r="A5" s="24"/>
      <c r="B5" s="99" t="s">
        <v>204</v>
      </c>
      <c r="C5" s="33" t="s">
        <v>205</v>
      </c>
      <c r="D5" s="84">
        <f>SUM(D4:E4,5)</f>
        <v>15</v>
      </c>
      <c r="E5" s="46">
        <v>2</v>
      </c>
      <c r="F5" s="46"/>
      <c r="G5" s="115">
        <v>1</v>
      </c>
      <c r="H5" s="48">
        <v>-32768</v>
      </c>
      <c r="I5" s="48"/>
      <c r="J5" s="99" t="s">
        <v>206</v>
      </c>
      <c r="K5" s="109"/>
      <c r="L5" s="102" t="s">
        <v>61</v>
      </c>
      <c r="N5" s="22"/>
      <c r="O5" s="22"/>
      <c r="P5" s="22"/>
      <c r="Q5" s="22"/>
      <c r="R5" s="22"/>
      <c r="S5" s="22"/>
    </row>
    <row r="6" spans="1:19" ht="14.4" x14ac:dyDescent="0.3">
      <c r="A6" s="24"/>
      <c r="B6" s="47"/>
      <c r="C6" s="33" t="s">
        <v>207</v>
      </c>
      <c r="D6" s="46">
        <f>D5+E5</f>
        <v>17</v>
      </c>
      <c r="E6" s="46">
        <v>2</v>
      </c>
      <c r="F6" s="46"/>
      <c r="G6" s="115">
        <v>1</v>
      </c>
      <c r="H6" s="48">
        <v>-32768</v>
      </c>
      <c r="I6" s="48"/>
      <c r="J6" s="99" t="s">
        <v>206</v>
      </c>
      <c r="K6" s="109"/>
      <c r="L6" s="102" t="s">
        <v>61</v>
      </c>
      <c r="N6" s="22"/>
      <c r="O6" s="22"/>
      <c r="P6" s="22"/>
      <c r="Q6" s="22"/>
      <c r="R6" s="22"/>
      <c r="S6" s="22"/>
    </row>
    <row r="7" spans="1:19" ht="14.4" x14ac:dyDescent="0.3">
      <c r="A7" s="24"/>
      <c r="B7" s="47"/>
      <c r="C7" s="33" t="s">
        <v>208</v>
      </c>
      <c r="D7" s="46">
        <f t="shared" ref="D7:D12" si="0">D6+E6</f>
        <v>19</v>
      </c>
      <c r="E7" s="46">
        <v>2</v>
      </c>
      <c r="F7" s="46"/>
      <c r="G7" s="115">
        <v>1</v>
      </c>
      <c r="H7" s="48">
        <v>-32768</v>
      </c>
      <c r="I7" s="48"/>
      <c r="J7" s="99" t="s">
        <v>206</v>
      </c>
      <c r="K7" s="109"/>
      <c r="L7" s="102" t="s">
        <v>61</v>
      </c>
      <c r="N7" s="22"/>
      <c r="O7" s="22"/>
      <c r="P7" s="22"/>
      <c r="Q7" s="22"/>
      <c r="R7" s="22"/>
      <c r="S7" s="22"/>
    </row>
    <row r="8" spans="1:19" ht="14.4" x14ac:dyDescent="0.3">
      <c r="A8" s="24"/>
      <c r="B8" s="47"/>
      <c r="C8" s="33" t="s">
        <v>209</v>
      </c>
      <c r="D8" s="46">
        <f t="shared" si="0"/>
        <v>21</v>
      </c>
      <c r="E8" s="46">
        <v>2</v>
      </c>
      <c r="F8" s="46"/>
      <c r="G8" s="115">
        <v>1</v>
      </c>
      <c r="H8" s="48">
        <v>-32768</v>
      </c>
      <c r="I8" s="48"/>
      <c r="J8" s="99" t="s">
        <v>206</v>
      </c>
      <c r="K8" s="109"/>
      <c r="L8" s="102" t="s">
        <v>61</v>
      </c>
      <c r="N8" s="22"/>
      <c r="O8" s="22"/>
      <c r="P8" s="22"/>
      <c r="Q8" s="22"/>
      <c r="R8" s="22"/>
      <c r="S8" s="22"/>
    </row>
    <row r="9" spans="1:19" ht="14.4" x14ac:dyDescent="0.3">
      <c r="A9" s="24"/>
      <c r="B9" s="47"/>
      <c r="C9" s="33" t="s">
        <v>210</v>
      </c>
      <c r="D9" s="46">
        <f t="shared" si="0"/>
        <v>23</v>
      </c>
      <c r="E9" s="46">
        <v>2</v>
      </c>
      <c r="F9" s="46"/>
      <c r="G9" s="115">
        <v>1</v>
      </c>
      <c r="H9" s="48">
        <v>-32768</v>
      </c>
      <c r="I9" s="48"/>
      <c r="J9" s="99" t="s">
        <v>206</v>
      </c>
      <c r="K9" s="109"/>
      <c r="L9" s="102" t="s">
        <v>61</v>
      </c>
      <c r="N9" s="22"/>
      <c r="O9" s="104" t="s">
        <v>53</v>
      </c>
      <c r="P9" s="22"/>
      <c r="Q9" s="22"/>
      <c r="R9" s="22"/>
      <c r="S9" s="22"/>
    </row>
    <row r="10" spans="1:19" ht="14.4" x14ac:dyDescent="0.3">
      <c r="A10" s="24"/>
      <c r="B10" s="47"/>
      <c r="C10" s="49" t="s">
        <v>211</v>
      </c>
      <c r="D10" s="46">
        <f t="shared" si="0"/>
        <v>25</v>
      </c>
      <c r="E10" s="46">
        <v>2</v>
      </c>
      <c r="F10" s="46"/>
      <c r="G10" s="115">
        <v>1</v>
      </c>
      <c r="H10" s="48">
        <v>-32768</v>
      </c>
      <c r="I10" s="48"/>
      <c r="J10" s="99" t="s">
        <v>206</v>
      </c>
      <c r="K10" s="109"/>
      <c r="L10" s="102" t="s">
        <v>61</v>
      </c>
      <c r="N10" s="22"/>
      <c r="O10" s="103" t="s">
        <v>78</v>
      </c>
      <c r="P10" s="22"/>
      <c r="Q10" s="22"/>
      <c r="R10" s="22"/>
      <c r="S10" s="22"/>
    </row>
    <row r="11" spans="1:19" ht="14.4" x14ac:dyDescent="0.3">
      <c r="A11" s="24"/>
      <c r="B11" s="47"/>
      <c r="C11" s="49" t="s">
        <v>212</v>
      </c>
      <c r="D11" s="84">
        <f>SUM(D10:E10,5)</f>
        <v>32</v>
      </c>
      <c r="E11" s="46">
        <v>2</v>
      </c>
      <c r="F11" s="46"/>
      <c r="G11" s="116">
        <f>1/512</f>
        <v>1.953125E-3</v>
      </c>
      <c r="H11" s="48">
        <f>-32768/512</f>
        <v>-64</v>
      </c>
      <c r="I11" s="48"/>
      <c r="J11" s="99" t="s">
        <v>213</v>
      </c>
      <c r="K11" s="109"/>
      <c r="L11" s="102" t="s">
        <v>83</v>
      </c>
      <c r="N11" s="22"/>
      <c r="O11" s="103" t="s">
        <v>56</v>
      </c>
      <c r="P11" s="22"/>
      <c r="Q11" s="22"/>
      <c r="R11" s="22"/>
      <c r="S11" s="22"/>
    </row>
    <row r="12" spans="1:19" ht="14.4" x14ac:dyDescent="0.3">
      <c r="A12" s="24"/>
      <c r="B12" s="47"/>
      <c r="C12" s="49" t="s">
        <v>214</v>
      </c>
      <c r="D12" s="46">
        <f t="shared" si="0"/>
        <v>34</v>
      </c>
      <c r="E12" s="46">
        <v>2</v>
      </c>
      <c r="F12" s="46"/>
      <c r="G12" s="116">
        <f t="shared" ref="G12:G13" si="1">1/512</f>
        <v>1.953125E-3</v>
      </c>
      <c r="H12" s="48">
        <f t="shared" ref="H12:H13" si="2">-32768/512</f>
        <v>-64</v>
      </c>
      <c r="I12" s="48"/>
      <c r="J12" s="99" t="s">
        <v>213</v>
      </c>
      <c r="K12" s="109"/>
      <c r="L12" s="102" t="s">
        <v>83</v>
      </c>
      <c r="N12" s="22"/>
      <c r="O12" s="103" t="s">
        <v>61</v>
      </c>
      <c r="P12" s="22"/>
      <c r="Q12" s="22"/>
      <c r="R12" s="22"/>
      <c r="S12" s="22"/>
    </row>
    <row r="13" spans="1:19" ht="14.4" x14ac:dyDescent="0.3">
      <c r="A13" s="24"/>
      <c r="B13" s="47"/>
      <c r="C13" s="49" t="s">
        <v>215</v>
      </c>
      <c r="D13" s="46">
        <f>D12+E12</f>
        <v>36</v>
      </c>
      <c r="E13" s="46">
        <v>2</v>
      </c>
      <c r="F13" s="46"/>
      <c r="G13" s="116">
        <f t="shared" si="1"/>
        <v>1.953125E-3</v>
      </c>
      <c r="H13" s="48">
        <f t="shared" si="2"/>
        <v>-64</v>
      </c>
      <c r="I13" s="48"/>
      <c r="J13" s="99" t="s">
        <v>213</v>
      </c>
      <c r="K13" s="109"/>
      <c r="L13" s="102" t="s">
        <v>83</v>
      </c>
      <c r="N13" s="22"/>
      <c r="O13" s="103" t="s">
        <v>83</v>
      </c>
      <c r="P13" s="22"/>
      <c r="Q13" s="22"/>
      <c r="R13" s="22"/>
      <c r="S13" s="22"/>
    </row>
    <row r="14" spans="1:19" x14ac:dyDescent="0.25">
      <c r="A14" s="117" t="s">
        <v>216</v>
      </c>
      <c r="B14" s="114" t="s">
        <v>217</v>
      </c>
      <c r="C14" s="50"/>
      <c r="D14" s="46"/>
      <c r="E14" s="51"/>
      <c r="F14" s="46"/>
      <c r="G14" s="47"/>
      <c r="H14" s="47"/>
      <c r="I14" s="47"/>
      <c r="J14" s="47"/>
      <c r="K14" s="107"/>
      <c r="L14" s="47"/>
      <c r="N14" s="22"/>
      <c r="O14" s="22"/>
      <c r="P14" s="23"/>
    </row>
    <row r="15" spans="1:19" x14ac:dyDescent="0.25">
      <c r="A15" s="24"/>
      <c r="B15" s="87"/>
      <c r="C15" s="57" t="s">
        <v>218</v>
      </c>
      <c r="D15" s="57">
        <f>SUM(D13:E13,8)</f>
        <v>46</v>
      </c>
      <c r="E15" s="87">
        <v>2</v>
      </c>
      <c r="F15" s="87"/>
      <c r="G15" s="59"/>
      <c r="H15" s="59"/>
      <c r="I15" s="59"/>
      <c r="J15" s="59"/>
      <c r="K15" s="108">
        <v>35327</v>
      </c>
      <c r="L15" s="59" t="s">
        <v>56</v>
      </c>
      <c r="N15" s="22"/>
      <c r="O15" s="22"/>
      <c r="P15" s="22"/>
    </row>
    <row r="16" spans="1:19" x14ac:dyDescent="0.25">
      <c r="A16" s="24"/>
      <c r="B16" s="46"/>
      <c r="C16" s="43" t="s">
        <v>219</v>
      </c>
      <c r="D16" s="84">
        <f>D15</f>
        <v>46</v>
      </c>
      <c r="E16" s="46">
        <v>1</v>
      </c>
      <c r="F16" s="46"/>
      <c r="G16" s="66"/>
      <c r="H16" s="66"/>
      <c r="I16" s="66"/>
      <c r="J16" s="66"/>
      <c r="K16" s="110">
        <v>137</v>
      </c>
      <c r="L16" s="102" t="s">
        <v>56</v>
      </c>
      <c r="N16" s="22"/>
      <c r="O16" s="22"/>
      <c r="P16" s="22"/>
    </row>
    <row r="17" spans="1:19" x14ac:dyDescent="0.25">
      <c r="A17" s="24"/>
      <c r="B17" s="46"/>
      <c r="C17" s="43" t="s">
        <v>220</v>
      </c>
      <c r="D17" s="84">
        <f>D16+1</f>
        <v>47</v>
      </c>
      <c r="E17" s="46">
        <v>1</v>
      </c>
      <c r="F17" s="46"/>
      <c r="G17" s="66"/>
      <c r="H17" s="66"/>
      <c r="I17" s="66"/>
      <c r="J17" s="66"/>
      <c r="K17" s="110">
        <v>255</v>
      </c>
      <c r="L17" s="102" t="s">
        <v>56</v>
      </c>
      <c r="N17" s="22"/>
      <c r="O17" s="22"/>
      <c r="P17" s="22"/>
    </row>
    <row r="18" spans="1:19" x14ac:dyDescent="0.25">
      <c r="A18" s="24"/>
      <c r="B18" s="87"/>
      <c r="C18" s="57" t="s">
        <v>221</v>
      </c>
      <c r="D18" s="58">
        <f>SUM(D17:E17,8)</f>
        <v>56</v>
      </c>
      <c r="E18" s="87">
        <v>2</v>
      </c>
      <c r="F18" s="87"/>
      <c r="G18" s="59"/>
      <c r="H18" s="59"/>
      <c r="I18" s="59"/>
      <c r="J18" s="59"/>
      <c r="K18" s="108">
        <v>4096</v>
      </c>
      <c r="L18" s="59" t="s">
        <v>56</v>
      </c>
      <c r="N18" s="22"/>
      <c r="O18" s="22"/>
      <c r="P18" s="22"/>
    </row>
    <row r="19" spans="1:19" x14ac:dyDescent="0.25">
      <c r="A19" s="24"/>
      <c r="B19" s="47"/>
      <c r="C19" s="46" t="s">
        <v>222</v>
      </c>
      <c r="D19" s="46">
        <f>D18</f>
        <v>56</v>
      </c>
      <c r="E19" s="46">
        <v>1</v>
      </c>
      <c r="F19" s="47" t="s">
        <v>223</v>
      </c>
      <c r="G19" s="47"/>
      <c r="H19" s="47"/>
      <c r="I19" s="47"/>
      <c r="J19" s="47"/>
      <c r="K19" s="107">
        <v>0</v>
      </c>
      <c r="L19" s="102" t="s">
        <v>61</v>
      </c>
      <c r="N19" s="22"/>
      <c r="O19" s="22"/>
      <c r="P19" s="22"/>
    </row>
    <row r="20" spans="1:19" x14ac:dyDescent="0.25">
      <c r="A20" s="24"/>
      <c r="B20" s="47"/>
      <c r="C20" s="46" t="s">
        <v>224</v>
      </c>
      <c r="D20" s="46">
        <f t="shared" ref="D20:D23" si="3">D19</f>
        <v>56</v>
      </c>
      <c r="E20" s="46">
        <v>1</v>
      </c>
      <c r="F20" s="47" t="s">
        <v>225</v>
      </c>
      <c r="G20" s="47"/>
      <c r="H20" s="47"/>
      <c r="I20" s="47"/>
      <c r="J20" s="47"/>
      <c r="K20" s="107">
        <v>0</v>
      </c>
      <c r="L20" s="102" t="s">
        <v>61</v>
      </c>
      <c r="N20" s="22"/>
      <c r="O20" s="22"/>
      <c r="P20" s="22"/>
    </row>
    <row r="21" spans="1:19" x14ac:dyDescent="0.25">
      <c r="A21" s="24"/>
      <c r="B21" s="47"/>
      <c r="C21" s="46" t="s">
        <v>226</v>
      </c>
      <c r="D21" s="46">
        <f t="shared" si="3"/>
        <v>56</v>
      </c>
      <c r="E21" s="46">
        <v>1</v>
      </c>
      <c r="F21" s="47" t="s">
        <v>227</v>
      </c>
      <c r="G21" s="47"/>
      <c r="H21" s="47"/>
      <c r="I21" s="47"/>
      <c r="J21" s="47"/>
      <c r="K21" s="107">
        <v>2</v>
      </c>
      <c r="L21" s="102" t="s">
        <v>61</v>
      </c>
      <c r="N21" s="22"/>
      <c r="O21" s="22"/>
      <c r="P21" s="22"/>
    </row>
    <row r="22" spans="1:19" x14ac:dyDescent="0.25">
      <c r="A22" s="24"/>
      <c r="B22" s="47"/>
      <c r="C22" s="46" t="s">
        <v>228</v>
      </c>
      <c r="D22" s="46">
        <f t="shared" si="3"/>
        <v>56</v>
      </c>
      <c r="E22" s="46">
        <v>1</v>
      </c>
      <c r="F22" s="47" t="s">
        <v>229</v>
      </c>
      <c r="G22" s="47"/>
      <c r="H22" s="47"/>
      <c r="I22" s="47"/>
      <c r="J22" s="47"/>
      <c r="K22" s="107">
        <v>0</v>
      </c>
      <c r="L22" s="102" t="s">
        <v>61</v>
      </c>
      <c r="N22" s="22"/>
      <c r="O22" s="22"/>
      <c r="P22" s="22"/>
    </row>
    <row r="23" spans="1:19" x14ac:dyDescent="0.25">
      <c r="A23" s="24"/>
      <c r="B23" s="47"/>
      <c r="C23" s="46" t="s">
        <v>230</v>
      </c>
      <c r="D23" s="46">
        <f t="shared" si="3"/>
        <v>56</v>
      </c>
      <c r="E23" s="46">
        <v>1</v>
      </c>
      <c r="F23" s="47" t="s">
        <v>178</v>
      </c>
      <c r="G23" s="47"/>
      <c r="H23" s="47"/>
      <c r="I23" s="47"/>
      <c r="J23" s="47"/>
      <c r="K23" s="107">
        <v>0</v>
      </c>
      <c r="L23" s="102" t="s">
        <v>61</v>
      </c>
      <c r="N23" s="22"/>
      <c r="O23" s="22"/>
      <c r="P23" s="22"/>
    </row>
    <row r="24" spans="1:19" x14ac:dyDescent="0.25">
      <c r="A24" s="24"/>
      <c r="B24" s="47"/>
      <c r="C24" s="46" t="s">
        <v>231</v>
      </c>
      <c r="D24" s="46">
        <f>D23+E23</f>
        <v>57</v>
      </c>
      <c r="E24" s="46">
        <v>1</v>
      </c>
      <c r="F24" s="47"/>
      <c r="G24" s="47"/>
      <c r="H24" s="47"/>
      <c r="I24" s="47"/>
      <c r="J24" s="47"/>
      <c r="K24" s="107">
        <v>0</v>
      </c>
      <c r="L24" s="102" t="s">
        <v>56</v>
      </c>
      <c r="N24" s="22"/>
      <c r="O24" s="22"/>
      <c r="P24" s="22"/>
    </row>
    <row r="25" spans="1:19" x14ac:dyDescent="0.25">
      <c r="A25" s="24"/>
      <c r="B25" s="47"/>
      <c r="C25" s="46"/>
      <c r="D25" s="46"/>
      <c r="E25" s="46"/>
      <c r="F25" s="46"/>
      <c r="G25" s="47"/>
      <c r="H25" s="47"/>
      <c r="I25" s="47"/>
      <c r="J25" s="47"/>
      <c r="K25" s="107"/>
      <c r="L25" s="47"/>
      <c r="N25" s="22"/>
      <c r="O25" s="22"/>
      <c r="P25" s="22"/>
    </row>
    <row r="26" spans="1:19" x14ac:dyDescent="0.25">
      <c r="A26" s="117" t="s">
        <v>232</v>
      </c>
      <c r="B26" s="114" t="s">
        <v>233</v>
      </c>
      <c r="C26" s="50"/>
      <c r="D26" s="46"/>
      <c r="E26" s="51"/>
      <c r="F26" s="46"/>
      <c r="G26" s="47"/>
      <c r="H26" s="47"/>
      <c r="I26" s="47"/>
      <c r="J26" s="47"/>
      <c r="K26" s="107"/>
      <c r="L26" s="47"/>
      <c r="N26" s="22"/>
      <c r="O26" s="22"/>
      <c r="P26" s="22"/>
      <c r="Q26" s="22"/>
      <c r="R26" s="22"/>
      <c r="S26" s="22"/>
    </row>
    <row r="27" spans="1:19" x14ac:dyDescent="0.25">
      <c r="A27" s="24"/>
      <c r="B27" s="47"/>
      <c r="C27" s="52" t="s">
        <v>234</v>
      </c>
      <c r="D27" s="46">
        <f>D24+E24+2</f>
        <v>60</v>
      </c>
      <c r="E27" s="46">
        <v>1</v>
      </c>
      <c r="F27" s="46"/>
      <c r="G27" s="47"/>
      <c r="H27" s="47"/>
      <c r="I27" s="47"/>
      <c r="J27" s="47"/>
      <c r="K27" s="107">
        <v>160</v>
      </c>
      <c r="L27" s="102" t="s">
        <v>56</v>
      </c>
      <c r="N27" s="22"/>
      <c r="O27" s="22"/>
      <c r="P27" s="23"/>
    </row>
    <row r="28" spans="1:19" x14ac:dyDescent="0.25">
      <c r="A28" s="24"/>
      <c r="B28" s="47"/>
      <c r="C28" s="52" t="s">
        <v>235</v>
      </c>
      <c r="D28" s="46">
        <f>D27+E27+2</f>
        <v>63</v>
      </c>
      <c r="E28" s="46">
        <v>1</v>
      </c>
      <c r="F28" s="46"/>
      <c r="G28" s="47"/>
      <c r="H28" s="47"/>
      <c r="I28" s="47"/>
      <c r="J28" s="47"/>
      <c r="K28" s="107">
        <v>1</v>
      </c>
      <c r="L28" s="102" t="s">
        <v>56</v>
      </c>
      <c r="N28" s="22"/>
      <c r="O28" s="22"/>
      <c r="P28" s="23"/>
    </row>
    <row r="29" spans="1:19" x14ac:dyDescent="0.25">
      <c r="A29" s="24"/>
      <c r="B29" s="47"/>
      <c r="C29" s="52" t="s">
        <v>236</v>
      </c>
      <c r="D29" s="46">
        <f>D28+E28+2</f>
        <v>66</v>
      </c>
      <c r="E29" s="46">
        <v>1</v>
      </c>
      <c r="F29" s="47"/>
      <c r="G29" s="47"/>
      <c r="H29" s="47"/>
      <c r="I29" s="47"/>
      <c r="J29" s="47"/>
      <c r="K29" s="107">
        <v>160</v>
      </c>
      <c r="L29" s="102" t="s">
        <v>56</v>
      </c>
      <c r="N29" s="22"/>
      <c r="O29" s="22"/>
      <c r="P29" s="22"/>
    </row>
    <row r="30" spans="1:19" x14ac:dyDescent="0.25">
      <c r="A30" s="24"/>
      <c r="B30" s="57" t="s">
        <v>237</v>
      </c>
      <c r="C30" s="57" t="s">
        <v>238</v>
      </c>
      <c r="D30" s="58">
        <f>D29+E29+3</f>
        <v>70</v>
      </c>
      <c r="E30" s="87">
        <v>1</v>
      </c>
      <c r="F30" s="87"/>
      <c r="G30" s="59"/>
      <c r="H30" s="59"/>
      <c r="I30" s="59"/>
      <c r="J30" s="59"/>
      <c r="K30" s="108">
        <v>129</v>
      </c>
      <c r="L30" s="59" t="s">
        <v>56</v>
      </c>
      <c r="N30" s="22"/>
      <c r="O30" s="22"/>
      <c r="P30" s="22"/>
    </row>
    <row r="31" spans="1:19" x14ac:dyDescent="0.25">
      <c r="A31" s="24"/>
      <c r="B31" s="47"/>
      <c r="C31" s="52" t="s">
        <v>239</v>
      </c>
      <c r="D31" s="46">
        <f t="shared" ref="D31:D38" si="4">D30</f>
        <v>70</v>
      </c>
      <c r="E31" s="46">
        <v>1</v>
      </c>
      <c r="F31" s="47" t="s">
        <v>240</v>
      </c>
      <c r="G31" s="47"/>
      <c r="H31" s="47"/>
      <c r="I31" s="47"/>
      <c r="J31" s="47"/>
      <c r="K31" s="107">
        <v>1</v>
      </c>
      <c r="L31" s="102" t="s">
        <v>61</v>
      </c>
      <c r="N31" s="22"/>
      <c r="O31" s="22"/>
      <c r="P31" s="22"/>
    </row>
    <row r="32" spans="1:19" x14ac:dyDescent="0.25">
      <c r="A32" s="24"/>
      <c r="B32" s="47"/>
      <c r="C32" s="52" t="s">
        <v>241</v>
      </c>
      <c r="D32" s="46">
        <f t="shared" si="4"/>
        <v>70</v>
      </c>
      <c r="E32" s="46">
        <v>1</v>
      </c>
      <c r="F32" s="47" t="s">
        <v>223</v>
      </c>
      <c r="G32" s="47"/>
      <c r="H32" s="47"/>
      <c r="I32" s="47"/>
      <c r="J32" s="47"/>
      <c r="K32" s="107">
        <v>0</v>
      </c>
      <c r="L32" s="102" t="s">
        <v>61</v>
      </c>
      <c r="N32" s="22"/>
      <c r="O32" s="22"/>
      <c r="P32" s="22"/>
    </row>
    <row r="33" spans="1:16" x14ac:dyDescent="0.25">
      <c r="A33" s="24"/>
      <c r="B33" s="47"/>
      <c r="C33" s="52" t="s">
        <v>242</v>
      </c>
      <c r="D33" s="46">
        <f t="shared" si="4"/>
        <v>70</v>
      </c>
      <c r="E33" s="46">
        <v>1</v>
      </c>
      <c r="F33" s="47" t="s">
        <v>225</v>
      </c>
      <c r="G33" s="47"/>
      <c r="H33" s="47"/>
      <c r="I33" s="47"/>
      <c r="J33" s="47"/>
      <c r="K33" s="107">
        <v>0</v>
      </c>
      <c r="L33" s="102" t="s">
        <v>61</v>
      </c>
      <c r="N33" s="22"/>
      <c r="O33" s="22"/>
      <c r="P33" s="22"/>
    </row>
    <row r="34" spans="1:16" x14ac:dyDescent="0.25">
      <c r="A34" s="24"/>
      <c r="B34" s="47"/>
      <c r="C34" s="52" t="s">
        <v>243</v>
      </c>
      <c r="D34" s="46">
        <f t="shared" si="4"/>
        <v>70</v>
      </c>
      <c r="E34" s="46">
        <v>1</v>
      </c>
      <c r="F34" s="47" t="s">
        <v>244</v>
      </c>
      <c r="G34" s="47"/>
      <c r="H34" s="47"/>
      <c r="I34" s="47"/>
      <c r="J34" s="47"/>
      <c r="K34" s="107">
        <v>0</v>
      </c>
      <c r="L34" s="102" t="s">
        <v>61</v>
      </c>
      <c r="N34" s="22"/>
      <c r="O34" s="22"/>
      <c r="P34" s="22"/>
    </row>
    <row r="35" spans="1:16" x14ac:dyDescent="0.25">
      <c r="A35" s="24"/>
      <c r="B35" s="47"/>
      <c r="C35" s="52" t="s">
        <v>245</v>
      </c>
      <c r="D35" s="46">
        <f t="shared" si="4"/>
        <v>70</v>
      </c>
      <c r="E35" s="46">
        <v>1</v>
      </c>
      <c r="F35" s="47" t="s">
        <v>246</v>
      </c>
      <c r="G35" s="47"/>
      <c r="H35" s="47"/>
      <c r="I35" s="47"/>
      <c r="J35" s="47"/>
      <c r="K35" s="107">
        <v>0</v>
      </c>
      <c r="L35" s="102" t="s">
        <v>61</v>
      </c>
      <c r="N35" s="22"/>
      <c r="O35" s="22"/>
      <c r="P35" s="22"/>
    </row>
    <row r="36" spans="1:16" x14ac:dyDescent="0.25">
      <c r="A36" s="24"/>
      <c r="B36" s="47"/>
      <c r="C36" s="52" t="s">
        <v>247</v>
      </c>
      <c r="D36" s="46">
        <f t="shared" si="4"/>
        <v>70</v>
      </c>
      <c r="E36" s="46">
        <v>1</v>
      </c>
      <c r="F36" s="47" t="s">
        <v>229</v>
      </c>
      <c r="G36" s="47"/>
      <c r="H36" s="47"/>
      <c r="I36" s="47"/>
      <c r="J36" s="47"/>
      <c r="K36" s="107">
        <v>0</v>
      </c>
      <c r="L36" s="102" t="s">
        <v>61</v>
      </c>
      <c r="N36" s="22"/>
      <c r="O36" s="22"/>
      <c r="P36" s="22"/>
    </row>
    <row r="37" spans="1:16" x14ac:dyDescent="0.25">
      <c r="A37" s="24"/>
      <c r="B37" s="47"/>
      <c r="C37" s="52" t="s">
        <v>248</v>
      </c>
      <c r="D37" s="46">
        <f t="shared" si="4"/>
        <v>70</v>
      </c>
      <c r="E37" s="46">
        <v>1</v>
      </c>
      <c r="F37" s="47" t="s">
        <v>249</v>
      </c>
      <c r="G37" s="47"/>
      <c r="H37" s="47"/>
      <c r="I37" s="47"/>
      <c r="J37" s="47"/>
      <c r="K37" s="107">
        <v>0</v>
      </c>
      <c r="L37" s="102" t="s">
        <v>61</v>
      </c>
      <c r="N37" s="22"/>
      <c r="O37" s="22"/>
      <c r="P37" s="22"/>
    </row>
    <row r="38" spans="1:16" x14ac:dyDescent="0.25">
      <c r="A38" s="24"/>
      <c r="B38" s="47"/>
      <c r="C38" s="52" t="s">
        <v>250</v>
      </c>
      <c r="D38" s="46">
        <f t="shared" si="4"/>
        <v>70</v>
      </c>
      <c r="E38" s="46">
        <v>1</v>
      </c>
      <c r="F38" s="47" t="s">
        <v>178</v>
      </c>
      <c r="G38" s="47"/>
      <c r="H38" s="47"/>
      <c r="I38" s="47"/>
      <c r="J38" s="47"/>
      <c r="K38" s="107">
        <v>1</v>
      </c>
      <c r="L38" s="102" t="s">
        <v>61</v>
      </c>
      <c r="N38" s="22"/>
      <c r="O38" s="22"/>
      <c r="P38" s="22"/>
    </row>
    <row r="39" spans="1:16" x14ac:dyDescent="0.25">
      <c r="A39" s="24"/>
      <c r="B39" s="91" t="s">
        <v>251</v>
      </c>
      <c r="C39" s="91" t="s">
        <v>251</v>
      </c>
      <c r="D39" s="87">
        <f>D30+E30+1</f>
        <v>72</v>
      </c>
      <c r="E39" s="87">
        <v>1</v>
      </c>
      <c r="F39" s="59"/>
      <c r="G39" s="59"/>
      <c r="H39" s="59"/>
      <c r="I39" s="59"/>
      <c r="J39" s="59"/>
      <c r="K39" s="108">
        <v>0</v>
      </c>
      <c r="L39" s="59" t="s">
        <v>56</v>
      </c>
      <c r="N39" s="22"/>
      <c r="O39" s="22"/>
      <c r="P39" s="22"/>
    </row>
    <row r="40" spans="1:16" x14ac:dyDescent="0.25">
      <c r="A40" s="24"/>
      <c r="B40" s="52"/>
      <c r="C40" s="66" t="s">
        <v>252</v>
      </c>
      <c r="D40" s="46">
        <f t="shared" ref="D40:D59" si="5">D39</f>
        <v>72</v>
      </c>
      <c r="E40" s="46">
        <v>1</v>
      </c>
      <c r="F40" s="66" t="s">
        <v>225</v>
      </c>
      <c r="G40" s="66"/>
      <c r="H40" s="66"/>
      <c r="I40" s="66"/>
      <c r="J40" s="66"/>
      <c r="K40" s="110">
        <v>0</v>
      </c>
      <c r="L40" s="102" t="s">
        <v>61</v>
      </c>
      <c r="N40" s="22"/>
      <c r="O40" s="22"/>
      <c r="P40" s="22"/>
    </row>
    <row r="41" spans="1:16" x14ac:dyDescent="0.25">
      <c r="A41" s="24"/>
      <c r="B41" s="52"/>
      <c r="C41" s="66" t="s">
        <v>253</v>
      </c>
      <c r="D41" s="46">
        <f t="shared" si="5"/>
        <v>72</v>
      </c>
      <c r="E41" s="46">
        <v>1</v>
      </c>
      <c r="F41" s="66" t="s">
        <v>244</v>
      </c>
      <c r="G41" s="66"/>
      <c r="H41" s="66"/>
      <c r="I41" s="66"/>
      <c r="J41" s="66"/>
      <c r="K41" s="110">
        <v>0</v>
      </c>
      <c r="L41" s="102" t="s">
        <v>61</v>
      </c>
      <c r="N41" s="22"/>
      <c r="O41" s="22"/>
      <c r="P41" s="22"/>
    </row>
    <row r="42" spans="1:16" x14ac:dyDescent="0.25">
      <c r="A42" s="24"/>
      <c r="B42" s="52"/>
      <c r="C42" s="66" t="s">
        <v>254</v>
      </c>
      <c r="D42" s="46">
        <f t="shared" si="5"/>
        <v>72</v>
      </c>
      <c r="E42" s="46">
        <v>1</v>
      </c>
      <c r="F42" s="66" t="s">
        <v>246</v>
      </c>
      <c r="G42" s="66"/>
      <c r="H42" s="66"/>
      <c r="I42" s="66"/>
      <c r="J42" s="66"/>
      <c r="K42" s="110">
        <v>0</v>
      </c>
      <c r="L42" s="102" t="s">
        <v>61</v>
      </c>
      <c r="N42" s="22"/>
      <c r="O42" s="22"/>
      <c r="P42" s="22"/>
    </row>
    <row r="43" spans="1:16" x14ac:dyDescent="0.25">
      <c r="A43" s="24"/>
      <c r="B43" s="52"/>
      <c r="C43" s="66" t="s">
        <v>255</v>
      </c>
      <c r="D43" s="46">
        <f t="shared" si="5"/>
        <v>72</v>
      </c>
      <c r="E43" s="46">
        <v>1</v>
      </c>
      <c r="F43" s="66" t="s">
        <v>229</v>
      </c>
      <c r="G43" s="66"/>
      <c r="H43" s="66"/>
      <c r="I43" s="66"/>
      <c r="J43" s="66"/>
      <c r="K43" s="110">
        <v>0</v>
      </c>
      <c r="L43" s="102" t="s">
        <v>61</v>
      </c>
      <c r="N43" s="22"/>
      <c r="O43" s="22"/>
      <c r="P43" s="22"/>
    </row>
    <row r="44" spans="1:16" x14ac:dyDescent="0.25">
      <c r="A44" s="24"/>
      <c r="B44" s="52"/>
      <c r="C44" s="66" t="s">
        <v>256</v>
      </c>
      <c r="D44" s="46">
        <f t="shared" si="5"/>
        <v>72</v>
      </c>
      <c r="E44" s="46">
        <v>1</v>
      </c>
      <c r="F44" s="66" t="s">
        <v>249</v>
      </c>
      <c r="G44" s="66"/>
      <c r="H44" s="66"/>
      <c r="I44" s="66"/>
      <c r="J44" s="66"/>
      <c r="K44" s="110">
        <v>0</v>
      </c>
      <c r="L44" s="102" t="s">
        <v>61</v>
      </c>
      <c r="N44" s="22"/>
      <c r="O44" s="22"/>
      <c r="P44" s="22"/>
    </row>
    <row r="45" spans="1:16" x14ac:dyDescent="0.25">
      <c r="A45" s="24"/>
      <c r="B45" s="52"/>
      <c r="C45" s="66" t="s">
        <v>257</v>
      </c>
      <c r="D45" s="46">
        <f t="shared" si="5"/>
        <v>72</v>
      </c>
      <c r="E45" s="46">
        <v>1</v>
      </c>
      <c r="F45" s="66" t="s">
        <v>178</v>
      </c>
      <c r="G45" s="66"/>
      <c r="H45" s="66"/>
      <c r="I45" s="66"/>
      <c r="J45" s="66"/>
      <c r="K45" s="110">
        <v>0</v>
      </c>
      <c r="L45" s="102" t="s">
        <v>61</v>
      </c>
      <c r="N45" s="22"/>
      <c r="O45" s="22"/>
      <c r="P45" s="22"/>
    </row>
    <row r="46" spans="1:16" x14ac:dyDescent="0.25">
      <c r="A46" s="24"/>
      <c r="B46" s="91" t="s">
        <v>258</v>
      </c>
      <c r="C46" s="91" t="s">
        <v>259</v>
      </c>
      <c r="D46" s="87">
        <f>D39+E39+8</f>
        <v>81</v>
      </c>
      <c r="E46" s="87">
        <v>1</v>
      </c>
      <c r="F46" s="59"/>
      <c r="G46" s="59"/>
      <c r="H46" s="59"/>
      <c r="I46" s="59"/>
      <c r="J46" s="59"/>
      <c r="K46" s="108">
        <v>0</v>
      </c>
      <c r="L46" s="59" t="s">
        <v>56</v>
      </c>
      <c r="N46" s="22"/>
      <c r="O46" s="22"/>
      <c r="P46" s="22"/>
    </row>
    <row r="47" spans="1:16" x14ac:dyDescent="0.25">
      <c r="A47" s="24"/>
      <c r="B47" s="52"/>
      <c r="C47" s="66" t="s">
        <v>260</v>
      </c>
      <c r="D47" s="46">
        <f t="shared" si="5"/>
        <v>81</v>
      </c>
      <c r="E47" s="46">
        <v>1</v>
      </c>
      <c r="F47" s="66" t="s">
        <v>225</v>
      </c>
      <c r="G47" s="66"/>
      <c r="H47" s="66"/>
      <c r="I47" s="66"/>
      <c r="J47" s="66"/>
      <c r="K47" s="110">
        <v>0</v>
      </c>
      <c r="L47" s="102" t="s">
        <v>61</v>
      </c>
      <c r="N47" s="22"/>
      <c r="O47" s="22"/>
      <c r="P47" s="22"/>
    </row>
    <row r="48" spans="1:16" x14ac:dyDescent="0.25">
      <c r="A48" s="24"/>
      <c r="B48" s="52"/>
      <c r="C48" s="66" t="s">
        <v>261</v>
      </c>
      <c r="D48" s="46">
        <f t="shared" si="5"/>
        <v>81</v>
      </c>
      <c r="E48" s="46">
        <v>1</v>
      </c>
      <c r="F48" s="66" t="s">
        <v>244</v>
      </c>
      <c r="G48" s="66"/>
      <c r="H48" s="66"/>
      <c r="I48" s="66"/>
      <c r="J48" s="66"/>
      <c r="K48" s="110">
        <v>0</v>
      </c>
      <c r="L48" s="102" t="s">
        <v>61</v>
      </c>
      <c r="N48" s="22"/>
      <c r="O48" s="22"/>
      <c r="P48" s="22"/>
    </row>
    <row r="49" spans="1:16" x14ac:dyDescent="0.25">
      <c r="A49" s="24"/>
      <c r="B49" s="52"/>
      <c r="C49" s="66" t="s">
        <v>262</v>
      </c>
      <c r="D49" s="46">
        <f t="shared" si="5"/>
        <v>81</v>
      </c>
      <c r="E49" s="46">
        <v>1</v>
      </c>
      <c r="F49" s="66" t="s">
        <v>246</v>
      </c>
      <c r="G49" s="66"/>
      <c r="H49" s="66"/>
      <c r="I49" s="66"/>
      <c r="J49" s="66"/>
      <c r="K49" s="110">
        <v>0</v>
      </c>
      <c r="L49" s="102" t="s">
        <v>61</v>
      </c>
      <c r="N49" s="22"/>
      <c r="O49" s="22"/>
      <c r="P49" s="22"/>
    </row>
    <row r="50" spans="1:16" x14ac:dyDescent="0.25">
      <c r="A50" s="24"/>
      <c r="B50" s="52"/>
      <c r="C50" s="66" t="s">
        <v>263</v>
      </c>
      <c r="D50" s="46">
        <f t="shared" si="5"/>
        <v>81</v>
      </c>
      <c r="E50" s="46">
        <v>1</v>
      </c>
      <c r="F50" s="66" t="s">
        <v>229</v>
      </c>
      <c r="G50" s="66"/>
      <c r="H50" s="66"/>
      <c r="I50" s="66"/>
      <c r="J50" s="66"/>
      <c r="K50" s="110">
        <v>0</v>
      </c>
      <c r="L50" s="102" t="s">
        <v>61</v>
      </c>
      <c r="N50" s="22"/>
      <c r="O50" s="22"/>
      <c r="P50" s="22"/>
    </row>
    <row r="51" spans="1:16" x14ac:dyDescent="0.25">
      <c r="A51" s="24"/>
      <c r="B51" s="52"/>
      <c r="C51" s="66" t="s">
        <v>264</v>
      </c>
      <c r="D51" s="46">
        <f t="shared" si="5"/>
        <v>81</v>
      </c>
      <c r="E51" s="46">
        <v>1</v>
      </c>
      <c r="F51" s="66" t="s">
        <v>249</v>
      </c>
      <c r="G51" s="66"/>
      <c r="H51" s="66"/>
      <c r="I51" s="66"/>
      <c r="J51" s="66"/>
      <c r="K51" s="110">
        <v>0</v>
      </c>
      <c r="L51" s="102" t="s">
        <v>61</v>
      </c>
      <c r="N51" s="22"/>
      <c r="O51" s="22"/>
      <c r="P51" s="22"/>
    </row>
    <row r="52" spans="1:16" x14ac:dyDescent="0.25">
      <c r="A52" s="24"/>
      <c r="B52" s="52"/>
      <c r="C52" s="66" t="s">
        <v>265</v>
      </c>
      <c r="D52" s="46">
        <f t="shared" si="5"/>
        <v>81</v>
      </c>
      <c r="E52" s="46">
        <v>1</v>
      </c>
      <c r="F52" s="66" t="s">
        <v>178</v>
      </c>
      <c r="G52" s="66"/>
      <c r="H52" s="66"/>
      <c r="I52" s="66"/>
      <c r="J52" s="66"/>
      <c r="K52" s="110">
        <v>0</v>
      </c>
      <c r="L52" s="102" t="s">
        <v>61</v>
      </c>
      <c r="N52" s="22"/>
      <c r="O52" s="22"/>
      <c r="P52" s="22"/>
    </row>
    <row r="53" spans="1:16" x14ac:dyDescent="0.25">
      <c r="A53" s="24"/>
      <c r="B53" s="91" t="s">
        <v>266</v>
      </c>
      <c r="C53" s="91" t="s">
        <v>267</v>
      </c>
      <c r="D53" s="87">
        <f>D46+E46+1</f>
        <v>83</v>
      </c>
      <c r="E53" s="87">
        <v>1</v>
      </c>
      <c r="F53" s="59"/>
      <c r="G53" s="59"/>
      <c r="H53" s="59"/>
      <c r="I53" s="59"/>
      <c r="J53" s="59"/>
      <c r="K53" s="108">
        <v>0</v>
      </c>
      <c r="L53" s="59" t="s">
        <v>56</v>
      </c>
      <c r="N53" s="22"/>
      <c r="O53" s="22"/>
      <c r="P53" s="22"/>
    </row>
    <row r="54" spans="1:16" x14ac:dyDescent="0.25">
      <c r="A54" s="24"/>
      <c r="B54" s="52"/>
      <c r="C54" s="66" t="s">
        <v>268</v>
      </c>
      <c r="D54" s="46">
        <f t="shared" si="5"/>
        <v>83</v>
      </c>
      <c r="E54" s="46">
        <v>1</v>
      </c>
      <c r="F54" s="66" t="s">
        <v>225</v>
      </c>
      <c r="G54" s="66"/>
      <c r="H54" s="66"/>
      <c r="I54" s="66"/>
      <c r="J54" s="66"/>
      <c r="K54" s="110">
        <v>0</v>
      </c>
      <c r="L54" s="102" t="s">
        <v>61</v>
      </c>
      <c r="N54" s="22"/>
      <c r="O54" s="22"/>
      <c r="P54" s="22"/>
    </row>
    <row r="55" spans="1:16" x14ac:dyDescent="0.25">
      <c r="A55" s="24"/>
      <c r="B55" s="52"/>
      <c r="C55" s="66" t="s">
        <v>269</v>
      </c>
      <c r="D55" s="46">
        <f t="shared" si="5"/>
        <v>83</v>
      </c>
      <c r="E55" s="46">
        <v>1</v>
      </c>
      <c r="F55" s="66" t="s">
        <v>244</v>
      </c>
      <c r="G55" s="66"/>
      <c r="H55" s="66"/>
      <c r="I55" s="66"/>
      <c r="J55" s="66"/>
      <c r="K55" s="110">
        <v>0</v>
      </c>
      <c r="L55" s="102" t="s">
        <v>61</v>
      </c>
      <c r="N55" s="22"/>
      <c r="O55" s="22"/>
      <c r="P55" s="22"/>
    </row>
    <row r="56" spans="1:16" x14ac:dyDescent="0.25">
      <c r="A56" s="24"/>
      <c r="B56" s="52"/>
      <c r="C56" s="66" t="s">
        <v>270</v>
      </c>
      <c r="D56" s="46">
        <f t="shared" si="5"/>
        <v>83</v>
      </c>
      <c r="E56" s="46">
        <v>1</v>
      </c>
      <c r="F56" s="66" t="s">
        <v>246</v>
      </c>
      <c r="G56" s="66"/>
      <c r="H56" s="66"/>
      <c r="I56" s="66"/>
      <c r="J56" s="66"/>
      <c r="K56" s="110">
        <v>0</v>
      </c>
      <c r="L56" s="102" t="s">
        <v>61</v>
      </c>
      <c r="N56" s="22"/>
      <c r="O56" s="22"/>
      <c r="P56" s="22"/>
    </row>
    <row r="57" spans="1:16" x14ac:dyDescent="0.25">
      <c r="A57" s="24"/>
      <c r="B57" s="52"/>
      <c r="C57" s="66" t="s">
        <v>271</v>
      </c>
      <c r="D57" s="46">
        <f t="shared" si="5"/>
        <v>83</v>
      </c>
      <c r="E57" s="46">
        <v>1</v>
      </c>
      <c r="F57" s="66" t="s">
        <v>229</v>
      </c>
      <c r="G57" s="66"/>
      <c r="H57" s="66"/>
      <c r="I57" s="66"/>
      <c r="J57" s="66"/>
      <c r="K57" s="110">
        <v>0</v>
      </c>
      <c r="L57" s="102" t="s">
        <v>61</v>
      </c>
      <c r="N57" s="22"/>
      <c r="O57" s="22"/>
      <c r="P57" s="22"/>
    </row>
    <row r="58" spans="1:16" x14ac:dyDescent="0.25">
      <c r="A58" s="24"/>
      <c r="B58" s="52"/>
      <c r="C58" s="66" t="s">
        <v>272</v>
      </c>
      <c r="D58" s="46">
        <f t="shared" si="5"/>
        <v>83</v>
      </c>
      <c r="E58" s="46">
        <v>1</v>
      </c>
      <c r="F58" s="66" t="s">
        <v>249</v>
      </c>
      <c r="G58" s="66"/>
      <c r="H58" s="66"/>
      <c r="I58" s="66"/>
      <c r="J58" s="66"/>
      <c r="K58" s="110">
        <v>0</v>
      </c>
      <c r="L58" s="102" t="s">
        <v>61</v>
      </c>
      <c r="N58" s="22"/>
      <c r="O58" s="22"/>
      <c r="P58" s="22"/>
    </row>
    <row r="59" spans="1:16" x14ac:dyDescent="0.25">
      <c r="A59" s="24"/>
      <c r="B59" s="52"/>
      <c r="C59" s="66" t="s">
        <v>273</v>
      </c>
      <c r="D59" s="46">
        <f t="shared" si="5"/>
        <v>83</v>
      </c>
      <c r="E59" s="46">
        <v>1</v>
      </c>
      <c r="F59" s="66" t="s">
        <v>178</v>
      </c>
      <c r="G59" s="66"/>
      <c r="H59" s="66"/>
      <c r="I59" s="66"/>
      <c r="J59" s="66"/>
      <c r="K59" s="110">
        <v>0</v>
      </c>
      <c r="L59" s="102" t="s">
        <v>61</v>
      </c>
      <c r="N59" s="22"/>
      <c r="O59" s="22"/>
      <c r="P59" s="22"/>
    </row>
    <row r="60" spans="1:16" x14ac:dyDescent="0.25">
      <c r="A60" s="24"/>
      <c r="B60" s="91" t="s">
        <v>274</v>
      </c>
      <c r="C60" s="91" t="s">
        <v>275</v>
      </c>
      <c r="D60" s="87">
        <f>D53+E53+8</f>
        <v>92</v>
      </c>
      <c r="E60" s="87">
        <v>1</v>
      </c>
      <c r="F60" s="59"/>
      <c r="G60" s="59"/>
      <c r="H60" s="59"/>
      <c r="I60" s="59"/>
      <c r="J60" s="59"/>
      <c r="K60" s="108">
        <v>0</v>
      </c>
      <c r="L60" s="59" t="s">
        <v>56</v>
      </c>
      <c r="N60" s="22"/>
      <c r="O60" s="22"/>
      <c r="P60" s="22"/>
    </row>
    <row r="61" spans="1:16" x14ac:dyDescent="0.25">
      <c r="A61" s="24"/>
      <c r="B61" s="47"/>
      <c r="C61" s="66" t="s">
        <v>276</v>
      </c>
      <c r="D61" s="46">
        <f>D60</f>
        <v>92</v>
      </c>
      <c r="E61" s="46">
        <v>1</v>
      </c>
      <c r="F61" s="47" t="s">
        <v>240</v>
      </c>
      <c r="G61" s="47"/>
      <c r="H61" s="47"/>
      <c r="I61" s="47"/>
      <c r="J61" s="47"/>
      <c r="K61" s="107">
        <v>0</v>
      </c>
      <c r="L61" s="102" t="s">
        <v>61</v>
      </c>
      <c r="N61" s="22"/>
      <c r="O61" s="22"/>
      <c r="P61" s="22"/>
    </row>
    <row r="62" spans="1:16" x14ac:dyDescent="0.25">
      <c r="A62" s="24"/>
      <c r="B62" s="47"/>
      <c r="C62" s="66" t="s">
        <v>277</v>
      </c>
      <c r="D62" s="46">
        <f t="shared" ref="D62:D68" si="6">D61</f>
        <v>92</v>
      </c>
      <c r="E62" s="46">
        <v>1</v>
      </c>
      <c r="F62" s="47" t="s">
        <v>223</v>
      </c>
      <c r="G62" s="47"/>
      <c r="H62" s="47"/>
      <c r="I62" s="47"/>
      <c r="J62" s="47"/>
      <c r="K62" s="107">
        <v>0</v>
      </c>
      <c r="L62" s="102" t="s">
        <v>61</v>
      </c>
      <c r="N62" s="22"/>
      <c r="O62" s="22"/>
      <c r="P62" s="22"/>
    </row>
    <row r="63" spans="1:16" x14ac:dyDescent="0.25">
      <c r="A63" s="24"/>
      <c r="B63" s="47"/>
      <c r="C63" s="66" t="s">
        <v>278</v>
      </c>
      <c r="D63" s="46">
        <f t="shared" si="6"/>
        <v>92</v>
      </c>
      <c r="E63" s="46">
        <v>1</v>
      </c>
      <c r="F63" s="47" t="s">
        <v>225</v>
      </c>
      <c r="G63" s="47"/>
      <c r="H63" s="47"/>
      <c r="I63" s="47"/>
      <c r="J63" s="47"/>
      <c r="K63" s="107">
        <v>0</v>
      </c>
      <c r="L63" s="102" t="s">
        <v>61</v>
      </c>
      <c r="N63" s="22"/>
      <c r="O63" s="22"/>
      <c r="P63" s="22"/>
    </row>
    <row r="64" spans="1:16" x14ac:dyDescent="0.25">
      <c r="A64" s="24"/>
      <c r="B64" s="47"/>
      <c r="C64" s="66" t="s">
        <v>279</v>
      </c>
      <c r="D64" s="46">
        <f t="shared" si="6"/>
        <v>92</v>
      </c>
      <c r="E64" s="46">
        <v>1</v>
      </c>
      <c r="F64" s="47" t="s">
        <v>244</v>
      </c>
      <c r="G64" s="47"/>
      <c r="H64" s="47"/>
      <c r="I64" s="47"/>
      <c r="J64" s="47"/>
      <c r="K64" s="107">
        <v>0</v>
      </c>
      <c r="L64" s="102" t="s">
        <v>61</v>
      </c>
      <c r="N64" s="22"/>
      <c r="O64" s="22"/>
      <c r="P64" s="22"/>
    </row>
    <row r="65" spans="1:16" x14ac:dyDescent="0.25">
      <c r="A65" s="24"/>
      <c r="B65" s="47"/>
      <c r="C65" s="66" t="s">
        <v>280</v>
      </c>
      <c r="D65" s="46">
        <f t="shared" si="6"/>
        <v>92</v>
      </c>
      <c r="E65" s="46">
        <v>1</v>
      </c>
      <c r="F65" s="47" t="s">
        <v>246</v>
      </c>
      <c r="G65" s="47"/>
      <c r="H65" s="47"/>
      <c r="I65" s="47"/>
      <c r="J65" s="47"/>
      <c r="K65" s="107">
        <v>0</v>
      </c>
      <c r="L65" s="102" t="s">
        <v>61</v>
      </c>
      <c r="N65" s="22"/>
      <c r="O65" s="22"/>
      <c r="P65" s="22"/>
    </row>
    <row r="66" spans="1:16" x14ac:dyDescent="0.25">
      <c r="A66" s="24"/>
      <c r="B66" s="47"/>
      <c r="C66" s="66" t="s">
        <v>281</v>
      </c>
      <c r="D66" s="46">
        <f t="shared" si="6"/>
        <v>92</v>
      </c>
      <c r="E66" s="46">
        <v>1</v>
      </c>
      <c r="F66" s="47" t="s">
        <v>229</v>
      </c>
      <c r="G66" s="47"/>
      <c r="H66" s="47"/>
      <c r="I66" s="47"/>
      <c r="J66" s="47"/>
      <c r="K66" s="107">
        <v>0</v>
      </c>
      <c r="L66" s="102" t="s">
        <v>61</v>
      </c>
      <c r="N66" s="22"/>
      <c r="O66" s="22"/>
      <c r="P66" s="22"/>
    </row>
    <row r="67" spans="1:16" x14ac:dyDescent="0.25">
      <c r="A67" s="24"/>
      <c r="B67" s="47"/>
      <c r="C67" s="66" t="s">
        <v>282</v>
      </c>
      <c r="D67" s="46">
        <f t="shared" si="6"/>
        <v>92</v>
      </c>
      <c r="E67" s="46">
        <v>1</v>
      </c>
      <c r="F67" s="47" t="s">
        <v>249</v>
      </c>
      <c r="G67" s="47"/>
      <c r="H67" s="47"/>
      <c r="I67" s="47"/>
      <c r="J67" s="47"/>
      <c r="K67" s="107">
        <v>0</v>
      </c>
      <c r="L67" s="102" t="s">
        <v>61</v>
      </c>
      <c r="N67" s="22"/>
      <c r="O67" s="22"/>
      <c r="P67" s="22"/>
    </row>
    <row r="68" spans="1:16" x14ac:dyDescent="0.25">
      <c r="A68" s="24"/>
      <c r="B68" s="47"/>
      <c r="C68" s="66" t="s">
        <v>283</v>
      </c>
      <c r="D68" s="46">
        <f t="shared" si="6"/>
        <v>92</v>
      </c>
      <c r="E68" s="46">
        <v>1</v>
      </c>
      <c r="F68" s="47" t="s">
        <v>178</v>
      </c>
      <c r="G68" s="47"/>
      <c r="H68" s="47"/>
      <c r="I68" s="47"/>
      <c r="J68" s="47"/>
      <c r="K68" s="107">
        <v>0</v>
      </c>
      <c r="L68" s="102" t="s">
        <v>61</v>
      </c>
      <c r="N68" s="22"/>
      <c r="O68" s="22"/>
      <c r="P68" s="22"/>
    </row>
    <row r="69" spans="1:16" x14ac:dyDescent="0.25">
      <c r="A69" s="24"/>
      <c r="B69" s="91" t="s">
        <v>284</v>
      </c>
      <c r="C69" s="91" t="s">
        <v>285</v>
      </c>
      <c r="D69" s="87">
        <f>D60+E60+1</f>
        <v>94</v>
      </c>
      <c r="E69" s="87">
        <v>1</v>
      </c>
      <c r="F69" s="59"/>
      <c r="G69" s="59"/>
      <c r="H69" s="59"/>
      <c r="I69" s="59"/>
      <c r="J69" s="59"/>
      <c r="K69" s="108">
        <v>0</v>
      </c>
      <c r="L69" s="59" t="s">
        <v>56</v>
      </c>
      <c r="N69" s="22"/>
      <c r="O69" s="22"/>
      <c r="P69" s="22"/>
    </row>
    <row r="70" spans="1:16" x14ac:dyDescent="0.25">
      <c r="A70" s="24"/>
      <c r="B70" s="47"/>
      <c r="C70" s="52" t="s">
        <v>286</v>
      </c>
      <c r="D70" s="46">
        <f>D69</f>
        <v>94</v>
      </c>
      <c r="E70" s="46">
        <v>1</v>
      </c>
      <c r="F70" s="47" t="s">
        <v>240</v>
      </c>
      <c r="G70" s="47"/>
      <c r="H70" s="47"/>
      <c r="I70" s="47"/>
      <c r="J70" s="47"/>
      <c r="K70" s="107">
        <v>0</v>
      </c>
      <c r="L70" s="102" t="s">
        <v>61</v>
      </c>
      <c r="N70" s="22"/>
      <c r="O70" s="22"/>
      <c r="P70" s="22"/>
    </row>
    <row r="71" spans="1:16" x14ac:dyDescent="0.25">
      <c r="A71" s="24"/>
      <c r="B71" s="47"/>
      <c r="C71" s="52" t="s">
        <v>287</v>
      </c>
      <c r="D71" s="46">
        <f t="shared" ref="D71:D77" si="7">D70</f>
        <v>94</v>
      </c>
      <c r="E71" s="46">
        <v>1</v>
      </c>
      <c r="F71" s="47" t="s">
        <v>223</v>
      </c>
      <c r="G71" s="47"/>
      <c r="H71" s="47"/>
      <c r="I71" s="47"/>
      <c r="J71" s="47"/>
      <c r="K71" s="107">
        <v>0</v>
      </c>
      <c r="L71" s="102" t="s">
        <v>61</v>
      </c>
      <c r="N71" s="22"/>
      <c r="O71" s="22"/>
      <c r="P71" s="22"/>
    </row>
    <row r="72" spans="1:16" x14ac:dyDescent="0.25">
      <c r="A72" s="24"/>
      <c r="B72" s="47"/>
      <c r="C72" s="52" t="s">
        <v>288</v>
      </c>
      <c r="D72" s="46">
        <f t="shared" si="7"/>
        <v>94</v>
      </c>
      <c r="E72" s="46">
        <v>1</v>
      </c>
      <c r="F72" s="47" t="s">
        <v>225</v>
      </c>
      <c r="G72" s="47"/>
      <c r="H72" s="47"/>
      <c r="I72" s="47"/>
      <c r="J72" s="47"/>
      <c r="K72" s="107">
        <v>0</v>
      </c>
      <c r="L72" s="102" t="s">
        <v>61</v>
      </c>
      <c r="N72" s="22"/>
      <c r="O72" s="22"/>
      <c r="P72" s="22"/>
    </row>
    <row r="73" spans="1:16" x14ac:dyDescent="0.25">
      <c r="A73" s="24"/>
      <c r="B73" s="47"/>
      <c r="C73" s="52" t="s">
        <v>289</v>
      </c>
      <c r="D73" s="46">
        <f t="shared" si="7"/>
        <v>94</v>
      </c>
      <c r="E73" s="46">
        <v>1</v>
      </c>
      <c r="F73" s="47" t="s">
        <v>244</v>
      </c>
      <c r="G73" s="47"/>
      <c r="H73" s="47"/>
      <c r="I73" s="47"/>
      <c r="J73" s="47"/>
      <c r="K73" s="107">
        <v>0</v>
      </c>
      <c r="L73" s="102" t="s">
        <v>61</v>
      </c>
      <c r="N73" s="22"/>
      <c r="O73" s="22"/>
      <c r="P73" s="22"/>
    </row>
    <row r="74" spans="1:16" x14ac:dyDescent="0.25">
      <c r="A74" s="24"/>
      <c r="B74" s="47"/>
      <c r="C74" s="52" t="s">
        <v>290</v>
      </c>
      <c r="D74" s="46">
        <f t="shared" si="7"/>
        <v>94</v>
      </c>
      <c r="E74" s="46">
        <v>1</v>
      </c>
      <c r="F74" s="47" t="s">
        <v>246</v>
      </c>
      <c r="G74" s="47"/>
      <c r="H74" s="47"/>
      <c r="I74" s="47"/>
      <c r="J74" s="47"/>
      <c r="K74" s="107">
        <v>0</v>
      </c>
      <c r="L74" s="102" t="s">
        <v>61</v>
      </c>
      <c r="N74" s="22"/>
      <c r="O74" s="22"/>
      <c r="P74" s="22"/>
    </row>
    <row r="75" spans="1:16" x14ac:dyDescent="0.25">
      <c r="A75" s="24"/>
      <c r="B75" s="47"/>
      <c r="C75" s="52" t="s">
        <v>291</v>
      </c>
      <c r="D75" s="46">
        <f t="shared" si="7"/>
        <v>94</v>
      </c>
      <c r="E75" s="46">
        <v>1</v>
      </c>
      <c r="F75" s="47" t="s">
        <v>229</v>
      </c>
      <c r="G75" s="47"/>
      <c r="H75" s="47"/>
      <c r="I75" s="47"/>
      <c r="J75" s="47"/>
      <c r="K75" s="107">
        <v>0</v>
      </c>
      <c r="L75" s="102" t="s">
        <v>61</v>
      </c>
      <c r="N75" s="22"/>
      <c r="O75" s="22"/>
      <c r="P75" s="22"/>
    </row>
    <row r="76" spans="1:16" x14ac:dyDescent="0.25">
      <c r="A76" s="24"/>
      <c r="B76" s="47"/>
      <c r="C76" s="52" t="s">
        <v>292</v>
      </c>
      <c r="D76" s="46">
        <f t="shared" si="7"/>
        <v>94</v>
      </c>
      <c r="E76" s="46">
        <v>1</v>
      </c>
      <c r="F76" s="47" t="s">
        <v>249</v>
      </c>
      <c r="G76" s="47"/>
      <c r="H76" s="47"/>
      <c r="I76" s="47"/>
      <c r="J76" s="47"/>
      <c r="K76" s="107">
        <v>0</v>
      </c>
      <c r="L76" s="102" t="s">
        <v>61</v>
      </c>
      <c r="N76" s="22"/>
      <c r="O76" s="22"/>
      <c r="P76" s="22"/>
    </row>
    <row r="77" spans="1:16" x14ac:dyDescent="0.25">
      <c r="A77" s="24"/>
      <c r="B77" s="47"/>
      <c r="C77" s="52" t="s">
        <v>293</v>
      </c>
      <c r="D77" s="46">
        <f t="shared" si="7"/>
        <v>94</v>
      </c>
      <c r="E77" s="46">
        <v>1</v>
      </c>
      <c r="F77" s="47" t="s">
        <v>178</v>
      </c>
      <c r="G77" s="47"/>
      <c r="H77" s="47"/>
      <c r="I77" s="47"/>
      <c r="J77" s="47"/>
      <c r="K77" s="107">
        <v>0</v>
      </c>
      <c r="L77" s="102" t="s">
        <v>61</v>
      </c>
      <c r="N77" s="22"/>
      <c r="O77" s="22"/>
      <c r="P77" s="22"/>
    </row>
    <row r="78" spans="1:16" x14ac:dyDescent="0.25">
      <c r="A78" s="24"/>
      <c r="B78" s="91" t="s">
        <v>294</v>
      </c>
      <c r="C78" s="91" t="s">
        <v>294</v>
      </c>
      <c r="D78" s="87">
        <f>D69+E69+8</f>
        <v>103</v>
      </c>
      <c r="E78" s="87">
        <v>1</v>
      </c>
      <c r="F78" s="59"/>
      <c r="G78" s="59"/>
      <c r="H78" s="59"/>
      <c r="I78" s="59"/>
      <c r="J78" s="59"/>
      <c r="K78" s="108">
        <v>0</v>
      </c>
      <c r="L78" s="59" t="s">
        <v>56</v>
      </c>
      <c r="N78" s="22"/>
      <c r="O78" s="22"/>
      <c r="P78" s="22"/>
    </row>
    <row r="79" spans="1:16" x14ac:dyDescent="0.25">
      <c r="A79" s="24"/>
      <c r="B79" s="47"/>
      <c r="C79" s="52" t="s">
        <v>295</v>
      </c>
      <c r="D79" s="46">
        <f>D78</f>
        <v>103</v>
      </c>
      <c r="E79" s="46">
        <v>1</v>
      </c>
      <c r="F79" s="47" t="s">
        <v>240</v>
      </c>
      <c r="G79" s="47"/>
      <c r="H79" s="47"/>
      <c r="I79" s="47"/>
      <c r="J79" s="47"/>
      <c r="K79" s="107">
        <v>0</v>
      </c>
      <c r="L79" s="102" t="s">
        <v>61</v>
      </c>
      <c r="N79" s="22"/>
      <c r="O79" s="22"/>
      <c r="P79" s="22"/>
    </row>
    <row r="80" spans="1:16" x14ac:dyDescent="0.25">
      <c r="A80" s="24"/>
      <c r="B80" s="47"/>
      <c r="C80" s="52" t="s">
        <v>296</v>
      </c>
      <c r="D80" s="46">
        <f t="shared" ref="D80:D86" si="8">D79</f>
        <v>103</v>
      </c>
      <c r="E80" s="46">
        <v>1</v>
      </c>
      <c r="F80" s="47" t="s">
        <v>223</v>
      </c>
      <c r="G80" s="47"/>
      <c r="H80" s="47"/>
      <c r="I80" s="47"/>
      <c r="J80" s="47"/>
      <c r="K80" s="107">
        <v>0</v>
      </c>
      <c r="L80" s="102" t="s">
        <v>61</v>
      </c>
      <c r="N80" s="22"/>
      <c r="O80" s="22"/>
      <c r="P80" s="22"/>
    </row>
    <row r="81" spans="1:16" x14ac:dyDescent="0.25">
      <c r="A81" s="24"/>
      <c r="B81" s="47"/>
      <c r="C81" s="52" t="s">
        <v>297</v>
      </c>
      <c r="D81" s="46">
        <f t="shared" si="8"/>
        <v>103</v>
      </c>
      <c r="E81" s="46">
        <v>1</v>
      </c>
      <c r="F81" s="47" t="s">
        <v>225</v>
      </c>
      <c r="G81" s="47"/>
      <c r="H81" s="47"/>
      <c r="I81" s="47"/>
      <c r="J81" s="47"/>
      <c r="K81" s="107">
        <v>0</v>
      </c>
      <c r="L81" s="102" t="s">
        <v>61</v>
      </c>
      <c r="N81" s="22"/>
      <c r="O81" s="22"/>
      <c r="P81" s="22"/>
    </row>
    <row r="82" spans="1:16" x14ac:dyDescent="0.25">
      <c r="A82" s="24"/>
      <c r="B82" s="47"/>
      <c r="C82" s="52" t="s">
        <v>298</v>
      </c>
      <c r="D82" s="46">
        <f t="shared" si="8"/>
        <v>103</v>
      </c>
      <c r="E82" s="46">
        <v>1</v>
      </c>
      <c r="F82" s="47" t="s">
        <v>244</v>
      </c>
      <c r="G82" s="47"/>
      <c r="H82" s="47"/>
      <c r="I82" s="47"/>
      <c r="J82" s="47"/>
      <c r="K82" s="107">
        <v>0</v>
      </c>
      <c r="L82" s="102" t="s">
        <v>61</v>
      </c>
      <c r="N82" s="22"/>
      <c r="O82" s="22"/>
      <c r="P82" s="22"/>
    </row>
    <row r="83" spans="1:16" x14ac:dyDescent="0.25">
      <c r="A83" s="24"/>
      <c r="B83" s="47"/>
      <c r="C83" s="52" t="s">
        <v>299</v>
      </c>
      <c r="D83" s="46">
        <f t="shared" si="8"/>
        <v>103</v>
      </c>
      <c r="E83" s="46">
        <v>1</v>
      </c>
      <c r="F83" s="47" t="s">
        <v>246</v>
      </c>
      <c r="G83" s="47"/>
      <c r="H83" s="47"/>
      <c r="I83" s="47"/>
      <c r="J83" s="47"/>
      <c r="K83" s="107">
        <v>0</v>
      </c>
      <c r="L83" s="102" t="s">
        <v>61</v>
      </c>
      <c r="N83" s="22"/>
      <c r="O83" s="22"/>
      <c r="P83" s="22"/>
    </row>
    <row r="84" spans="1:16" x14ac:dyDescent="0.25">
      <c r="A84" s="24"/>
      <c r="B84" s="47"/>
      <c r="C84" s="52" t="s">
        <v>300</v>
      </c>
      <c r="D84" s="46">
        <f t="shared" si="8"/>
        <v>103</v>
      </c>
      <c r="E84" s="46">
        <v>1</v>
      </c>
      <c r="F84" s="47" t="s">
        <v>229</v>
      </c>
      <c r="G84" s="47"/>
      <c r="H84" s="47"/>
      <c r="I84" s="47"/>
      <c r="J84" s="47"/>
      <c r="K84" s="107">
        <v>0</v>
      </c>
      <c r="L84" s="102" t="s">
        <v>61</v>
      </c>
      <c r="N84" s="22"/>
      <c r="O84" s="22"/>
      <c r="P84" s="22"/>
    </row>
    <row r="85" spans="1:16" x14ac:dyDescent="0.25">
      <c r="A85" s="24"/>
      <c r="B85" s="47"/>
      <c r="C85" s="52" t="s">
        <v>301</v>
      </c>
      <c r="D85" s="46">
        <f t="shared" si="8"/>
        <v>103</v>
      </c>
      <c r="E85" s="46">
        <v>1</v>
      </c>
      <c r="F85" s="47" t="s">
        <v>249</v>
      </c>
      <c r="G85" s="47"/>
      <c r="H85" s="47"/>
      <c r="I85" s="47"/>
      <c r="J85" s="47"/>
      <c r="K85" s="107">
        <v>0</v>
      </c>
      <c r="L85" s="102" t="s">
        <v>61</v>
      </c>
      <c r="N85" s="22"/>
      <c r="O85" s="22"/>
      <c r="P85" s="22"/>
    </row>
    <row r="86" spans="1:16" x14ac:dyDescent="0.25">
      <c r="A86" s="24"/>
      <c r="B86" s="47"/>
      <c r="C86" s="52" t="s">
        <v>302</v>
      </c>
      <c r="D86" s="46">
        <f t="shared" si="8"/>
        <v>103</v>
      </c>
      <c r="E86" s="46">
        <v>1</v>
      </c>
      <c r="F86" s="47" t="s">
        <v>178</v>
      </c>
      <c r="G86" s="47"/>
      <c r="H86" s="47"/>
      <c r="I86" s="47"/>
      <c r="J86" s="47"/>
      <c r="K86" s="107">
        <v>0</v>
      </c>
      <c r="L86" s="102" t="s">
        <v>61</v>
      </c>
      <c r="N86" s="22"/>
      <c r="O86" s="22"/>
      <c r="P86" s="22"/>
    </row>
    <row r="87" spans="1:16" x14ac:dyDescent="0.25">
      <c r="A87" s="24"/>
      <c r="B87" s="91" t="s">
        <v>303</v>
      </c>
      <c r="C87" s="91" t="s">
        <v>303</v>
      </c>
      <c r="D87" s="87">
        <f>D78+E78+1</f>
        <v>105</v>
      </c>
      <c r="E87" s="87">
        <v>1</v>
      </c>
      <c r="F87" s="59"/>
      <c r="G87" s="59"/>
      <c r="H87" s="59"/>
      <c r="I87" s="59"/>
      <c r="J87" s="59"/>
      <c r="K87" s="108">
        <v>0</v>
      </c>
      <c r="L87" s="59" t="s">
        <v>56</v>
      </c>
      <c r="N87" s="22"/>
      <c r="O87" s="22"/>
      <c r="P87" s="22"/>
    </row>
    <row r="88" spans="1:16" x14ac:dyDescent="0.25">
      <c r="A88" s="24"/>
      <c r="B88" s="47"/>
      <c r="C88" s="52" t="s">
        <v>304</v>
      </c>
      <c r="D88" s="46">
        <f>D87</f>
        <v>105</v>
      </c>
      <c r="E88" s="46">
        <v>1</v>
      </c>
      <c r="F88" s="47" t="s">
        <v>240</v>
      </c>
      <c r="G88" s="47"/>
      <c r="H88" s="47"/>
      <c r="I88" s="47"/>
      <c r="J88" s="47"/>
      <c r="K88" s="107">
        <v>0</v>
      </c>
      <c r="L88" s="102" t="s">
        <v>61</v>
      </c>
      <c r="N88" s="22"/>
      <c r="O88" s="22"/>
      <c r="P88" s="22"/>
    </row>
    <row r="89" spans="1:16" x14ac:dyDescent="0.25">
      <c r="A89" s="24"/>
      <c r="B89" s="47"/>
      <c r="C89" s="52" t="s">
        <v>305</v>
      </c>
      <c r="D89" s="46">
        <f t="shared" ref="D89:D95" si="9">D88</f>
        <v>105</v>
      </c>
      <c r="E89" s="46">
        <v>1</v>
      </c>
      <c r="F89" s="47" t="s">
        <v>223</v>
      </c>
      <c r="G89" s="47"/>
      <c r="H89" s="47"/>
      <c r="I89" s="47"/>
      <c r="J89" s="47"/>
      <c r="K89" s="107">
        <v>0</v>
      </c>
      <c r="L89" s="102" t="s">
        <v>61</v>
      </c>
      <c r="N89" s="22"/>
      <c r="O89" s="22"/>
      <c r="P89" s="22"/>
    </row>
    <row r="90" spans="1:16" x14ac:dyDescent="0.25">
      <c r="A90" s="24"/>
      <c r="B90" s="47"/>
      <c r="C90" s="52" t="s">
        <v>306</v>
      </c>
      <c r="D90" s="46">
        <f t="shared" si="9"/>
        <v>105</v>
      </c>
      <c r="E90" s="46">
        <v>1</v>
      </c>
      <c r="F90" s="47" t="s">
        <v>225</v>
      </c>
      <c r="G90" s="47"/>
      <c r="H90" s="47"/>
      <c r="I90" s="47"/>
      <c r="J90" s="47"/>
      <c r="K90" s="107">
        <v>0</v>
      </c>
      <c r="L90" s="102" t="s">
        <v>61</v>
      </c>
      <c r="N90" s="22"/>
      <c r="O90" s="22"/>
      <c r="P90" s="22"/>
    </row>
    <row r="91" spans="1:16" x14ac:dyDescent="0.25">
      <c r="A91" s="24"/>
      <c r="B91" s="47"/>
      <c r="C91" s="52" t="s">
        <v>307</v>
      </c>
      <c r="D91" s="46">
        <f t="shared" si="9"/>
        <v>105</v>
      </c>
      <c r="E91" s="46">
        <v>1</v>
      </c>
      <c r="F91" s="47" t="s">
        <v>244</v>
      </c>
      <c r="G91" s="47"/>
      <c r="H91" s="47"/>
      <c r="I91" s="47"/>
      <c r="J91" s="47"/>
      <c r="K91" s="107">
        <v>0</v>
      </c>
      <c r="L91" s="102" t="s">
        <v>61</v>
      </c>
      <c r="N91" s="22"/>
      <c r="O91" s="22"/>
      <c r="P91" s="22"/>
    </row>
    <row r="92" spans="1:16" x14ac:dyDescent="0.25">
      <c r="A92" s="24"/>
      <c r="B92" s="47"/>
      <c r="C92" s="52" t="s">
        <v>308</v>
      </c>
      <c r="D92" s="46">
        <f t="shared" si="9"/>
        <v>105</v>
      </c>
      <c r="E92" s="46">
        <v>1</v>
      </c>
      <c r="F92" s="47" t="s">
        <v>246</v>
      </c>
      <c r="G92" s="47"/>
      <c r="H92" s="47"/>
      <c r="I92" s="47"/>
      <c r="J92" s="47"/>
      <c r="K92" s="107">
        <v>0</v>
      </c>
      <c r="L92" s="102" t="s">
        <v>61</v>
      </c>
      <c r="N92" s="22"/>
      <c r="O92" s="22"/>
      <c r="P92" s="22"/>
    </row>
    <row r="93" spans="1:16" x14ac:dyDescent="0.25">
      <c r="A93" s="24"/>
      <c r="B93" s="47"/>
      <c r="C93" s="52" t="s">
        <v>309</v>
      </c>
      <c r="D93" s="46">
        <f t="shared" si="9"/>
        <v>105</v>
      </c>
      <c r="E93" s="46">
        <v>1</v>
      </c>
      <c r="F93" s="47" t="s">
        <v>229</v>
      </c>
      <c r="G93" s="47"/>
      <c r="H93" s="47"/>
      <c r="I93" s="47"/>
      <c r="J93" s="47"/>
      <c r="K93" s="107">
        <v>0</v>
      </c>
      <c r="L93" s="102" t="s">
        <v>61</v>
      </c>
      <c r="N93" s="22"/>
      <c r="O93" s="22"/>
      <c r="P93" s="22"/>
    </row>
    <row r="94" spans="1:16" x14ac:dyDescent="0.25">
      <c r="A94" s="24"/>
      <c r="B94" s="47"/>
      <c r="C94" s="52" t="s">
        <v>310</v>
      </c>
      <c r="D94" s="46">
        <f t="shared" si="9"/>
        <v>105</v>
      </c>
      <c r="E94" s="46">
        <v>1</v>
      </c>
      <c r="F94" s="47" t="s">
        <v>249</v>
      </c>
      <c r="G94" s="47"/>
      <c r="H94" s="47"/>
      <c r="I94" s="47"/>
      <c r="J94" s="47"/>
      <c r="K94" s="107">
        <v>0</v>
      </c>
      <c r="L94" s="102" t="s">
        <v>61</v>
      </c>
      <c r="N94" s="22"/>
      <c r="O94" s="22"/>
      <c r="P94" s="22"/>
    </row>
    <row r="95" spans="1:16" x14ac:dyDescent="0.25">
      <c r="A95" s="24"/>
      <c r="B95" s="47"/>
      <c r="C95" s="52" t="s">
        <v>311</v>
      </c>
      <c r="D95" s="46">
        <f t="shared" si="9"/>
        <v>105</v>
      </c>
      <c r="E95" s="46">
        <v>1</v>
      </c>
      <c r="F95" s="47" t="s">
        <v>178</v>
      </c>
      <c r="G95" s="47"/>
      <c r="H95" s="47"/>
      <c r="I95" s="47"/>
      <c r="J95" s="47"/>
      <c r="K95" s="107">
        <v>0</v>
      </c>
      <c r="L95" s="102" t="s">
        <v>61</v>
      </c>
      <c r="N95" s="22"/>
      <c r="O95" s="22"/>
      <c r="P95" s="22"/>
    </row>
    <row r="96" spans="1:16" x14ac:dyDescent="0.25">
      <c r="A96" s="24"/>
      <c r="B96" s="91" t="s">
        <v>312</v>
      </c>
      <c r="C96" s="91" t="s">
        <v>312</v>
      </c>
      <c r="D96" s="87">
        <f>D87+E87+8</f>
        <v>114</v>
      </c>
      <c r="E96" s="87">
        <v>1</v>
      </c>
      <c r="F96" s="59"/>
      <c r="G96" s="59"/>
      <c r="H96" s="59"/>
      <c r="I96" s="59"/>
      <c r="J96" s="59"/>
      <c r="K96" s="108">
        <v>0</v>
      </c>
      <c r="L96" s="59" t="s">
        <v>56</v>
      </c>
      <c r="N96" s="22"/>
      <c r="O96" s="22"/>
      <c r="P96" s="22"/>
    </row>
    <row r="97" spans="1:16" x14ac:dyDescent="0.25">
      <c r="A97" s="24"/>
      <c r="B97" s="47"/>
      <c r="C97" s="52" t="s">
        <v>313</v>
      </c>
      <c r="D97" s="46">
        <f>D96</f>
        <v>114</v>
      </c>
      <c r="E97" s="46">
        <v>1</v>
      </c>
      <c r="F97" s="47" t="s">
        <v>240</v>
      </c>
      <c r="G97" s="47"/>
      <c r="H97" s="47"/>
      <c r="I97" s="47"/>
      <c r="J97" s="47"/>
      <c r="K97" s="107">
        <v>0</v>
      </c>
      <c r="L97" s="102" t="s">
        <v>61</v>
      </c>
      <c r="N97" s="22"/>
      <c r="O97" s="22"/>
      <c r="P97" s="22"/>
    </row>
    <row r="98" spans="1:16" x14ac:dyDescent="0.25">
      <c r="A98" s="24"/>
      <c r="B98" s="47"/>
      <c r="C98" s="52" t="s">
        <v>314</v>
      </c>
      <c r="D98" s="46">
        <f t="shared" ref="D98:D104" si="10">D97</f>
        <v>114</v>
      </c>
      <c r="E98" s="46">
        <v>1</v>
      </c>
      <c r="F98" s="47" t="s">
        <v>223</v>
      </c>
      <c r="G98" s="47"/>
      <c r="H98" s="47"/>
      <c r="I98" s="47"/>
      <c r="J98" s="47"/>
      <c r="K98" s="107">
        <v>0</v>
      </c>
      <c r="L98" s="102" t="s">
        <v>61</v>
      </c>
      <c r="N98" s="22"/>
      <c r="O98" s="22"/>
      <c r="P98" s="22"/>
    </row>
    <row r="99" spans="1:16" x14ac:dyDescent="0.25">
      <c r="A99" s="24"/>
      <c r="B99" s="47"/>
      <c r="C99" s="52" t="s">
        <v>315</v>
      </c>
      <c r="D99" s="46">
        <f t="shared" si="10"/>
        <v>114</v>
      </c>
      <c r="E99" s="46">
        <v>1</v>
      </c>
      <c r="F99" s="47" t="s">
        <v>225</v>
      </c>
      <c r="G99" s="47"/>
      <c r="H99" s="47"/>
      <c r="I99" s="47"/>
      <c r="J99" s="47"/>
      <c r="K99" s="107">
        <v>0</v>
      </c>
      <c r="L99" s="102" t="s">
        <v>61</v>
      </c>
      <c r="N99" s="22"/>
      <c r="O99" s="22"/>
      <c r="P99" s="22"/>
    </row>
    <row r="100" spans="1:16" x14ac:dyDescent="0.25">
      <c r="A100" s="24"/>
      <c r="B100" s="47"/>
      <c r="C100" s="52" t="s">
        <v>316</v>
      </c>
      <c r="D100" s="46">
        <f t="shared" si="10"/>
        <v>114</v>
      </c>
      <c r="E100" s="46">
        <v>1</v>
      </c>
      <c r="F100" s="47" t="s">
        <v>244</v>
      </c>
      <c r="G100" s="47"/>
      <c r="H100" s="47"/>
      <c r="I100" s="47"/>
      <c r="J100" s="47"/>
      <c r="K100" s="107">
        <v>0</v>
      </c>
      <c r="L100" s="102" t="s">
        <v>61</v>
      </c>
      <c r="N100" s="22"/>
      <c r="O100" s="22"/>
      <c r="P100" s="22"/>
    </row>
    <row r="101" spans="1:16" x14ac:dyDescent="0.25">
      <c r="A101" s="24"/>
      <c r="B101" s="47"/>
      <c r="C101" s="52" t="s">
        <v>317</v>
      </c>
      <c r="D101" s="46">
        <f t="shared" si="10"/>
        <v>114</v>
      </c>
      <c r="E101" s="46">
        <v>1</v>
      </c>
      <c r="F101" s="47" t="s">
        <v>246</v>
      </c>
      <c r="G101" s="47"/>
      <c r="H101" s="47"/>
      <c r="I101" s="47"/>
      <c r="J101" s="47"/>
      <c r="K101" s="107">
        <v>0</v>
      </c>
      <c r="L101" s="102" t="s">
        <v>61</v>
      </c>
      <c r="N101" s="22"/>
      <c r="O101" s="22"/>
      <c r="P101" s="22"/>
    </row>
    <row r="102" spans="1:16" x14ac:dyDescent="0.25">
      <c r="A102" s="24"/>
      <c r="B102" s="47"/>
      <c r="C102" s="52" t="s">
        <v>318</v>
      </c>
      <c r="D102" s="46">
        <f t="shared" si="10"/>
        <v>114</v>
      </c>
      <c r="E102" s="46">
        <v>1</v>
      </c>
      <c r="F102" s="47" t="s">
        <v>229</v>
      </c>
      <c r="G102" s="47"/>
      <c r="H102" s="47"/>
      <c r="I102" s="47"/>
      <c r="J102" s="47"/>
      <c r="K102" s="107">
        <v>0</v>
      </c>
      <c r="L102" s="102" t="s">
        <v>61</v>
      </c>
      <c r="N102" s="22"/>
      <c r="O102" s="22"/>
      <c r="P102" s="22"/>
    </row>
    <row r="103" spans="1:16" x14ac:dyDescent="0.25">
      <c r="A103" s="24"/>
      <c r="B103" s="47"/>
      <c r="C103" s="52" t="s">
        <v>319</v>
      </c>
      <c r="D103" s="46">
        <f t="shared" si="10"/>
        <v>114</v>
      </c>
      <c r="E103" s="46">
        <v>1</v>
      </c>
      <c r="F103" s="47" t="s">
        <v>249</v>
      </c>
      <c r="G103" s="47"/>
      <c r="H103" s="47"/>
      <c r="I103" s="47"/>
      <c r="J103" s="47"/>
      <c r="K103" s="107">
        <v>0</v>
      </c>
      <c r="L103" s="102" t="s">
        <v>61</v>
      </c>
      <c r="N103" s="22"/>
      <c r="O103" s="22"/>
      <c r="P103" s="22"/>
    </row>
    <row r="104" spans="1:16" x14ac:dyDescent="0.25">
      <c r="A104" s="24"/>
      <c r="B104" s="47"/>
      <c r="C104" s="52" t="s">
        <v>320</v>
      </c>
      <c r="D104" s="46">
        <f t="shared" si="10"/>
        <v>114</v>
      </c>
      <c r="E104" s="46">
        <v>1</v>
      </c>
      <c r="F104" s="47" t="s">
        <v>178</v>
      </c>
      <c r="G104" s="47"/>
      <c r="H104" s="47"/>
      <c r="I104" s="47"/>
      <c r="J104" s="47"/>
      <c r="K104" s="107">
        <v>0</v>
      </c>
      <c r="L104" s="102" t="s">
        <v>61</v>
      </c>
      <c r="N104" s="22"/>
      <c r="O104" s="22"/>
      <c r="P104" s="22"/>
    </row>
    <row r="105" spans="1:16" x14ac:dyDescent="0.25">
      <c r="A105" s="24"/>
      <c r="B105" s="91" t="s">
        <v>321</v>
      </c>
      <c r="C105" s="91" t="s">
        <v>321</v>
      </c>
      <c r="D105" s="88">
        <f>D96+E96+1</f>
        <v>116</v>
      </c>
      <c r="E105" s="88">
        <v>1</v>
      </c>
      <c r="F105" s="59"/>
      <c r="G105" s="59"/>
      <c r="H105" s="59"/>
      <c r="I105" s="59"/>
      <c r="J105" s="59"/>
      <c r="K105" s="108">
        <v>0</v>
      </c>
      <c r="L105" s="59" t="s">
        <v>56</v>
      </c>
      <c r="N105" s="22"/>
      <c r="O105" s="22"/>
      <c r="P105" s="22"/>
    </row>
    <row r="106" spans="1:16" x14ac:dyDescent="0.25">
      <c r="A106" s="24"/>
      <c r="B106" s="47"/>
      <c r="C106" s="52" t="s">
        <v>322</v>
      </c>
      <c r="D106" s="46">
        <f>D105</f>
        <v>116</v>
      </c>
      <c r="E106" s="46">
        <v>1</v>
      </c>
      <c r="F106" s="99" t="s">
        <v>240</v>
      </c>
      <c r="G106" s="47"/>
      <c r="H106" s="47"/>
      <c r="I106" s="47"/>
      <c r="J106" s="47"/>
      <c r="K106" s="107">
        <v>0</v>
      </c>
      <c r="L106" s="102" t="s">
        <v>61</v>
      </c>
      <c r="N106" s="22"/>
      <c r="O106" s="22"/>
      <c r="P106" s="22"/>
    </row>
    <row r="107" spans="1:16" x14ac:dyDescent="0.25">
      <c r="A107" s="24"/>
      <c r="B107" s="47"/>
      <c r="C107" s="52" t="s">
        <v>323</v>
      </c>
      <c r="D107" s="46">
        <f t="shared" ref="D107:D109" si="11">D106</f>
        <v>116</v>
      </c>
      <c r="E107" s="46">
        <v>1</v>
      </c>
      <c r="F107" s="99" t="s">
        <v>324</v>
      </c>
      <c r="G107" s="47"/>
      <c r="H107" s="47"/>
      <c r="I107" s="47"/>
      <c r="J107" s="47"/>
      <c r="K107" s="107">
        <v>0</v>
      </c>
      <c r="L107" s="102" t="s">
        <v>61</v>
      </c>
      <c r="N107" s="22"/>
      <c r="O107" s="22"/>
      <c r="P107" s="22"/>
    </row>
    <row r="108" spans="1:16" x14ac:dyDescent="0.25">
      <c r="A108" s="24"/>
      <c r="B108" s="47"/>
      <c r="C108" s="52" t="s">
        <v>325</v>
      </c>
      <c r="D108" s="46">
        <f t="shared" si="11"/>
        <v>116</v>
      </c>
      <c r="E108" s="46">
        <v>1</v>
      </c>
      <c r="F108" s="99" t="s">
        <v>326</v>
      </c>
      <c r="G108" s="47"/>
      <c r="H108" s="47"/>
      <c r="I108" s="47"/>
      <c r="J108" s="47"/>
      <c r="K108" s="107">
        <v>0</v>
      </c>
      <c r="L108" s="102" t="s">
        <v>61</v>
      </c>
      <c r="N108" s="22"/>
      <c r="O108" s="22"/>
      <c r="P108" s="22"/>
    </row>
    <row r="109" spans="1:16" x14ac:dyDescent="0.25">
      <c r="A109" s="24"/>
      <c r="B109" s="47"/>
      <c r="C109" s="52" t="s">
        <v>327</v>
      </c>
      <c r="D109" s="46">
        <f t="shared" si="11"/>
        <v>116</v>
      </c>
      <c r="E109" s="46">
        <v>1</v>
      </c>
      <c r="F109" s="99" t="s">
        <v>328</v>
      </c>
      <c r="G109" s="47"/>
      <c r="H109" s="47"/>
      <c r="I109" s="47"/>
      <c r="J109" s="47"/>
      <c r="K109" s="107">
        <v>0</v>
      </c>
      <c r="L109" s="102" t="s">
        <v>61</v>
      </c>
      <c r="N109" s="22"/>
      <c r="O109" s="22"/>
      <c r="P109" s="22"/>
    </row>
    <row r="110" spans="1:16" x14ac:dyDescent="0.25">
      <c r="A110" s="24"/>
      <c r="B110" s="91" t="s">
        <v>321</v>
      </c>
      <c r="C110" s="91" t="s">
        <v>329</v>
      </c>
      <c r="D110" s="88">
        <f>D105+E105+8</f>
        <v>125</v>
      </c>
      <c r="E110" s="88">
        <v>1</v>
      </c>
      <c r="F110" s="59"/>
      <c r="G110" s="59"/>
      <c r="H110" s="59"/>
      <c r="I110" s="59"/>
      <c r="J110" s="59"/>
      <c r="K110" s="108">
        <v>0</v>
      </c>
      <c r="L110" s="59" t="s">
        <v>56</v>
      </c>
      <c r="N110" s="22"/>
      <c r="O110" s="22"/>
      <c r="P110" s="22"/>
    </row>
    <row r="111" spans="1:16" x14ac:dyDescent="0.25">
      <c r="A111" s="24"/>
      <c r="B111" s="47"/>
      <c r="C111" s="52" t="s">
        <v>330</v>
      </c>
      <c r="D111" s="46">
        <f t="shared" ref="D111:D113" si="12">D110</f>
        <v>125</v>
      </c>
      <c r="E111" s="46">
        <v>1</v>
      </c>
      <c r="F111" s="47" t="s">
        <v>229</v>
      </c>
      <c r="G111" s="47"/>
      <c r="H111" s="47"/>
      <c r="I111" s="47"/>
      <c r="J111" s="47"/>
      <c r="K111" s="107">
        <v>0</v>
      </c>
      <c r="L111" s="102" t="s">
        <v>61</v>
      </c>
      <c r="N111" s="22"/>
      <c r="O111" s="22"/>
      <c r="P111" s="22"/>
    </row>
    <row r="112" spans="1:16" x14ac:dyDescent="0.25">
      <c r="A112" s="24"/>
      <c r="B112" s="47"/>
      <c r="C112" s="52" t="s">
        <v>331</v>
      </c>
      <c r="D112" s="46">
        <f t="shared" si="12"/>
        <v>125</v>
      </c>
      <c r="E112" s="46">
        <v>1</v>
      </c>
      <c r="F112" s="47" t="s">
        <v>249</v>
      </c>
      <c r="G112" s="47"/>
      <c r="H112" s="47"/>
      <c r="I112" s="47"/>
      <c r="J112" s="47"/>
      <c r="K112" s="107">
        <v>0</v>
      </c>
      <c r="L112" s="102" t="s">
        <v>61</v>
      </c>
      <c r="N112" s="22"/>
      <c r="O112" s="22"/>
      <c r="P112" s="22"/>
    </row>
    <row r="113" spans="1:19" x14ac:dyDescent="0.25">
      <c r="A113" s="24"/>
      <c r="B113" s="47"/>
      <c r="C113" s="52" t="s">
        <v>332</v>
      </c>
      <c r="D113" s="46">
        <f t="shared" si="12"/>
        <v>125</v>
      </c>
      <c r="E113" s="46">
        <v>1</v>
      </c>
      <c r="F113" s="47" t="s">
        <v>178</v>
      </c>
      <c r="G113" s="47"/>
      <c r="H113" s="47"/>
      <c r="I113" s="47"/>
      <c r="J113" s="47"/>
      <c r="K113" s="107">
        <v>0</v>
      </c>
      <c r="L113" s="102" t="s">
        <v>61</v>
      </c>
      <c r="N113" s="22"/>
      <c r="O113" s="22"/>
      <c r="P113" s="22"/>
    </row>
    <row r="114" spans="1:19" x14ac:dyDescent="0.25">
      <c r="A114" s="24"/>
      <c r="B114" s="87" t="s">
        <v>333</v>
      </c>
      <c r="C114" s="57" t="s">
        <v>334</v>
      </c>
      <c r="D114" s="58">
        <f>D110+E110+7</f>
        <v>133</v>
      </c>
      <c r="E114" s="87">
        <v>2</v>
      </c>
      <c r="F114" s="87"/>
      <c r="G114" s="59">
        <f>1/16</f>
        <v>6.25E-2</v>
      </c>
      <c r="H114" s="59">
        <f>-32768/16</f>
        <v>-2048</v>
      </c>
      <c r="I114" s="59"/>
      <c r="J114" s="59" t="s">
        <v>335</v>
      </c>
      <c r="K114" s="108"/>
      <c r="L114" s="59" t="s">
        <v>83</v>
      </c>
      <c r="N114" s="22"/>
      <c r="O114" s="22"/>
      <c r="P114" s="22"/>
    </row>
    <row r="115" spans="1:19" x14ac:dyDescent="0.25">
      <c r="A115" s="24"/>
      <c r="B115" s="47"/>
      <c r="C115" s="45" t="s">
        <v>336</v>
      </c>
      <c r="D115" s="46">
        <f>D114+E114</f>
        <v>135</v>
      </c>
      <c r="E115" s="46">
        <v>2</v>
      </c>
      <c r="F115" s="46"/>
      <c r="G115" s="66">
        <f>1/16</f>
        <v>6.25E-2</v>
      </c>
      <c r="H115" s="66">
        <f>-32768/16</f>
        <v>-2048</v>
      </c>
      <c r="I115" s="66"/>
      <c r="J115" s="47" t="s">
        <v>335</v>
      </c>
      <c r="K115" s="107"/>
      <c r="L115" s="102" t="s">
        <v>83</v>
      </c>
      <c r="N115" s="22"/>
      <c r="O115" s="23"/>
      <c r="P115" s="22"/>
    </row>
    <row r="116" spans="1:19" x14ac:dyDescent="0.25">
      <c r="A116" s="24"/>
      <c r="B116" s="87" t="s">
        <v>337</v>
      </c>
      <c r="C116" s="57" t="s">
        <v>338</v>
      </c>
      <c r="D116" s="58">
        <f>D115+E115+5</f>
        <v>142</v>
      </c>
      <c r="E116" s="87">
        <v>2</v>
      </c>
      <c r="F116" s="87"/>
      <c r="G116" s="118">
        <f>5/2^15</f>
        <v>1.52587890625E-4</v>
      </c>
      <c r="H116" s="59">
        <v>-2.5</v>
      </c>
      <c r="I116" s="118">
        <f>30*0.00020303</f>
        <v>6.0909000000000007E-3</v>
      </c>
      <c r="J116" s="59" t="s">
        <v>335</v>
      </c>
      <c r="K116" s="108"/>
      <c r="L116" s="59" t="s">
        <v>83</v>
      </c>
      <c r="N116" s="22"/>
      <c r="O116" s="23"/>
      <c r="P116" s="22"/>
    </row>
    <row r="117" spans="1:19" x14ac:dyDescent="0.25">
      <c r="A117" s="24"/>
      <c r="B117" s="47"/>
      <c r="C117" s="52" t="s">
        <v>339</v>
      </c>
      <c r="D117" s="46">
        <f>D116+E116</f>
        <v>144</v>
      </c>
      <c r="E117" s="46">
        <v>2</v>
      </c>
      <c r="F117" s="46"/>
      <c r="G117" s="119">
        <f>5/2^15</f>
        <v>1.52587890625E-4</v>
      </c>
      <c r="H117" s="66">
        <v>-2.5</v>
      </c>
      <c r="I117" s="66">
        <f t="shared" ref="I117:I121" si="13">30*0.00020303</f>
        <v>6.0909000000000007E-3</v>
      </c>
      <c r="J117" s="47" t="s">
        <v>335</v>
      </c>
      <c r="K117" s="107"/>
      <c r="L117" s="102" t="s">
        <v>83</v>
      </c>
      <c r="N117" s="22"/>
      <c r="O117" s="23"/>
      <c r="P117" s="22"/>
    </row>
    <row r="118" spans="1:19" x14ac:dyDescent="0.25">
      <c r="A118" s="24"/>
      <c r="B118" s="47"/>
      <c r="C118" s="52" t="s">
        <v>340</v>
      </c>
      <c r="D118" s="46">
        <f>D117+E117</f>
        <v>146</v>
      </c>
      <c r="E118" s="46">
        <v>2</v>
      </c>
      <c r="F118" s="46"/>
      <c r="G118" s="119">
        <f t="shared" ref="G118:G121" si="14">5/2^15</f>
        <v>1.52587890625E-4</v>
      </c>
      <c r="H118" s="66">
        <v>-2.5</v>
      </c>
      <c r="I118" s="66">
        <f t="shared" si="13"/>
        <v>6.0909000000000007E-3</v>
      </c>
      <c r="J118" s="47" t="s">
        <v>335</v>
      </c>
      <c r="K118" s="107"/>
      <c r="L118" s="102" t="s">
        <v>83</v>
      </c>
      <c r="N118" s="22"/>
      <c r="O118" s="23"/>
      <c r="P118" s="22"/>
    </row>
    <row r="119" spans="1:19" x14ac:dyDescent="0.25">
      <c r="A119" s="24"/>
      <c r="B119" s="47"/>
      <c r="C119" s="113" t="s">
        <v>341</v>
      </c>
      <c r="D119" s="46">
        <f>D118+E118</f>
        <v>148</v>
      </c>
      <c r="E119" s="46">
        <v>2</v>
      </c>
      <c r="F119" s="46"/>
      <c r="G119" s="119">
        <f t="shared" si="14"/>
        <v>1.52587890625E-4</v>
      </c>
      <c r="H119" s="66">
        <v>-2.5</v>
      </c>
      <c r="I119" s="66">
        <f t="shared" si="13"/>
        <v>6.0909000000000007E-3</v>
      </c>
      <c r="J119" s="47" t="s">
        <v>335</v>
      </c>
      <c r="K119" s="107"/>
      <c r="L119" s="102" t="s">
        <v>83</v>
      </c>
      <c r="N119" s="22"/>
      <c r="O119" s="23"/>
      <c r="P119" s="22"/>
    </row>
    <row r="120" spans="1:19" x14ac:dyDescent="0.25">
      <c r="A120" s="24"/>
      <c r="B120" s="47"/>
      <c r="C120" s="52" t="s">
        <v>342</v>
      </c>
      <c r="D120" s="46">
        <f>D119+E119</f>
        <v>150</v>
      </c>
      <c r="E120" s="46">
        <v>2</v>
      </c>
      <c r="F120" s="46"/>
      <c r="G120" s="119">
        <f t="shared" si="14"/>
        <v>1.52587890625E-4</v>
      </c>
      <c r="H120" s="66">
        <v>-2.5</v>
      </c>
      <c r="I120" s="66">
        <f t="shared" si="13"/>
        <v>6.0909000000000007E-3</v>
      </c>
      <c r="J120" s="47" t="s">
        <v>335</v>
      </c>
      <c r="K120" s="107"/>
      <c r="L120" s="102" t="s">
        <v>83</v>
      </c>
      <c r="N120" s="22"/>
      <c r="O120" s="23"/>
      <c r="P120" s="22"/>
    </row>
    <row r="121" spans="1:19" x14ac:dyDescent="0.25">
      <c r="A121" s="24"/>
      <c r="B121" s="47"/>
      <c r="C121" s="52" t="s">
        <v>343</v>
      </c>
      <c r="D121" s="46">
        <f>D120+E120</f>
        <v>152</v>
      </c>
      <c r="E121" s="46">
        <v>2</v>
      </c>
      <c r="F121" s="46"/>
      <c r="G121" s="119">
        <f t="shared" si="14"/>
        <v>1.52587890625E-4</v>
      </c>
      <c r="H121" s="66">
        <v>-2.5</v>
      </c>
      <c r="I121" s="66">
        <f t="shared" si="13"/>
        <v>6.0909000000000007E-3</v>
      </c>
      <c r="J121" s="47" t="s">
        <v>335</v>
      </c>
      <c r="K121" s="107"/>
      <c r="L121" s="102" t="s">
        <v>83</v>
      </c>
      <c r="N121" s="22"/>
      <c r="O121" s="23"/>
      <c r="P121" s="22"/>
    </row>
    <row r="122" spans="1:19" x14ac:dyDescent="0.25">
      <c r="A122" s="24"/>
      <c r="B122" s="87" t="s">
        <v>344</v>
      </c>
      <c r="C122" s="57" t="s">
        <v>345</v>
      </c>
      <c r="D122" s="58">
        <f>D121+E121+5</f>
        <v>159</v>
      </c>
      <c r="E122" s="87">
        <v>2</v>
      </c>
      <c r="F122" s="87"/>
      <c r="G122" s="59">
        <f>1/32</f>
        <v>3.125E-2</v>
      </c>
      <c r="H122" s="59">
        <f>-1280/32</f>
        <v>-40</v>
      </c>
      <c r="I122" s="59"/>
      <c r="J122" s="59" t="s">
        <v>346</v>
      </c>
      <c r="K122" s="108"/>
      <c r="L122" s="59" t="s">
        <v>83</v>
      </c>
      <c r="N122" s="22"/>
      <c r="O122" s="23"/>
      <c r="P122" s="22"/>
    </row>
    <row r="123" spans="1:19" x14ac:dyDescent="0.25">
      <c r="A123" s="24"/>
      <c r="B123" s="87" t="s">
        <v>347</v>
      </c>
      <c r="C123" s="57" t="s">
        <v>348</v>
      </c>
      <c r="D123" s="58">
        <f t="shared" ref="D123" si="15">D122+E122+5</f>
        <v>166</v>
      </c>
      <c r="E123" s="87">
        <v>4</v>
      </c>
      <c r="F123" s="87"/>
      <c r="G123" s="59"/>
      <c r="H123" s="59"/>
      <c r="I123" s="59"/>
      <c r="J123" s="59"/>
      <c r="K123" s="108"/>
      <c r="L123" s="59" t="s">
        <v>78</v>
      </c>
      <c r="N123" s="22"/>
      <c r="O123" s="23"/>
      <c r="P123" s="22"/>
    </row>
    <row r="124" spans="1:19" x14ac:dyDescent="0.25">
      <c r="A124" s="24"/>
      <c r="B124" s="47"/>
      <c r="C124" s="52" t="s">
        <v>349</v>
      </c>
      <c r="D124" s="46">
        <f>D123+E123+5</f>
        <v>175</v>
      </c>
      <c r="E124" s="46">
        <v>4</v>
      </c>
      <c r="F124" s="46"/>
      <c r="G124" s="47"/>
      <c r="H124" s="47"/>
      <c r="I124" s="47"/>
      <c r="J124" s="47"/>
      <c r="K124" s="107"/>
      <c r="L124" s="102" t="s">
        <v>78</v>
      </c>
      <c r="N124" s="22"/>
      <c r="O124" s="23"/>
      <c r="P124" s="22"/>
    </row>
    <row r="125" spans="1:19" x14ac:dyDescent="0.25">
      <c r="A125" s="24"/>
      <c r="B125" s="47"/>
      <c r="C125" s="52" t="s">
        <v>350</v>
      </c>
      <c r="D125" s="46">
        <f>D124+E124+5</f>
        <v>184</v>
      </c>
      <c r="E125" s="46">
        <v>4</v>
      </c>
      <c r="F125" s="46"/>
      <c r="G125" s="47"/>
      <c r="H125" s="47"/>
      <c r="I125" s="47"/>
      <c r="J125" s="47"/>
      <c r="K125" s="107"/>
      <c r="L125" s="102" t="s">
        <v>78</v>
      </c>
      <c r="N125" s="22"/>
      <c r="O125" s="23"/>
      <c r="P125" s="22"/>
    </row>
    <row r="126" spans="1:19" x14ac:dyDescent="0.25">
      <c r="A126" s="114"/>
      <c r="B126" s="153" t="s">
        <v>351</v>
      </c>
      <c r="C126" s="154"/>
      <c r="D126" s="154"/>
      <c r="E126" s="154"/>
      <c r="F126" s="154"/>
      <c r="G126" s="154"/>
      <c r="H126" s="154"/>
      <c r="I126" s="154"/>
      <c r="J126" s="154"/>
      <c r="K126" s="154"/>
      <c r="L126" s="155"/>
      <c r="N126" s="152"/>
      <c r="O126" s="152"/>
      <c r="P126" s="152"/>
      <c r="Q126" s="152"/>
      <c r="R126" s="152"/>
      <c r="S126" s="152"/>
    </row>
    <row r="127" spans="1:19" x14ac:dyDescent="0.25">
      <c r="A127" s="25"/>
      <c r="B127" s="99" t="s">
        <v>352</v>
      </c>
      <c r="C127" s="99"/>
      <c r="D127" s="51">
        <f>D125+E125</f>
        <v>188</v>
      </c>
      <c r="E127" s="120"/>
      <c r="F127" s="47"/>
      <c r="G127" s="47"/>
      <c r="H127" s="47"/>
      <c r="I127" s="47"/>
      <c r="J127" s="47"/>
      <c r="K127" s="107"/>
      <c r="L127" s="47"/>
      <c r="N127" s="22"/>
      <c r="O127" s="22"/>
      <c r="P127" s="21"/>
      <c r="Q127" s="22"/>
      <c r="R127" s="22"/>
      <c r="S127" s="22"/>
    </row>
    <row r="128" spans="1:19" x14ac:dyDescent="0.25">
      <c r="D128" s="34"/>
      <c r="N128" s="22"/>
      <c r="O128" s="22"/>
    </row>
    <row r="129" spans="4:5" x14ac:dyDescent="0.25">
      <c r="D129" s="12"/>
      <c r="E129" s="12"/>
    </row>
    <row r="130" spans="4:5" x14ac:dyDescent="0.25">
      <c r="D130" s="12"/>
      <c r="E130" s="12"/>
    </row>
    <row r="131" spans="4:5" x14ac:dyDescent="0.25">
      <c r="D131" s="12"/>
      <c r="E131" s="12"/>
    </row>
    <row r="132" spans="4:5" x14ac:dyDescent="0.25">
      <c r="D132" s="12"/>
      <c r="E132" s="12"/>
    </row>
    <row r="133" spans="4:5" x14ac:dyDescent="0.25">
      <c r="D133" s="12"/>
      <c r="E133" s="12"/>
    </row>
    <row r="134" spans="4:5" x14ac:dyDescent="0.25">
      <c r="D134" s="12"/>
      <c r="E134" s="12"/>
    </row>
    <row r="135" spans="4:5" x14ac:dyDescent="0.25">
      <c r="D135" s="12"/>
      <c r="E135" s="12"/>
    </row>
    <row r="136" spans="4:5" x14ac:dyDescent="0.25">
      <c r="D136" s="12"/>
      <c r="E136" s="12"/>
    </row>
    <row r="137" spans="4:5" x14ac:dyDescent="0.25">
      <c r="D137" s="12"/>
      <c r="E137" s="12"/>
    </row>
    <row r="138" spans="4:5" x14ac:dyDescent="0.25">
      <c r="D138" s="12"/>
      <c r="E138" s="12"/>
    </row>
    <row r="139" spans="4:5" x14ac:dyDescent="0.25">
      <c r="D139" s="12"/>
      <c r="E139" s="12"/>
    </row>
    <row r="140" spans="4:5" x14ac:dyDescent="0.25">
      <c r="D140" s="12"/>
      <c r="E140" s="12"/>
    </row>
    <row r="141" spans="4:5" x14ac:dyDescent="0.25">
      <c r="D141" s="12"/>
      <c r="E141" s="12"/>
    </row>
    <row r="142" spans="4:5" x14ac:dyDescent="0.25">
      <c r="D142" s="12"/>
      <c r="E142" s="12"/>
    </row>
    <row r="143" spans="4:5" x14ac:dyDescent="0.25">
      <c r="D143" s="12"/>
      <c r="E143" s="12"/>
    </row>
    <row r="144" spans="4:5" x14ac:dyDescent="0.25">
      <c r="D144" s="12"/>
      <c r="E144" s="12"/>
    </row>
    <row r="145" spans="4:5" x14ac:dyDescent="0.25">
      <c r="D145" s="12"/>
      <c r="E145" s="12"/>
    </row>
    <row r="146" spans="4:5" x14ac:dyDescent="0.25">
      <c r="D146" s="12"/>
      <c r="E146" s="12"/>
    </row>
    <row r="147" spans="4:5" x14ac:dyDescent="0.25">
      <c r="D147" s="12"/>
      <c r="E147" s="12"/>
    </row>
    <row r="148" spans="4:5" x14ac:dyDescent="0.25">
      <c r="D148" s="12"/>
      <c r="E148" s="12"/>
    </row>
    <row r="149" spans="4:5" x14ac:dyDescent="0.25">
      <c r="D149" s="12"/>
      <c r="E149" s="12"/>
    </row>
  </sheetData>
  <mergeCells count="3">
    <mergeCell ref="N2:S2"/>
    <mergeCell ref="B126:L126"/>
    <mergeCell ref="N126:S126"/>
  </mergeCells>
  <conditionalFormatting sqref="C27:C29 C115 C124:C125 C31:C113 N3:S13">
    <cfRule type="expression" dxfId="590" priority="171" stopIfTrue="1">
      <formula>AND(E$1="CMD",NOT(ISBLANK(E3)))</formula>
    </cfRule>
    <cfRule type="expression" dxfId="589" priority="172" stopIfTrue="1">
      <formula>AND(D$1="CMD",NOT(ISBLANK(D3)))</formula>
    </cfRule>
  </conditionalFormatting>
  <conditionalFormatting sqref="D6:D10 D12:D13">
    <cfRule type="expression" dxfId="588" priority="165" stopIfTrue="1">
      <formula>(D$1="CMD")</formula>
    </cfRule>
    <cfRule type="expression" dxfId="587" priority="166" stopIfTrue="1">
      <formula>AND(J$1="CMD",NOT(ISBLANK(J6)))</formula>
    </cfRule>
  </conditionalFormatting>
  <conditionalFormatting sqref="D6:D10 D12:D13">
    <cfRule type="expression" dxfId="586" priority="167" stopIfTrue="1">
      <formula>AND(G$1="CMD",NOT(ISBLANK(G6)))</formula>
    </cfRule>
    <cfRule type="expression" dxfId="585" priority="168" stopIfTrue="1">
      <formula>AND(E$1="CMD",NOT(ISBLANK(E6)))</formula>
    </cfRule>
  </conditionalFormatting>
  <conditionalFormatting sqref="E5:E12">
    <cfRule type="expression" dxfId="584" priority="169" stopIfTrue="1">
      <formula>(E$1="CMD")</formula>
    </cfRule>
    <cfRule type="expression" dxfId="583" priority="170" stopIfTrue="1">
      <formula>AND(M$1="CMD",NOT(ISBLANK(M6)))</formula>
    </cfRule>
  </conditionalFormatting>
  <conditionalFormatting sqref="E5:E13">
    <cfRule type="expression" dxfId="582" priority="173" stopIfTrue="1">
      <formula>AND(J$1="CMD",NOT(ISBLANK(J5)))</formula>
    </cfRule>
    <cfRule type="expression" dxfId="581" priority="174" stopIfTrue="1">
      <formula>AND(G$1="CMD",NOT(ISBLANK(G5)))</formula>
    </cfRule>
  </conditionalFormatting>
  <conditionalFormatting sqref="N127 P14:P25">
    <cfRule type="expression" dxfId="580" priority="175" stopIfTrue="1">
      <formula>(N$1="CMD")</formula>
    </cfRule>
    <cfRule type="expression" dxfId="579" priority="176" stopIfTrue="1">
      <formula>AND(#REF!="CMD",NOT(ISBLANK(#REF!)))</formula>
    </cfRule>
  </conditionalFormatting>
  <conditionalFormatting sqref="N127">
    <cfRule type="expression" dxfId="578" priority="177" stopIfTrue="1">
      <formula>AND(#REF!="CMD",NOT(ISBLANK(#REF!)))</formula>
    </cfRule>
    <cfRule type="expression" dxfId="577" priority="178" stopIfTrue="1">
      <formula>AND(O$1="CMD",NOT(ISBLANK(O127)))</formula>
    </cfRule>
  </conditionalFormatting>
  <conditionalFormatting sqref="O127 O14:O125">
    <cfRule type="expression" dxfId="576" priority="179" stopIfTrue="1">
      <formula>AND(#REF!="CMD",NOT(ISBLANK(#REF!)))</formula>
    </cfRule>
    <cfRule type="expression" dxfId="575" priority="180" stopIfTrue="1">
      <formula>AND(#REF!="CMD",NOT(ISBLANK(#REF!)))</formula>
    </cfRule>
  </conditionalFormatting>
  <conditionalFormatting sqref="N128 N14:N125">
    <cfRule type="expression" dxfId="574" priority="181" stopIfTrue="1">
      <formula>AND(#REF!="CMD",NOT(ISBLANK(#REF!)))</formula>
    </cfRule>
    <cfRule type="expression" dxfId="573" priority="182" stopIfTrue="1">
      <formula>AND(O$1="CMD",NOT(ISBLANK(O14)))</formula>
    </cfRule>
  </conditionalFormatting>
  <conditionalFormatting sqref="O128">
    <cfRule type="expression" dxfId="572" priority="183" stopIfTrue="1">
      <formula>AND(#REF!="CMD",NOT(ISBLANK(#REF!)))</formula>
    </cfRule>
    <cfRule type="expression" dxfId="571" priority="184" stopIfTrue="1">
      <formula>AND(#REF!="CMD",NOT(ISBLANK(#REF!)))</formula>
    </cfRule>
  </conditionalFormatting>
  <conditionalFormatting sqref="N14:N125">
    <cfRule type="expression" dxfId="570" priority="185" stopIfTrue="1">
      <formula>(N$1="CMD")</formula>
    </cfRule>
    <cfRule type="expression" dxfId="569" priority="186" stopIfTrue="1">
      <formula>AND(#REF!="CMD",NOT(ISBLANK(#REF!)))</formula>
    </cfRule>
  </conditionalFormatting>
  <conditionalFormatting sqref="N128">
    <cfRule type="expression" dxfId="568" priority="187" stopIfTrue="1">
      <formula>(N$1="CMD")</formula>
    </cfRule>
    <cfRule type="expression" dxfId="567" priority="188" stopIfTrue="1">
      <formula>AND(#REF!="CMD",NOT(ISBLANK(#REF!)))</formula>
    </cfRule>
  </conditionalFormatting>
  <conditionalFormatting sqref="P27:P28">
    <cfRule type="expression" dxfId="566" priority="189" stopIfTrue="1">
      <formula>(P$1="CMD")</formula>
    </cfRule>
    <cfRule type="expression" dxfId="565" priority="190" stopIfTrue="1">
      <formula>AND(#REF!="CMD",NOT(ISBLANK(#REF!)))</formula>
    </cfRule>
  </conditionalFormatting>
  <conditionalFormatting sqref="P29:P104">
    <cfRule type="expression" dxfId="564" priority="191" stopIfTrue="1">
      <formula>(P$1="CMD")</formula>
    </cfRule>
    <cfRule type="expression" dxfId="563" priority="192" stopIfTrue="1">
      <formula>AND(#REF!="CMD",NOT(ISBLANK(#REF!)))</formula>
    </cfRule>
  </conditionalFormatting>
  <conditionalFormatting sqref="P31:P38 P70:P77 P105 P110 P114">
    <cfRule type="expression" dxfId="562" priority="193" stopIfTrue="1">
      <formula>(P$1="CMD")</formula>
    </cfRule>
    <cfRule type="expression" dxfId="561" priority="194" stopIfTrue="1">
      <formula>AND(#REF!="CMD",NOT(ISBLANK(#REF!)))</formula>
    </cfRule>
  </conditionalFormatting>
  <conditionalFormatting sqref="P115:P126">
    <cfRule type="expression" dxfId="560" priority="195" stopIfTrue="1">
      <formula>(P$1="CMD")</formula>
    </cfRule>
    <cfRule type="expression" dxfId="559" priority="196" stopIfTrue="1">
      <formula>AND(#REF!="CMD",NOT(ISBLANK(#REF!)))</formula>
    </cfRule>
  </conditionalFormatting>
  <conditionalFormatting sqref="F3">
    <cfRule type="expression" dxfId="558" priority="197" stopIfTrue="1">
      <formula>AND(M$1="CMD",NOT(ISBLANK(M4)))</formula>
    </cfRule>
    <cfRule type="expression" dxfId="557" priority="198" stopIfTrue="1">
      <formula>AND(J$1="CMD",NOT(ISBLANK(J3)))</formula>
    </cfRule>
  </conditionalFormatting>
  <conditionalFormatting sqref="F5:F10">
    <cfRule type="expression" dxfId="556" priority="199" stopIfTrue="1">
      <formula>AND(M$1="CMD",NOT(ISBLANK(M8)))</formula>
    </cfRule>
    <cfRule type="expression" dxfId="555" priority="200" stopIfTrue="1">
      <formula>AND(J$1="CMD",NOT(ISBLANK(J7)))</formula>
    </cfRule>
  </conditionalFormatting>
  <conditionalFormatting sqref="E3:E4">
    <cfRule type="expression" dxfId="554" priority="163" stopIfTrue="1">
      <formula>AND(#REF!="CMD",NOT(ISBLANK(#REF!)))</formula>
    </cfRule>
    <cfRule type="expression" dxfId="553" priority="164" stopIfTrue="1">
      <formula>AND(#REF!="CMD",NOT(ISBLANK(#REF!)))</formula>
    </cfRule>
  </conditionalFormatting>
  <conditionalFormatting sqref="D14 D3">
    <cfRule type="expression" dxfId="552" priority="159" stopIfTrue="1">
      <formula>AND(#REF!="CMD",NOT(ISBLANK(#REF!)))</formula>
    </cfRule>
    <cfRule type="expression" dxfId="551" priority="160" stopIfTrue="1">
      <formula>AND(E$1="CMD",NOT(ISBLANK(E3)))</formula>
    </cfRule>
  </conditionalFormatting>
  <conditionalFormatting sqref="D14 D3 D26:D29 D31:D113">
    <cfRule type="expression" dxfId="550" priority="161" stopIfTrue="1">
      <formula>(D$1="CMD")</formula>
    </cfRule>
    <cfRule type="expression" dxfId="549" priority="162" stopIfTrue="1">
      <formula>AND(#REF!="CMD",NOT(ISBLANK(#REF!)))</formula>
    </cfRule>
  </conditionalFormatting>
  <conditionalFormatting sqref="D26:D29 D31:D113">
    <cfRule type="expression" dxfId="548" priority="155" stopIfTrue="1">
      <formula>AND(#REF!="CMD",NOT(ISBLANK(#REF!)))</formula>
    </cfRule>
    <cfRule type="expression" dxfId="547" priority="156" stopIfTrue="1">
      <formula>AND(E$1="CMD",NOT(ISBLANK(E26)))</formula>
    </cfRule>
  </conditionalFormatting>
  <conditionalFormatting sqref="D70:D77">
    <cfRule type="expression" dxfId="546" priority="157" stopIfTrue="1">
      <formula>(D$1="CMD")</formula>
    </cfRule>
    <cfRule type="expression" dxfId="545" priority="158" stopIfTrue="1">
      <formula>AND(#REF!="CMD",NOT(ISBLANK(#REF!)))</formula>
    </cfRule>
  </conditionalFormatting>
  <conditionalFormatting sqref="C4">
    <cfRule type="expression" dxfId="544" priority="201" stopIfTrue="1">
      <formula>AND(XFA$1="CMD",NOT(ISBLANK(#REF!)))</formula>
    </cfRule>
    <cfRule type="expression" dxfId="543" priority="202" stopIfTrue="1">
      <formula>AND(XEZ$1="CMD",NOT(ISBLANK(#REF!)))</formula>
    </cfRule>
  </conditionalFormatting>
  <conditionalFormatting sqref="B4 C114 C122:C123">
    <cfRule type="expression" dxfId="542" priority="151" stopIfTrue="1">
      <formula>(XEX$1="CMD")</formula>
    </cfRule>
    <cfRule type="expression" dxfId="541" priority="152" stopIfTrue="1">
      <formula>AND(XFA$1="CMD",NOT(ISBLANK(#REF!)))</formula>
    </cfRule>
  </conditionalFormatting>
  <conditionalFormatting sqref="B4">
    <cfRule type="expression" dxfId="540" priority="153" stopIfTrue="1">
      <formula>AND(XEZ$1="CMD",NOT(ISBLANK(#REF!)))</formula>
    </cfRule>
    <cfRule type="expression" dxfId="539" priority="154" stopIfTrue="1">
      <formula>AND(XEY$1="CMD",NOT(ISBLANK(#REF!)))</formula>
    </cfRule>
  </conditionalFormatting>
  <conditionalFormatting sqref="E3:E4 E31:E32 E79:E86 E88:E95 E97:E104 E61:E77 E106:E110 E27:E29 E47:E59 E34:E45 E124:E125 E115 E117:E121">
    <cfRule type="expression" dxfId="538" priority="203" stopIfTrue="1">
      <formula>(E$1="CMD")</formula>
    </cfRule>
    <cfRule type="expression" dxfId="537" priority="204" stopIfTrue="1">
      <formula>AND(M$1="CMD",NOT(ISBLANK(#REF!)))</formula>
    </cfRule>
  </conditionalFormatting>
  <conditionalFormatting sqref="F4 F25">
    <cfRule type="expression" dxfId="536" priority="205" stopIfTrue="1">
      <formula>AND(M$1="CMD",NOT(ISBLANK(#REF!)))</formula>
    </cfRule>
    <cfRule type="expression" dxfId="535" priority="206" stopIfTrue="1">
      <formula>AND(J$1="CMD",NOT(ISBLANK(#REF!)))</formula>
    </cfRule>
  </conditionalFormatting>
  <conditionalFormatting sqref="O14:O24">
    <cfRule type="expression" dxfId="534" priority="207" stopIfTrue="1">
      <formula>(O$1="CMD")</formula>
    </cfRule>
    <cfRule type="expression" dxfId="533" priority="208" stopIfTrue="1">
      <formula>AND(T$1="CMD",NOT(ISBLANK(#REF!)))</formula>
    </cfRule>
  </conditionalFormatting>
  <conditionalFormatting sqref="N3:S4">
    <cfRule type="expression" dxfId="532" priority="209" stopIfTrue="1">
      <formula>(N$1="CMD")</formula>
    </cfRule>
    <cfRule type="expression" dxfId="531" priority="210" stopIfTrue="1">
      <formula>AND(Q$1="CMD",NOT(ISBLANK(Q11)))</formula>
    </cfRule>
  </conditionalFormatting>
  <conditionalFormatting sqref="N3:S4">
    <cfRule type="expression" dxfId="530" priority="211" stopIfTrue="1">
      <formula>AND(V$1="CMD",NOT(ISBLANK(V11)))</formula>
    </cfRule>
    <cfRule type="expression" dxfId="529" priority="212" stopIfTrue="1">
      <formula>AND(#REF!="CMD",NOT(ISBLANK(#REF!)))</formula>
    </cfRule>
  </conditionalFormatting>
  <conditionalFormatting sqref="N3:S4">
    <cfRule type="expression" dxfId="528" priority="213" stopIfTrue="1">
      <formula>(N$1="CMD")</formula>
    </cfRule>
    <cfRule type="expression" dxfId="527" priority="214" stopIfTrue="1">
      <formula>AND(W$1="CMD",NOT(ISBLANK(W11)))</formula>
    </cfRule>
  </conditionalFormatting>
  <conditionalFormatting sqref="O25">
    <cfRule type="expression" dxfId="526" priority="215" stopIfTrue="1">
      <formula>(O$1="CMD")</formula>
    </cfRule>
    <cfRule type="expression" dxfId="525" priority="216" stopIfTrue="1">
      <formula>AND(T$1="CMD",NOT(ISBLANK(#REF!)))</formula>
    </cfRule>
  </conditionalFormatting>
  <conditionalFormatting sqref="E13">
    <cfRule type="expression" dxfId="524" priority="217" stopIfTrue="1">
      <formula>(E$1="CMD")</formula>
    </cfRule>
    <cfRule type="expression" dxfId="523" priority="218" stopIfTrue="1">
      <formula>AND(M$1="CMD",NOT(ISBLANK(#REF!)))</formula>
    </cfRule>
  </conditionalFormatting>
  <conditionalFormatting sqref="F11">
    <cfRule type="expression" dxfId="522" priority="219" stopIfTrue="1">
      <formula>AND(M$1="CMD",NOT(ISBLANK(#REF!)))</formula>
    </cfRule>
    <cfRule type="expression" dxfId="521" priority="220" stopIfTrue="1">
      <formula>AND(J$1="CMD",NOT(ISBLANK(J13)))</formula>
    </cfRule>
  </conditionalFormatting>
  <conditionalFormatting sqref="F12:F13">
    <cfRule type="expression" dxfId="520" priority="221" stopIfTrue="1">
      <formula>AND(M$1="CMD",NOT(ISBLANK(#REF!)))</formula>
    </cfRule>
    <cfRule type="expression" dxfId="519" priority="222" stopIfTrue="1">
      <formula>AND(J$1="CMD",NOT(ISBLANK(#REF!)))</formula>
    </cfRule>
  </conditionalFormatting>
  <conditionalFormatting sqref="N5:S5">
    <cfRule type="expression" dxfId="518" priority="223" stopIfTrue="1">
      <formula>(N$1="CMD")</formula>
    </cfRule>
    <cfRule type="expression" dxfId="517" priority="224" stopIfTrue="1">
      <formula>AND(Q$1="CMD",NOT(ISBLANK(Q15)))</formula>
    </cfRule>
  </conditionalFormatting>
  <conditionalFormatting sqref="N5:S5">
    <cfRule type="expression" dxfId="516" priority="225" stopIfTrue="1">
      <formula>AND(V$1="CMD",NOT(ISBLANK(V15)))</formula>
    </cfRule>
    <cfRule type="expression" dxfId="515" priority="226" stopIfTrue="1">
      <formula>AND(#REF!="CMD",NOT(ISBLANK(#REF!)))</formula>
    </cfRule>
  </conditionalFormatting>
  <conditionalFormatting sqref="N5:S5">
    <cfRule type="expression" dxfId="514" priority="227" stopIfTrue="1">
      <formula>(N$1="CMD")</formula>
    </cfRule>
    <cfRule type="expression" dxfId="513" priority="228" stopIfTrue="1">
      <formula>AND(W$1="CMD",NOT(ISBLANK(W15)))</formula>
    </cfRule>
  </conditionalFormatting>
  <conditionalFormatting sqref="E14 E19:E25">
    <cfRule type="expression" dxfId="512" priority="229" stopIfTrue="1">
      <formula>(E$1="CMD")</formula>
    </cfRule>
    <cfRule type="expression" dxfId="511" priority="230" stopIfTrue="1">
      <formula>AND(M$1="CMD",NOT(ISBLANK(#REF!)))</formula>
    </cfRule>
  </conditionalFormatting>
  <conditionalFormatting sqref="E19:E25">
    <cfRule type="expression" dxfId="510" priority="231" stopIfTrue="1">
      <formula>AND(J$1="CMD",NOT(ISBLANK(#REF!)))</formula>
    </cfRule>
    <cfRule type="expression" dxfId="509" priority="232" stopIfTrue="1">
      <formula>AND(G$1="CMD",NOT(ISBLANK(#REF!)))</formula>
    </cfRule>
  </conditionalFormatting>
  <conditionalFormatting sqref="P14:P25">
    <cfRule type="expression" dxfId="508" priority="233" stopIfTrue="1">
      <formula>AND(#REF!="CMD",NOT(ISBLANK(#REF!)))</formula>
    </cfRule>
    <cfRule type="expression" dxfId="507" priority="234" stopIfTrue="1">
      <formula>AND(S$1="CMD",NOT(ISBLANK(#REF!)))</formula>
    </cfRule>
  </conditionalFormatting>
  <conditionalFormatting sqref="F14">
    <cfRule type="expression" dxfId="506" priority="235" stopIfTrue="1">
      <formula>AND(M$1="CMD",NOT(ISBLANK(#REF!)))</formula>
    </cfRule>
    <cfRule type="expression" dxfId="505" priority="236" stopIfTrue="1">
      <formula>AND(J$1="CMD",NOT(ISBLANK(#REF!)))</formula>
    </cfRule>
  </conditionalFormatting>
  <conditionalFormatting sqref="D19:D25">
    <cfRule type="expression" dxfId="504" priority="237" stopIfTrue="1">
      <formula>AND(G$1="CMD",NOT(ISBLANK(#REF!)))</formula>
    </cfRule>
    <cfRule type="expression" dxfId="503" priority="238" stopIfTrue="1">
      <formula>AND(E$1="CMD",NOT(ISBLANK(E19)))</formula>
    </cfRule>
  </conditionalFormatting>
  <conditionalFormatting sqref="N8:S13">
    <cfRule type="expression" dxfId="502" priority="239" stopIfTrue="1">
      <formula>(N$1="CMD")</formula>
    </cfRule>
    <cfRule type="expression" dxfId="501" priority="240" stopIfTrue="1">
      <formula>AND(Q$1="CMD",NOT(ISBLANK(#REF!)))</formula>
    </cfRule>
  </conditionalFormatting>
  <conditionalFormatting sqref="N8:S13">
    <cfRule type="expression" dxfId="500" priority="241" stopIfTrue="1">
      <formula>AND(V$1="CMD",NOT(ISBLANK(#REF!)))</formula>
    </cfRule>
    <cfRule type="expression" dxfId="499" priority="242" stopIfTrue="1">
      <formula>AND(#REF!="CMD",NOT(ISBLANK(#REF!)))</formula>
    </cfRule>
  </conditionalFormatting>
  <conditionalFormatting sqref="N8:S13">
    <cfRule type="expression" dxfId="498" priority="243" stopIfTrue="1">
      <formula>(N$1="CMD")</formula>
    </cfRule>
    <cfRule type="expression" dxfId="497" priority="244" stopIfTrue="1">
      <formula>AND(W$1="CMD",NOT(ISBLANK(#REF!)))</formula>
    </cfRule>
  </conditionalFormatting>
  <conditionalFormatting sqref="C37">
    <cfRule type="expression" dxfId="496" priority="150" stopIfTrue="1">
      <formula>(C$1="CMD")</formula>
    </cfRule>
  </conditionalFormatting>
  <conditionalFormatting sqref="C70:C72">
    <cfRule type="expression" dxfId="495" priority="148" stopIfTrue="1">
      <formula>(C$1="CMD")</formula>
    </cfRule>
  </conditionalFormatting>
  <conditionalFormatting sqref="C73:C76">
    <cfRule type="expression" dxfId="494" priority="149" stopIfTrue="1">
      <formula>(C$1="CMD")</formula>
    </cfRule>
  </conditionalFormatting>
  <conditionalFormatting sqref="C2">
    <cfRule type="expression" dxfId="493" priority="245" stopIfTrue="1">
      <formula>AND(XFA$1="CMD",NOT(ISBLANK(#REF!)))</formula>
    </cfRule>
    <cfRule type="expression" dxfId="492" priority="246" stopIfTrue="1">
      <formula>AND(XEZ$1="CMD",NOT(ISBLANK(#REF!)))</formula>
    </cfRule>
  </conditionalFormatting>
  <conditionalFormatting sqref="N7:S7">
    <cfRule type="expression" dxfId="491" priority="247" stopIfTrue="1">
      <formula>(N$1="CMD")</formula>
    </cfRule>
    <cfRule type="expression" dxfId="490" priority="248" stopIfTrue="1">
      <formula>AND(Q$1="CMD",NOT(ISBLANK(Q25)))</formula>
    </cfRule>
  </conditionalFormatting>
  <conditionalFormatting sqref="E14">
    <cfRule type="expression" dxfId="489" priority="249" stopIfTrue="1">
      <formula>AND(J$1="CMD",NOT(ISBLANK(J25)))</formula>
    </cfRule>
    <cfRule type="expression" dxfId="488" priority="250" stopIfTrue="1">
      <formula>AND(G$1="CMD",NOT(ISBLANK(G25)))</formula>
    </cfRule>
  </conditionalFormatting>
  <conditionalFormatting sqref="N7:S7">
    <cfRule type="expression" dxfId="487" priority="251" stopIfTrue="1">
      <formula>AND(V$1="CMD",NOT(ISBLANK(V25)))</formula>
    </cfRule>
    <cfRule type="expression" dxfId="486" priority="252" stopIfTrue="1">
      <formula>AND(#REF!="CMD",NOT(ISBLANK(#REF!)))</formula>
    </cfRule>
  </conditionalFormatting>
  <conditionalFormatting sqref="N7:S7">
    <cfRule type="expression" dxfId="485" priority="253" stopIfTrue="1">
      <formula>(N$1="CMD")</formula>
    </cfRule>
    <cfRule type="expression" dxfId="484" priority="254" stopIfTrue="1">
      <formula>AND(W$1="CMD",NOT(ISBLANK(W25)))</formula>
    </cfRule>
  </conditionalFormatting>
  <conditionalFormatting sqref="E15:E18">
    <cfRule type="expression" dxfId="483" priority="140" stopIfTrue="1">
      <formula>AND(#REF!="CMD",NOT(ISBLANK(#REF!)))</formula>
    </cfRule>
    <cfRule type="expression" dxfId="482" priority="141" stopIfTrue="1">
      <formula>AND(#REF!="CMD",NOT(ISBLANK(#REF!)))</formula>
    </cfRule>
  </conditionalFormatting>
  <conditionalFormatting sqref="C15:C18">
    <cfRule type="expression" dxfId="481" priority="142" stopIfTrue="1">
      <formula>AND(XFA$1="CMD",NOT(ISBLANK(#REF!)))</formula>
    </cfRule>
    <cfRule type="expression" dxfId="480" priority="143" stopIfTrue="1">
      <formula>AND(XEZ$1="CMD",NOT(ISBLANK(#REF!)))</formula>
    </cfRule>
  </conditionalFormatting>
  <conditionalFormatting sqref="B15:B18">
    <cfRule type="expression" dxfId="479" priority="136" stopIfTrue="1">
      <formula>(XEX$1="CMD")</formula>
    </cfRule>
    <cfRule type="expression" dxfId="478" priority="137" stopIfTrue="1">
      <formula>AND(XFA$1="CMD",NOT(ISBLANK(#REF!)))</formula>
    </cfRule>
  </conditionalFormatting>
  <conditionalFormatting sqref="B15:B18">
    <cfRule type="expression" dxfId="477" priority="138" stopIfTrue="1">
      <formula>AND(XEZ$1="CMD",NOT(ISBLANK(#REF!)))</formula>
    </cfRule>
    <cfRule type="expression" dxfId="476" priority="139" stopIfTrue="1">
      <formula>AND(XEY$1="CMD",NOT(ISBLANK(#REF!)))</formula>
    </cfRule>
  </conditionalFormatting>
  <conditionalFormatting sqref="F15:F18">
    <cfRule type="expression" dxfId="475" priority="144" stopIfTrue="1">
      <formula>AND(M$1="CMD",NOT(ISBLANK(#REF!)))</formula>
    </cfRule>
    <cfRule type="expression" dxfId="474" priority="145" stopIfTrue="1">
      <formula>AND(J$1="CMD",NOT(ISBLANK(#REF!)))</formula>
    </cfRule>
  </conditionalFormatting>
  <conditionalFormatting sqref="E15:E18">
    <cfRule type="expression" dxfId="473" priority="146" stopIfTrue="1">
      <formula>(E$1="CMD")</formula>
    </cfRule>
    <cfRule type="expression" dxfId="472" priority="147" stopIfTrue="1">
      <formula>AND(M$1="CMD",NOT(ISBLANK(#REF!)))</formula>
    </cfRule>
  </conditionalFormatting>
  <conditionalFormatting sqref="E114">
    <cfRule type="expression" dxfId="471" priority="128" stopIfTrue="1">
      <formula>AND(#REF!="CMD",NOT(ISBLANK(#REF!)))</formula>
    </cfRule>
    <cfRule type="expression" dxfId="470" priority="129" stopIfTrue="1">
      <formula>AND(#REF!="CMD",NOT(ISBLANK(#REF!)))</formula>
    </cfRule>
  </conditionalFormatting>
  <conditionalFormatting sqref="C114">
    <cfRule type="expression" dxfId="469" priority="130" stopIfTrue="1">
      <formula>AND(XFA$1="CMD",NOT(ISBLANK(#REF!)))</formula>
    </cfRule>
    <cfRule type="expression" dxfId="468" priority="131" stopIfTrue="1">
      <formula>AND(XEZ$1="CMD",NOT(ISBLANK(#REF!)))</formula>
    </cfRule>
  </conditionalFormatting>
  <conditionalFormatting sqref="B114">
    <cfRule type="expression" dxfId="467" priority="124" stopIfTrue="1">
      <formula>(XEX$1="CMD")</formula>
    </cfRule>
    <cfRule type="expression" dxfId="466" priority="125" stopIfTrue="1">
      <formula>AND(XFA$1="CMD",NOT(ISBLANK(#REF!)))</formula>
    </cfRule>
  </conditionalFormatting>
  <conditionalFormatting sqref="B114">
    <cfRule type="expression" dxfId="465" priority="126" stopIfTrue="1">
      <formula>AND(XEZ$1="CMD",NOT(ISBLANK(#REF!)))</formula>
    </cfRule>
    <cfRule type="expression" dxfId="464" priority="127" stopIfTrue="1">
      <formula>AND(XEY$1="CMD",NOT(ISBLANK(#REF!)))</formula>
    </cfRule>
  </conditionalFormatting>
  <conditionalFormatting sqref="F114">
    <cfRule type="expression" dxfId="463" priority="132" stopIfTrue="1">
      <formula>AND(M$1="CMD",NOT(ISBLANK(#REF!)))</formula>
    </cfRule>
    <cfRule type="expression" dxfId="462" priority="133" stopIfTrue="1">
      <formula>AND(J$1="CMD",NOT(ISBLANK(#REF!)))</formula>
    </cfRule>
  </conditionalFormatting>
  <conditionalFormatting sqref="E114">
    <cfRule type="expression" dxfId="461" priority="134" stopIfTrue="1">
      <formula>(E$1="CMD")</formula>
    </cfRule>
    <cfRule type="expression" dxfId="460" priority="135" stopIfTrue="1">
      <formula>AND(M$1="CMD",NOT(ISBLANK(#REF!)))</formula>
    </cfRule>
  </conditionalFormatting>
  <conditionalFormatting sqref="N6:S6">
    <cfRule type="expression" dxfId="459" priority="255" stopIfTrue="1">
      <formula>(N$1="CMD")</formula>
    </cfRule>
    <cfRule type="expression" dxfId="458" priority="256" stopIfTrue="1">
      <formula>AND(Q$1="CMD",NOT(ISBLANK(Q18)))</formula>
    </cfRule>
  </conditionalFormatting>
  <conditionalFormatting sqref="N6:S6">
    <cfRule type="expression" dxfId="457" priority="257" stopIfTrue="1">
      <formula>AND(V$1="CMD",NOT(ISBLANK(V18)))</formula>
    </cfRule>
    <cfRule type="expression" dxfId="456" priority="258" stopIfTrue="1">
      <formula>AND(#REF!="CMD",NOT(ISBLANK(#REF!)))</formula>
    </cfRule>
  </conditionalFormatting>
  <conditionalFormatting sqref="N6:S6">
    <cfRule type="expression" dxfId="455" priority="259" stopIfTrue="1">
      <formula>(N$1="CMD")</formula>
    </cfRule>
    <cfRule type="expression" dxfId="454" priority="260" stopIfTrue="1">
      <formula>AND(W$1="CMD",NOT(ISBLANK(W18)))</formula>
    </cfRule>
  </conditionalFormatting>
  <conditionalFormatting sqref="E26">
    <cfRule type="expression" dxfId="453" priority="261" stopIfTrue="1">
      <formula>AND(J$1="CMD",NOT(ISBLANK(J115)))</formula>
    </cfRule>
    <cfRule type="expression" dxfId="452" priority="262" stopIfTrue="1">
      <formula>AND(G$1="CMD",NOT(ISBLANK(G115)))</formula>
    </cfRule>
  </conditionalFormatting>
  <conditionalFormatting sqref="E30">
    <cfRule type="expression" dxfId="451" priority="116" stopIfTrue="1">
      <formula>AND(#REF!="CMD",NOT(ISBLANK(#REF!)))</formula>
    </cfRule>
    <cfRule type="expression" dxfId="450" priority="117" stopIfTrue="1">
      <formula>AND(#REF!="CMD",NOT(ISBLANK(#REF!)))</formula>
    </cfRule>
  </conditionalFormatting>
  <conditionalFormatting sqref="B30:C30">
    <cfRule type="expression" dxfId="449" priority="118" stopIfTrue="1">
      <formula>AND(XEZ$1="CMD",NOT(ISBLANK(#REF!)))</formula>
    </cfRule>
    <cfRule type="expression" dxfId="448" priority="119" stopIfTrue="1">
      <formula>AND(XEY$1="CMD",NOT(ISBLANK(#REF!)))</formula>
    </cfRule>
  </conditionalFormatting>
  <conditionalFormatting sqref="F30">
    <cfRule type="expression" dxfId="447" priority="120" stopIfTrue="1">
      <formula>AND(M$1="CMD",NOT(ISBLANK(#REF!)))</formula>
    </cfRule>
    <cfRule type="expression" dxfId="446" priority="121" stopIfTrue="1">
      <formula>AND(J$1="CMD",NOT(ISBLANK(#REF!)))</formula>
    </cfRule>
  </conditionalFormatting>
  <conditionalFormatting sqref="E30">
    <cfRule type="expression" dxfId="445" priority="122" stopIfTrue="1">
      <formula>(E$1="CMD")</formula>
    </cfRule>
    <cfRule type="expression" dxfId="444" priority="123" stopIfTrue="1">
      <formula>AND(M$1="CMD",NOT(ISBLANK(#REF!)))</formula>
    </cfRule>
  </conditionalFormatting>
  <conditionalFormatting sqref="B39:B60 B69">
    <cfRule type="expression" dxfId="443" priority="114" stopIfTrue="1">
      <formula>AND(D$1="CMD",NOT(ISBLANK(D39)))</formula>
    </cfRule>
    <cfRule type="expression" dxfId="442" priority="115" stopIfTrue="1">
      <formula>AND(C$1="CMD",NOT(ISBLANK(C39)))</formula>
    </cfRule>
  </conditionalFormatting>
  <conditionalFormatting sqref="E26">
    <cfRule type="expression" dxfId="441" priority="263" stopIfTrue="1">
      <formula>(E$1="CMD")</formula>
    </cfRule>
    <cfRule type="expression" dxfId="440" priority="264" stopIfTrue="1">
      <formula>AND(M$1="CMD",NOT(ISBLANK(M126)))</formula>
    </cfRule>
  </conditionalFormatting>
  <conditionalFormatting sqref="D40:D45">
    <cfRule type="expression" dxfId="439" priority="112" stopIfTrue="1">
      <formula>(D$1="CMD")</formula>
    </cfRule>
    <cfRule type="expression" dxfId="438" priority="113" stopIfTrue="1">
      <formula>AND(#REF!="CMD",NOT(ISBLANK(#REF!)))</formula>
    </cfRule>
  </conditionalFormatting>
  <conditionalFormatting sqref="D47:D52">
    <cfRule type="expression" dxfId="437" priority="110" stopIfTrue="1">
      <formula>(D$1="CMD")</formula>
    </cfRule>
    <cfRule type="expression" dxfId="436" priority="111" stopIfTrue="1">
      <formula>AND(#REF!="CMD",NOT(ISBLANK(#REF!)))</formula>
    </cfRule>
  </conditionalFormatting>
  <conditionalFormatting sqref="D54:D59">
    <cfRule type="expression" dxfId="435" priority="108" stopIfTrue="1">
      <formula>(D$1="CMD")</formula>
    </cfRule>
    <cfRule type="expression" dxfId="434" priority="109" stopIfTrue="1">
      <formula>AND(#REF!="CMD",NOT(ISBLANK(#REF!)))</formula>
    </cfRule>
  </conditionalFormatting>
  <conditionalFormatting sqref="P61:P68">
    <cfRule type="expression" dxfId="433" priority="106" stopIfTrue="1">
      <formula>(P$1="CMD")</formula>
    </cfRule>
    <cfRule type="expression" dxfId="432" priority="107" stopIfTrue="1">
      <formula>AND(#REF!="CMD",NOT(ISBLANK(#REF!)))</formula>
    </cfRule>
  </conditionalFormatting>
  <conditionalFormatting sqref="D61:D68">
    <cfRule type="expression" dxfId="431" priority="104" stopIfTrue="1">
      <formula>(D$1="CMD")</formula>
    </cfRule>
    <cfRule type="expression" dxfId="430" priority="105" stopIfTrue="1">
      <formula>AND(#REF!="CMD",NOT(ISBLANK(#REF!)))</formula>
    </cfRule>
  </conditionalFormatting>
  <conditionalFormatting sqref="C61:C63">
    <cfRule type="expression" dxfId="429" priority="102" stopIfTrue="1">
      <formula>(C$1="CMD")</formula>
    </cfRule>
  </conditionalFormatting>
  <conditionalFormatting sqref="C64:C67">
    <cfRule type="expression" dxfId="428" priority="103" stopIfTrue="1">
      <formula>(C$1="CMD")</formula>
    </cfRule>
  </conditionalFormatting>
  <conditionalFormatting sqref="P79:P86">
    <cfRule type="expression" dxfId="427" priority="100" stopIfTrue="1">
      <formula>(P$1="CMD")</formula>
    </cfRule>
    <cfRule type="expression" dxfId="426" priority="101" stopIfTrue="1">
      <formula>AND(#REF!="CMD",NOT(ISBLANK(#REF!)))</formula>
    </cfRule>
  </conditionalFormatting>
  <conditionalFormatting sqref="D79:D86">
    <cfRule type="expression" dxfId="425" priority="98" stopIfTrue="1">
      <formula>(D$1="CMD")</formula>
    </cfRule>
    <cfRule type="expression" dxfId="424" priority="99" stopIfTrue="1">
      <formula>AND(#REF!="CMD",NOT(ISBLANK(#REF!)))</formula>
    </cfRule>
  </conditionalFormatting>
  <conditionalFormatting sqref="C79:C81">
    <cfRule type="expression" dxfId="423" priority="96" stopIfTrue="1">
      <formula>(C$1="CMD")</formula>
    </cfRule>
  </conditionalFormatting>
  <conditionalFormatting sqref="C82:C85">
    <cfRule type="expression" dxfId="422" priority="97" stopIfTrue="1">
      <formula>(C$1="CMD")</formula>
    </cfRule>
  </conditionalFormatting>
  <conditionalFormatting sqref="P88:P95">
    <cfRule type="expression" dxfId="421" priority="94" stopIfTrue="1">
      <formula>(P$1="CMD")</formula>
    </cfRule>
    <cfRule type="expression" dxfId="420" priority="95" stopIfTrue="1">
      <formula>AND(#REF!="CMD",NOT(ISBLANK(#REF!)))</formula>
    </cfRule>
  </conditionalFormatting>
  <conditionalFormatting sqref="D88:D95">
    <cfRule type="expression" dxfId="419" priority="92" stopIfTrue="1">
      <formula>(D$1="CMD")</formula>
    </cfRule>
    <cfRule type="expression" dxfId="418" priority="93" stopIfTrue="1">
      <formula>AND(#REF!="CMD",NOT(ISBLANK(#REF!)))</formula>
    </cfRule>
  </conditionalFormatting>
  <conditionalFormatting sqref="P97:P104">
    <cfRule type="expression" dxfId="417" priority="90" stopIfTrue="1">
      <formula>(P$1="CMD")</formula>
    </cfRule>
    <cfRule type="expression" dxfId="416" priority="91" stopIfTrue="1">
      <formula>AND(#REF!="CMD",NOT(ISBLANK(#REF!)))</formula>
    </cfRule>
  </conditionalFormatting>
  <conditionalFormatting sqref="D97:D104">
    <cfRule type="expression" dxfId="415" priority="88" stopIfTrue="1">
      <formula>(D$1="CMD")</formula>
    </cfRule>
    <cfRule type="expression" dxfId="414" priority="89" stopIfTrue="1">
      <formula>AND(#REF!="CMD",NOT(ISBLANK(#REF!)))</formula>
    </cfRule>
  </conditionalFormatting>
  <conditionalFormatting sqref="C79:C81">
    <cfRule type="expression" dxfId="413" priority="86" stopIfTrue="1">
      <formula>(C$1="CMD")</formula>
    </cfRule>
  </conditionalFormatting>
  <conditionalFormatting sqref="C82:C85">
    <cfRule type="expression" dxfId="412" priority="87" stopIfTrue="1">
      <formula>(C$1="CMD")</formula>
    </cfRule>
  </conditionalFormatting>
  <conditionalFormatting sqref="C88:C90">
    <cfRule type="expression" dxfId="411" priority="84" stopIfTrue="1">
      <formula>(C$1="CMD")</formula>
    </cfRule>
  </conditionalFormatting>
  <conditionalFormatting sqref="C91:C94">
    <cfRule type="expression" dxfId="410" priority="85" stopIfTrue="1">
      <formula>(C$1="CMD")</formula>
    </cfRule>
  </conditionalFormatting>
  <conditionalFormatting sqref="C88:C90">
    <cfRule type="expression" dxfId="409" priority="82" stopIfTrue="1">
      <formula>(C$1="CMD")</formula>
    </cfRule>
  </conditionalFormatting>
  <conditionalFormatting sqref="C91:C94">
    <cfRule type="expression" dxfId="408" priority="83" stopIfTrue="1">
      <formula>(C$1="CMD")</formula>
    </cfRule>
  </conditionalFormatting>
  <conditionalFormatting sqref="C97:C99">
    <cfRule type="expression" dxfId="407" priority="80" stopIfTrue="1">
      <formula>(C$1="CMD")</formula>
    </cfRule>
  </conditionalFormatting>
  <conditionalFormatting sqref="C100:C103">
    <cfRule type="expression" dxfId="406" priority="81" stopIfTrue="1">
      <formula>(C$1="CMD")</formula>
    </cfRule>
  </conditionalFormatting>
  <conditionalFormatting sqref="C97:C99">
    <cfRule type="expression" dxfId="405" priority="78" stopIfTrue="1">
      <formula>(C$1="CMD")</formula>
    </cfRule>
  </conditionalFormatting>
  <conditionalFormatting sqref="C100:C103">
    <cfRule type="expression" dxfId="404" priority="79" stopIfTrue="1">
      <formula>(C$1="CMD")</formula>
    </cfRule>
  </conditionalFormatting>
  <conditionalFormatting sqref="B78">
    <cfRule type="expression" dxfId="403" priority="76" stopIfTrue="1">
      <formula>AND(D$1="CMD",NOT(ISBLANK(D78)))</formula>
    </cfRule>
    <cfRule type="expression" dxfId="402" priority="77" stopIfTrue="1">
      <formula>AND(C$1="CMD",NOT(ISBLANK(C78)))</formula>
    </cfRule>
  </conditionalFormatting>
  <conditionalFormatting sqref="B87">
    <cfRule type="expression" dxfId="401" priority="74" stopIfTrue="1">
      <formula>AND(D$1="CMD",NOT(ISBLANK(D87)))</formula>
    </cfRule>
    <cfRule type="expression" dxfId="400" priority="75" stopIfTrue="1">
      <formula>AND(C$1="CMD",NOT(ISBLANK(C87)))</formula>
    </cfRule>
  </conditionalFormatting>
  <conditionalFormatting sqref="B96">
    <cfRule type="expression" dxfId="399" priority="72" stopIfTrue="1">
      <formula>AND(D$1="CMD",NOT(ISBLANK(D96)))</formula>
    </cfRule>
    <cfRule type="expression" dxfId="398" priority="73" stopIfTrue="1">
      <formula>AND(C$1="CMD",NOT(ISBLANK(C96)))</formula>
    </cfRule>
  </conditionalFormatting>
  <conditionalFormatting sqref="B105">
    <cfRule type="expression" dxfId="397" priority="70" stopIfTrue="1">
      <formula>AND(D$1="CMD",NOT(ISBLANK(D105)))</formula>
    </cfRule>
    <cfRule type="expression" dxfId="396" priority="71" stopIfTrue="1">
      <formula>AND(C$1="CMD",NOT(ISBLANK(C105)))</formula>
    </cfRule>
  </conditionalFormatting>
  <conditionalFormatting sqref="P106:P109">
    <cfRule type="expression" dxfId="395" priority="68" stopIfTrue="1">
      <formula>(P$1="CMD")</formula>
    </cfRule>
    <cfRule type="expression" dxfId="394" priority="69" stopIfTrue="1">
      <formula>AND(#REF!="CMD",NOT(ISBLANK(#REF!)))</formula>
    </cfRule>
  </conditionalFormatting>
  <conditionalFormatting sqref="P106:P109">
    <cfRule type="expression" dxfId="393" priority="66" stopIfTrue="1">
      <formula>(P$1="CMD")</formula>
    </cfRule>
    <cfRule type="expression" dxfId="392" priority="67" stopIfTrue="1">
      <formula>AND(#REF!="CMD",NOT(ISBLANK(#REF!)))</formula>
    </cfRule>
  </conditionalFormatting>
  <conditionalFormatting sqref="D106:D109">
    <cfRule type="expression" dxfId="391" priority="64" stopIfTrue="1">
      <formula>(D$1="CMD")</formula>
    </cfRule>
    <cfRule type="expression" dxfId="390" priority="65" stopIfTrue="1">
      <formula>AND(#REF!="CMD",NOT(ISBLANK(#REF!)))</formula>
    </cfRule>
  </conditionalFormatting>
  <conditionalFormatting sqref="E122:E123">
    <cfRule type="expression" dxfId="389" priority="56" stopIfTrue="1">
      <formula>AND(#REF!="CMD",NOT(ISBLANK(#REF!)))</formula>
    </cfRule>
    <cfRule type="expression" dxfId="388" priority="57" stopIfTrue="1">
      <formula>AND(#REF!="CMD",NOT(ISBLANK(#REF!)))</formula>
    </cfRule>
  </conditionalFormatting>
  <conditionalFormatting sqref="C122:C123">
    <cfRule type="expression" dxfId="387" priority="58" stopIfTrue="1">
      <formula>AND(XFA$1="CMD",NOT(ISBLANK(#REF!)))</formula>
    </cfRule>
    <cfRule type="expression" dxfId="386" priority="59" stopIfTrue="1">
      <formula>AND(XEZ$1="CMD",NOT(ISBLANK(#REF!)))</formula>
    </cfRule>
  </conditionalFormatting>
  <conditionalFormatting sqref="B122:B123">
    <cfRule type="expression" dxfId="385" priority="52" stopIfTrue="1">
      <formula>(XEX$1="CMD")</formula>
    </cfRule>
    <cfRule type="expression" dxfId="384" priority="53" stopIfTrue="1">
      <formula>AND(XFA$1="CMD",NOT(ISBLANK(#REF!)))</formula>
    </cfRule>
  </conditionalFormatting>
  <conditionalFormatting sqref="B122:B123">
    <cfRule type="expression" dxfId="383" priority="54" stopIfTrue="1">
      <formula>AND(XEZ$1="CMD",NOT(ISBLANK(#REF!)))</formula>
    </cfRule>
    <cfRule type="expression" dxfId="382" priority="55" stopIfTrue="1">
      <formula>AND(XEY$1="CMD",NOT(ISBLANK(#REF!)))</formula>
    </cfRule>
  </conditionalFormatting>
  <conditionalFormatting sqref="F122:F123">
    <cfRule type="expression" dxfId="381" priority="60" stopIfTrue="1">
      <formula>AND(M$1="CMD",NOT(ISBLANK(#REF!)))</formula>
    </cfRule>
    <cfRule type="expression" dxfId="380" priority="61" stopIfTrue="1">
      <formula>AND(J$1="CMD",NOT(ISBLANK(#REF!)))</formula>
    </cfRule>
  </conditionalFormatting>
  <conditionalFormatting sqref="E122:E123">
    <cfRule type="expression" dxfId="379" priority="62" stopIfTrue="1">
      <formula>(E$1="CMD")</formula>
    </cfRule>
    <cfRule type="expression" dxfId="378" priority="63" stopIfTrue="1">
      <formula>AND(M$1="CMD",NOT(ISBLANK(#REF!)))</formula>
    </cfRule>
  </conditionalFormatting>
  <conditionalFormatting sqref="B110">
    <cfRule type="expression" dxfId="377" priority="50" stopIfTrue="1">
      <formula>AND(D$1="CMD",NOT(ISBLANK(D110)))</formula>
    </cfRule>
    <cfRule type="expression" dxfId="376" priority="51" stopIfTrue="1">
      <formula>AND(C$1="CMD",NOT(ISBLANK(C110)))</formula>
    </cfRule>
  </conditionalFormatting>
  <conditionalFormatting sqref="E125">
    <cfRule type="expression" dxfId="375" priority="265" stopIfTrue="1">
      <formula>AND(J$1="CMD",NOT(ISBLANK(#REF!)))</formula>
    </cfRule>
    <cfRule type="expression" dxfId="374" priority="266" stopIfTrue="1">
      <formula>AND(G$1="CMD",NOT(ISBLANK(#REF!)))</formula>
    </cfRule>
  </conditionalFormatting>
  <conditionalFormatting sqref="O77 O68 O86 O95 O104">
    <cfRule type="expression" dxfId="373" priority="267" stopIfTrue="1">
      <formula>(O$1="CMD")</formula>
    </cfRule>
    <cfRule type="expression" dxfId="372" priority="268" stopIfTrue="1">
      <formula>AND(T$1="CMD",NOT(ISBLANK(#REF!)))</formula>
    </cfRule>
  </conditionalFormatting>
  <conditionalFormatting sqref="O128">
    <cfRule type="expression" dxfId="371" priority="269" stopIfTrue="1">
      <formula>(O$1="CMD")</formula>
    </cfRule>
    <cfRule type="expression" dxfId="370" priority="270" stopIfTrue="1">
      <formula>AND(T$1="CMD",NOT(ISBLANK(#REF!)))</formula>
    </cfRule>
  </conditionalFormatting>
  <conditionalFormatting sqref="P126">
    <cfRule type="expression" dxfId="369" priority="271" stopIfTrue="1">
      <formula>AND(#REF!="CMD",NOT(ISBLANK(#REF!)))</formula>
    </cfRule>
    <cfRule type="expression" dxfId="368" priority="272" stopIfTrue="1">
      <formula>AND(S$1="CMD",NOT(ISBLANK(#REF!)))</formula>
    </cfRule>
  </conditionalFormatting>
  <conditionalFormatting sqref="D127 D19:D25 D115 D117:D121 D124:D125">
    <cfRule type="expression" dxfId="367" priority="273" stopIfTrue="1">
      <formula>(D$1="CMD")</formula>
    </cfRule>
    <cfRule type="expression" dxfId="366" priority="274" stopIfTrue="1">
      <formula>AND(J$1="CMD",NOT(ISBLANK(#REF!)))</formula>
    </cfRule>
  </conditionalFormatting>
  <conditionalFormatting sqref="D127">
    <cfRule type="expression" dxfId="365" priority="275" stopIfTrue="1">
      <formula>AND(G$1="CMD",NOT(ISBLANK(#REF!)))</formula>
    </cfRule>
    <cfRule type="expression" dxfId="364" priority="276" stopIfTrue="1">
      <formula>AND(E$1="CMD",NOT(ISBLANK(E115)))</formula>
    </cfRule>
  </conditionalFormatting>
  <conditionalFormatting sqref="O29:O30">
    <cfRule type="expression" dxfId="363" priority="277" stopIfTrue="1">
      <formula>(O$1="CMD")</formula>
    </cfRule>
    <cfRule type="expression" dxfId="362" priority="278" stopIfTrue="1">
      <formula>AND(T$1="CMD",NOT(ISBLANK(#REF!)))</formula>
    </cfRule>
  </conditionalFormatting>
  <conditionalFormatting sqref="F125">
    <cfRule type="expression" dxfId="361" priority="279" stopIfTrue="1">
      <formula>AND(M$1="CMD",NOT(ISBLANK(#REF!)))</formula>
    </cfRule>
    <cfRule type="expression" dxfId="360" priority="280" stopIfTrue="1">
      <formula>AND(J$1="CMD",NOT(ISBLANK(#REF!)))</formula>
    </cfRule>
  </conditionalFormatting>
  <conditionalFormatting sqref="O75 O66 O84 O93 O102">
    <cfRule type="expression" dxfId="359" priority="281" stopIfTrue="1">
      <formula>(O$1="CMD")</formula>
    </cfRule>
    <cfRule type="expression" dxfId="358" priority="282" stopIfTrue="1">
      <formula>AND(T$1="CMD",NOT(ISBLANK(#REF!)))</formula>
    </cfRule>
  </conditionalFormatting>
  <conditionalFormatting sqref="O124">
    <cfRule type="expression" dxfId="357" priority="283" stopIfTrue="1">
      <formula>(O$1="CMD")</formula>
    </cfRule>
    <cfRule type="expression" dxfId="356" priority="284" stopIfTrue="1">
      <formula>AND(T$1="CMD",NOT(ISBLANK(#REF!)))</formula>
    </cfRule>
  </conditionalFormatting>
  <conditionalFormatting sqref="O34">
    <cfRule type="expression" dxfId="355" priority="285" stopIfTrue="1">
      <formula>(O$1="CMD")</formula>
    </cfRule>
    <cfRule type="expression" dxfId="354" priority="286" stopIfTrue="1">
      <formula>AND(T$1="CMD",NOT(ISBLANK(#REF!)))</formula>
    </cfRule>
  </conditionalFormatting>
  <conditionalFormatting sqref="O33">
    <cfRule type="expression" dxfId="353" priority="287" stopIfTrue="1">
      <formula>(O$1="CMD")</formula>
    </cfRule>
    <cfRule type="expression" dxfId="352" priority="288" stopIfTrue="1">
      <formula>AND(T$1="CMD",NOT(ISBLANK(#REF!)))</formula>
    </cfRule>
  </conditionalFormatting>
  <conditionalFormatting sqref="O32">
    <cfRule type="expression" dxfId="351" priority="289" stopIfTrue="1">
      <formula>(O$1="CMD")</formula>
    </cfRule>
    <cfRule type="expression" dxfId="350" priority="290" stopIfTrue="1">
      <formula>AND(T$1="CMD",NOT(ISBLANK(#REF!)))</formula>
    </cfRule>
  </conditionalFormatting>
  <conditionalFormatting sqref="C76 C67 C85 C94 C103">
    <cfRule type="expression" dxfId="349" priority="291" stopIfTrue="1">
      <formula>(C$1="CMD")</formula>
    </cfRule>
    <cfRule type="expression" dxfId="348" priority="292" stopIfTrue="1">
      <formula>AND(F$1="CMD",NOT(ISBLANK(#REF!)))</formula>
    </cfRule>
  </conditionalFormatting>
  <conditionalFormatting sqref="O31">
    <cfRule type="expression" dxfId="347" priority="293" stopIfTrue="1">
      <formula>(O$1="CMD")</formula>
    </cfRule>
    <cfRule type="expression" dxfId="346" priority="294" stopIfTrue="1">
      <formula>AND(T$1="CMD",NOT(ISBLANK(#REF!)))</formula>
    </cfRule>
  </conditionalFormatting>
  <conditionalFormatting sqref="O72 O63 O81 O90 O99">
    <cfRule type="expression" dxfId="345" priority="295" stopIfTrue="1">
      <formula>(O$1="CMD")</formula>
    </cfRule>
    <cfRule type="expression" dxfId="344" priority="296" stopIfTrue="1">
      <formula>AND(T$1="CMD",NOT(ISBLANK(#REF!)))</formula>
    </cfRule>
  </conditionalFormatting>
  <conditionalFormatting sqref="O87">
    <cfRule type="expression" dxfId="343" priority="297" stopIfTrue="1">
      <formula>(O$1="CMD")</formula>
    </cfRule>
    <cfRule type="expression" dxfId="342" priority="298" stopIfTrue="1">
      <formula>AND(T$1="CMD",NOT(ISBLANK(#REF!)))</formula>
    </cfRule>
  </conditionalFormatting>
  <conditionalFormatting sqref="O78">
    <cfRule type="expression" dxfId="341" priority="299" stopIfTrue="1">
      <formula>(O$1="CMD")</formula>
    </cfRule>
    <cfRule type="expression" dxfId="340" priority="300" stopIfTrue="1">
      <formula>AND(T$1="CMD",NOT(ISBLANK(#REF!)))</formula>
    </cfRule>
  </conditionalFormatting>
  <conditionalFormatting sqref="C124:C125">
    <cfRule type="expression" dxfId="339" priority="301" stopIfTrue="1">
      <formula>(C$1="CMD")</formula>
    </cfRule>
    <cfRule type="expression" dxfId="338" priority="302" stopIfTrue="1">
      <formula>AND(F$1="CMD",NOT(ISBLANK(#REF!)))</formula>
    </cfRule>
  </conditionalFormatting>
  <conditionalFormatting sqref="O71 O62 O80 O89 O98">
    <cfRule type="expression" dxfId="337" priority="303" stopIfTrue="1">
      <formula>(O$1="CMD")</formula>
    </cfRule>
    <cfRule type="expression" dxfId="336" priority="304" stopIfTrue="1">
      <formula>AND(T$1="CMD",NOT(ISBLANK(#REF!)))</formula>
    </cfRule>
  </conditionalFormatting>
  <conditionalFormatting sqref="B60:C60">
    <cfRule type="expression" dxfId="335" priority="305" stopIfTrue="1">
      <formula>(B$1="CMD")</formula>
    </cfRule>
    <cfRule type="expression" dxfId="334" priority="306" stopIfTrue="1">
      <formula>AND(E$1="CMD",NOT(ISBLANK(#REF!)))</formula>
    </cfRule>
  </conditionalFormatting>
  <conditionalFormatting sqref="O70 O61 O79 O88 O97">
    <cfRule type="expression" dxfId="333" priority="307" stopIfTrue="1">
      <formula>(O$1="CMD")</formula>
    </cfRule>
    <cfRule type="expression" dxfId="332" priority="308" stopIfTrue="1">
      <formula>AND(T$1="CMD",NOT(ISBLANK(#REF!)))</formula>
    </cfRule>
  </conditionalFormatting>
  <conditionalFormatting sqref="O73 O64 O82 O91 O100">
    <cfRule type="expression" dxfId="331" priority="309" stopIfTrue="1">
      <formula>(O$1="CMD")</formula>
    </cfRule>
    <cfRule type="expression" dxfId="330" priority="310" stopIfTrue="1">
      <formula>AND(T$1="CMD",NOT(ISBLANK(#REF!)))</formula>
    </cfRule>
  </conditionalFormatting>
  <conditionalFormatting sqref="P72 P81 P90 P99 P63">
    <cfRule type="expression" dxfId="329" priority="311" stopIfTrue="1">
      <formula>AND(#REF!="CMD",NOT(ISBLANK(#REF!)))</formula>
    </cfRule>
    <cfRule type="expression" dxfId="328" priority="312" stopIfTrue="1">
      <formula>AND(S$1="CMD",NOT(ISBLANK(#REF!)))</formula>
    </cfRule>
  </conditionalFormatting>
  <conditionalFormatting sqref="P71 P80 P89 P98 P62">
    <cfRule type="expression" dxfId="327" priority="313" stopIfTrue="1">
      <formula>AND(#REF!="CMD",NOT(ISBLANK(#REF!)))</formula>
    </cfRule>
    <cfRule type="expression" dxfId="326" priority="314" stopIfTrue="1">
      <formula>AND(S$1="CMD",NOT(ISBLANK(#REF!)))</formula>
    </cfRule>
  </conditionalFormatting>
  <conditionalFormatting sqref="P70 P79 P88 P97 P61">
    <cfRule type="expression" dxfId="325" priority="315" stopIfTrue="1">
      <formula>AND(#REF!="CMD",NOT(ISBLANK(#REF!)))</formula>
    </cfRule>
    <cfRule type="expression" dxfId="324" priority="316" stopIfTrue="1">
      <formula>AND(S$1="CMD",NOT(ISBLANK(#REF!)))</formula>
    </cfRule>
  </conditionalFormatting>
  <conditionalFormatting sqref="E34 E36 E117:E121 E31:E32 E110 E79:E86 E88:E95 E97:E104 E61:E69 E54:E59 E40:E45">
    <cfRule type="expression" dxfId="323" priority="317" stopIfTrue="1">
      <formula>AND(J$1="CMD",NOT(ISBLANK(#REF!)))</formula>
    </cfRule>
    <cfRule type="expression" dxfId="322" priority="318" stopIfTrue="1">
      <formula>AND(G$1="CMD",NOT(ISBLANK(#REF!)))</formula>
    </cfRule>
  </conditionalFormatting>
  <conditionalFormatting sqref="E33">
    <cfRule type="expression" dxfId="321" priority="319" stopIfTrue="1">
      <formula>AND(J$1="CMD",NOT(ISBLANK(#REF!)))</formula>
    </cfRule>
    <cfRule type="expression" dxfId="320" priority="320" stopIfTrue="1">
      <formula>AND(G$1="CMD",NOT(ISBLANK(#REF!)))</formula>
    </cfRule>
  </conditionalFormatting>
  <conditionalFormatting sqref="O76 O67 O85 O94 O103">
    <cfRule type="expression" dxfId="319" priority="321" stopIfTrue="1">
      <formula>(O$1="CMD")</formula>
    </cfRule>
    <cfRule type="expression" dxfId="318" priority="322" stopIfTrue="1">
      <formula>AND(T$1="CMD",NOT(ISBLANK(#REF!)))</formula>
    </cfRule>
  </conditionalFormatting>
  <conditionalFormatting sqref="O74 O65 O83 O92 O101">
    <cfRule type="expression" dxfId="317" priority="323" stopIfTrue="1">
      <formula>(O$1="CMD")</formula>
    </cfRule>
    <cfRule type="expression" dxfId="316" priority="324" stopIfTrue="1">
      <formula>AND(T$1="CMD",NOT(ISBLANK(#REF!)))</formula>
    </cfRule>
  </conditionalFormatting>
  <conditionalFormatting sqref="P75 P84 P93 P102 P66">
    <cfRule type="expression" dxfId="315" priority="325" stopIfTrue="1">
      <formula>AND(#REF!="CMD",NOT(ISBLANK(#REF!)))</formula>
    </cfRule>
    <cfRule type="expression" dxfId="314" priority="326" stopIfTrue="1">
      <formula>AND(S$1="CMD",NOT(ISBLANK(#REF!)))</formula>
    </cfRule>
  </conditionalFormatting>
  <conditionalFormatting sqref="P74 P83 P92 P101 P65">
    <cfRule type="expression" dxfId="313" priority="327" stopIfTrue="1">
      <formula>AND(#REF!="CMD",NOT(ISBLANK(#REF!)))</formula>
    </cfRule>
    <cfRule type="expression" dxfId="312" priority="328" stopIfTrue="1">
      <formula>AND(S$1="CMD",NOT(ISBLANK(#REF!)))</formula>
    </cfRule>
  </conditionalFormatting>
  <conditionalFormatting sqref="P73 P82 P91 P100 P64">
    <cfRule type="expression" dxfId="311" priority="329" stopIfTrue="1">
      <formula>AND(#REF!="CMD",NOT(ISBLANK(#REF!)))</formula>
    </cfRule>
    <cfRule type="expression" dxfId="310" priority="330" stopIfTrue="1">
      <formula>AND(S$1="CMD",NOT(ISBLANK(#REF!)))</formula>
    </cfRule>
  </conditionalFormatting>
  <conditionalFormatting sqref="C70 C61 C79 C88 C97">
    <cfRule type="expression" dxfId="309" priority="331" stopIfTrue="1">
      <formula>AND(F$1="CMD",NOT(ISBLANK(#REF!)))</formula>
    </cfRule>
  </conditionalFormatting>
  <conditionalFormatting sqref="C71 C62 C80 C89 C98">
    <cfRule type="expression" dxfId="308" priority="332" stopIfTrue="1">
      <formula>AND(F$1="CMD",NOT(ISBLANK(#REF!)))</formula>
    </cfRule>
  </conditionalFormatting>
  <conditionalFormatting sqref="O125">
    <cfRule type="expression" dxfId="307" priority="333" stopIfTrue="1">
      <formula>(O$1="CMD")</formula>
    </cfRule>
    <cfRule type="expression" dxfId="306" priority="334" stopIfTrue="1">
      <formula>AND(T$1="CMD",NOT(ISBLANK(#REF!)))</formula>
    </cfRule>
  </conditionalFormatting>
  <conditionalFormatting sqref="P125">
    <cfRule type="expression" dxfId="305" priority="335" stopIfTrue="1">
      <formula>AND(#REF!="CMD",NOT(ISBLANK(#REF!)))</formula>
    </cfRule>
    <cfRule type="expression" dxfId="304" priority="336" stopIfTrue="1">
      <formula>AND(S$1="CMD",NOT(ISBLANK(#REF!)))</formula>
    </cfRule>
  </conditionalFormatting>
  <conditionalFormatting sqref="B78:C78">
    <cfRule type="expression" dxfId="303" priority="337" stopIfTrue="1">
      <formula>(B$1="CMD")</formula>
    </cfRule>
    <cfRule type="expression" dxfId="302" priority="338" stopIfTrue="1">
      <formula>AND(E$1="CMD",NOT(ISBLANK(#REF!)))</formula>
    </cfRule>
  </conditionalFormatting>
  <conditionalFormatting sqref="E124">
    <cfRule type="expression" dxfId="301" priority="339" stopIfTrue="1">
      <formula>AND(J$1="CMD",NOT(ISBLANK(#REF!)))</formula>
    </cfRule>
    <cfRule type="expression" dxfId="300" priority="340" stopIfTrue="1">
      <formula>AND(G$1="CMD",NOT(ISBLANK(#REF!)))</formula>
    </cfRule>
  </conditionalFormatting>
  <conditionalFormatting sqref="F124">
    <cfRule type="expression" dxfId="299" priority="341" stopIfTrue="1">
      <formula>AND(M$1="CMD",NOT(ISBLANK(#REF!)))</formula>
    </cfRule>
    <cfRule type="expression" dxfId="298" priority="342" stopIfTrue="1">
      <formula>AND(J$1="CMD",NOT(ISBLANK(#REF!)))</formula>
    </cfRule>
  </conditionalFormatting>
  <conditionalFormatting sqref="O123">
    <cfRule type="expression" dxfId="297" priority="343" stopIfTrue="1">
      <formula>(O$1="CMD")</formula>
    </cfRule>
    <cfRule type="expression" dxfId="296" priority="344" stopIfTrue="1">
      <formula>AND(T$1="CMD",NOT(ISBLANK(#REF!)))</formula>
    </cfRule>
  </conditionalFormatting>
  <conditionalFormatting sqref="C115">
    <cfRule type="expression" dxfId="295" priority="345" stopIfTrue="1">
      <formula>(C$1="CMD")</formula>
    </cfRule>
    <cfRule type="expression" dxfId="294" priority="346" stopIfTrue="1">
      <formula>AND(F$1="CMD",NOT(ISBLANK(#REF!)))</formula>
    </cfRule>
  </conditionalFormatting>
  <conditionalFormatting sqref="P124">
    <cfRule type="expression" dxfId="293" priority="347" stopIfTrue="1">
      <formula>AND(#REF!="CMD",NOT(ISBLANK(#REF!)))</formula>
    </cfRule>
    <cfRule type="expression" dxfId="292" priority="348" stopIfTrue="1">
      <formula>AND(S$1="CMD",NOT(ISBLANK(#REF!)))</formula>
    </cfRule>
  </conditionalFormatting>
  <conditionalFormatting sqref="O114:O122">
    <cfRule type="expression" dxfId="291" priority="349" stopIfTrue="1">
      <formula>(O$1="CMD")</formula>
    </cfRule>
    <cfRule type="expression" dxfId="290" priority="350" stopIfTrue="1">
      <formula>AND(T$1="CMD",NOT(ISBLANK(#REF!)))</formula>
    </cfRule>
  </conditionalFormatting>
  <conditionalFormatting sqref="P123">
    <cfRule type="expression" dxfId="289" priority="351" stopIfTrue="1">
      <formula>AND(#REF!="CMD",NOT(ISBLANK(#REF!)))</formula>
    </cfRule>
    <cfRule type="expression" dxfId="288" priority="352" stopIfTrue="1">
      <formula>AND(S$1="CMD",NOT(ISBLANK(#REF!)))</formula>
    </cfRule>
  </conditionalFormatting>
  <conditionalFormatting sqref="E115">
    <cfRule type="expression" dxfId="287" priority="353" stopIfTrue="1">
      <formula>AND(J$1="CMD",NOT(ISBLANK(#REF!)))</formula>
    </cfRule>
    <cfRule type="expression" dxfId="286" priority="354" stopIfTrue="1">
      <formula>AND(G$1="CMD",NOT(ISBLANK(#REF!)))</formula>
    </cfRule>
  </conditionalFormatting>
  <conditionalFormatting sqref="D115 D124:D125">
    <cfRule type="expression" dxfId="285" priority="355" stopIfTrue="1">
      <formula>AND(G$1="CMD",NOT(ISBLANK(#REF!)))</formula>
    </cfRule>
    <cfRule type="expression" dxfId="284" priority="356" stopIfTrue="1">
      <formula>AND(E$1="CMD",NOT(ISBLANK(E114)))</formula>
    </cfRule>
  </conditionalFormatting>
  <conditionalFormatting sqref="F115 F117:F121">
    <cfRule type="expression" dxfId="283" priority="357" stopIfTrue="1">
      <formula>AND(M$1="CMD",NOT(ISBLANK(#REF!)))</formula>
    </cfRule>
    <cfRule type="expression" dxfId="282" priority="358" stopIfTrue="1">
      <formula>AND(J$1="CMD",NOT(ISBLANK(#REF!)))</formula>
    </cfRule>
  </conditionalFormatting>
  <conditionalFormatting sqref="O96">
    <cfRule type="expression" dxfId="281" priority="359" stopIfTrue="1">
      <formula>(O$1="CMD")</formula>
    </cfRule>
    <cfRule type="expression" dxfId="280" priority="360" stopIfTrue="1">
      <formula>AND(T$1="CMD",NOT(ISBLANK(#REF!)))</formula>
    </cfRule>
  </conditionalFormatting>
  <conditionalFormatting sqref="P115:P122">
    <cfRule type="expression" dxfId="279" priority="361" stopIfTrue="1">
      <formula>AND(#REF!="CMD",NOT(ISBLANK(#REF!)))</formula>
    </cfRule>
    <cfRule type="expression" dxfId="278" priority="362" stopIfTrue="1">
      <formula>AND(S$1="CMD",NOT(ISBLANK(#REF!)))</formula>
    </cfRule>
  </conditionalFormatting>
  <conditionalFormatting sqref="E35">
    <cfRule type="expression" dxfId="277" priority="363" stopIfTrue="1">
      <formula>AND(J$1="CMD",NOT(ISBLANK(#REF!)))</formula>
    </cfRule>
    <cfRule type="expression" dxfId="276" priority="364" stopIfTrue="1">
      <formula>AND(G$1="CMD",NOT(ISBLANK(#REF!)))</formula>
    </cfRule>
  </conditionalFormatting>
  <conditionalFormatting sqref="C72 C63 C81 C90 C99">
    <cfRule type="expression" dxfId="275" priority="365" stopIfTrue="1">
      <formula>AND(F$1="CMD",NOT(ISBLANK(#REF!)))</formula>
    </cfRule>
  </conditionalFormatting>
  <conditionalFormatting sqref="O69">
    <cfRule type="expression" dxfId="274" priority="366" stopIfTrue="1">
      <formula>(O$1="CMD")</formula>
    </cfRule>
    <cfRule type="expression" dxfId="273" priority="367" stopIfTrue="1">
      <formula>AND(T$1="CMD",NOT(ISBLANK(#REF!)))</formula>
    </cfRule>
  </conditionalFormatting>
  <conditionalFormatting sqref="C77 C86 C95 C104 C68">
    <cfRule type="expression" dxfId="272" priority="368" stopIfTrue="1">
      <formula>(C$1="CMD")</formula>
    </cfRule>
    <cfRule type="expression" dxfId="271" priority="369" stopIfTrue="1">
      <formula>AND(F$1="CMD",NOT(ISBLANK(#REF!)))</formula>
    </cfRule>
  </conditionalFormatting>
  <conditionalFormatting sqref="C25">
    <cfRule type="expression" dxfId="270" priority="370" stopIfTrue="1">
      <formula>(B$1="CMD")</formula>
    </cfRule>
    <cfRule type="expression" dxfId="269" priority="371" stopIfTrue="1">
      <formula>AND(E$1="CMD",NOT(ISBLANK(#REF!)))</formula>
    </cfRule>
  </conditionalFormatting>
  <conditionalFormatting sqref="P77 P86 P95 P104 P68">
    <cfRule type="expression" dxfId="268" priority="372" stopIfTrue="1">
      <formula>AND(#REF!="CMD",NOT(ISBLANK(#REF!)))</formula>
    </cfRule>
    <cfRule type="expression" dxfId="267" priority="373" stopIfTrue="1">
      <formula>AND(S$1="CMD",NOT(ISBLANK(#REF!)))</formula>
    </cfRule>
  </conditionalFormatting>
  <conditionalFormatting sqref="P76 P85 P94 P103 P67">
    <cfRule type="expression" dxfId="266" priority="374" stopIfTrue="1">
      <formula>AND(#REF!="CMD",NOT(ISBLANK(#REF!)))</formula>
    </cfRule>
    <cfRule type="expression" dxfId="265" priority="375" stopIfTrue="1">
      <formula>AND(S$1="CMD",NOT(ISBLANK(#REF!)))</formula>
    </cfRule>
  </conditionalFormatting>
  <conditionalFormatting sqref="E105">
    <cfRule type="expression" dxfId="264" priority="376" stopIfTrue="1">
      <formula>(E$1="CMD")</formula>
    </cfRule>
    <cfRule type="expression" dxfId="263" priority="377" stopIfTrue="1">
      <formula>AND(M$1="CMD",NOT(ISBLANK(#REF!)))</formula>
    </cfRule>
  </conditionalFormatting>
  <conditionalFormatting sqref="E106:E109">
    <cfRule type="expression" dxfId="262" priority="378" stopIfTrue="1">
      <formula>AND(J$1="CMD",NOT(ISBLANK(#REF!)))</formula>
    </cfRule>
    <cfRule type="expression" dxfId="261" priority="379" stopIfTrue="1">
      <formula>AND(G$1="CMD",NOT(ISBLANK(#REF!)))</formula>
    </cfRule>
  </conditionalFormatting>
  <conditionalFormatting sqref="E105">
    <cfRule type="expression" dxfId="260" priority="380" stopIfTrue="1">
      <formula>AND(J$1="CMD",NOT(ISBLANK(#REF!)))</formula>
    </cfRule>
    <cfRule type="expression" dxfId="259" priority="381" stopIfTrue="1">
      <formula>AND(G$1="CMD",NOT(ISBLANK(#REF!)))</formula>
    </cfRule>
  </conditionalFormatting>
  <conditionalFormatting sqref="O35">
    <cfRule type="expression" dxfId="258" priority="382" stopIfTrue="1">
      <formula>(O$1="CMD")</formula>
    </cfRule>
    <cfRule type="expression" dxfId="257" priority="383" stopIfTrue="1">
      <formula>AND(T$1="CMD",NOT(ISBLANK(#REF!)))</formula>
    </cfRule>
  </conditionalFormatting>
  <conditionalFormatting sqref="C37">
    <cfRule type="expression" dxfId="256" priority="384" stopIfTrue="1">
      <formula>AND(F$1="CMD",NOT(ISBLANK(#REF!)))</formula>
    </cfRule>
  </conditionalFormatting>
  <conditionalFormatting sqref="C29">
    <cfRule type="expression" dxfId="255" priority="385" stopIfTrue="1">
      <formula>(C$1="CMD")</formula>
    </cfRule>
    <cfRule type="expression" dxfId="254" priority="386" stopIfTrue="1">
      <formula>AND(F$1="CMD",NOT(ISBLANK(#REF!)))</formula>
    </cfRule>
  </conditionalFormatting>
  <conditionalFormatting sqref="O36">
    <cfRule type="expression" dxfId="253" priority="387" stopIfTrue="1">
      <formula>(O$1="CMD")</formula>
    </cfRule>
    <cfRule type="expression" dxfId="252" priority="388" stopIfTrue="1">
      <formula>AND(T$1="CMD",NOT(ISBLANK(#REF!)))</formula>
    </cfRule>
  </conditionalFormatting>
  <conditionalFormatting sqref="O37">
    <cfRule type="expression" dxfId="251" priority="389" stopIfTrue="1">
      <formula>(O$1="CMD")</formula>
    </cfRule>
    <cfRule type="expression" dxfId="250" priority="390" stopIfTrue="1">
      <formula>AND(T$1="CMD",NOT(ISBLANK(#REF!)))</formula>
    </cfRule>
  </conditionalFormatting>
  <conditionalFormatting sqref="O38">
    <cfRule type="expression" dxfId="249" priority="391" stopIfTrue="1">
      <formula>(O$1="CMD")</formula>
    </cfRule>
    <cfRule type="expression" dxfId="248" priority="392" stopIfTrue="1">
      <formula>AND(T$1="CMD",NOT(ISBLANK(#REF!)))</formula>
    </cfRule>
  </conditionalFormatting>
  <conditionalFormatting sqref="O41 O48 O55">
    <cfRule type="expression" dxfId="247" priority="393" stopIfTrue="1">
      <formula>(O$1="CMD")</formula>
    </cfRule>
    <cfRule type="expression" dxfId="246" priority="394" stopIfTrue="1">
      <formula>AND(T$1="CMD",NOT(ISBLANK(#REF!)))</formula>
    </cfRule>
  </conditionalFormatting>
  <conditionalFormatting sqref="B48:C48 B55:C55 B41:C41">
    <cfRule type="expression" dxfId="245" priority="395" stopIfTrue="1">
      <formula>(B$1="CMD")</formula>
    </cfRule>
    <cfRule type="expression" dxfId="244" priority="396" stopIfTrue="1">
      <formula>AND(E$1="CMD",NOT(ISBLANK(#REF!)))</formula>
    </cfRule>
  </conditionalFormatting>
  <conditionalFormatting sqref="O46">
    <cfRule type="expression" dxfId="243" priority="397" stopIfTrue="1">
      <formula>(O$1="CMD")</formula>
    </cfRule>
    <cfRule type="expression" dxfId="242" priority="398" stopIfTrue="1">
      <formula>AND(T$1="CMD",NOT(ISBLANK(#REF!)))</formula>
    </cfRule>
  </conditionalFormatting>
  <conditionalFormatting sqref="O44 O51 O58">
    <cfRule type="expression" dxfId="241" priority="399" stopIfTrue="1">
      <formula>(O$1="CMD")</formula>
    </cfRule>
    <cfRule type="expression" dxfId="240" priority="400" stopIfTrue="1">
      <formula>AND(T$1="CMD",NOT(ISBLANK(#REF!)))</formula>
    </cfRule>
  </conditionalFormatting>
  <conditionalFormatting sqref="O42:O43 O49:O50 O56:O57">
    <cfRule type="expression" dxfId="239" priority="401" stopIfTrue="1">
      <formula>(O$1="CMD")</formula>
    </cfRule>
    <cfRule type="expression" dxfId="238" priority="402" stopIfTrue="1">
      <formula>AND(T$1="CMD",NOT(ISBLANK(#REF!)))</formula>
    </cfRule>
  </conditionalFormatting>
  <conditionalFormatting sqref="C61:C68 B47:C47 B54:C54 C38:C40 B39:B40">
    <cfRule type="expression" dxfId="237" priority="403" stopIfTrue="1">
      <formula>(B$1="CMD")</formula>
    </cfRule>
    <cfRule type="expression" dxfId="236" priority="404" stopIfTrue="1">
      <formula>AND(E$1="CMD",NOT(ISBLANK(#REF!)))</formula>
    </cfRule>
  </conditionalFormatting>
  <conditionalFormatting sqref="O45 O52 O59">
    <cfRule type="expression" dxfId="235" priority="405" stopIfTrue="1">
      <formula>(O$1="CMD")</formula>
    </cfRule>
    <cfRule type="expression" dxfId="234" priority="406" stopIfTrue="1">
      <formula>AND(T$1="CMD",NOT(ISBLANK(#REF!)))</formula>
    </cfRule>
  </conditionalFormatting>
  <conditionalFormatting sqref="B49:C50 B56:C57 B42:C43">
    <cfRule type="expression" dxfId="233" priority="407" stopIfTrue="1">
      <formula>(B$1="CMD")</formula>
    </cfRule>
    <cfRule type="expression" dxfId="232" priority="408" stopIfTrue="1">
      <formula>AND(E$1="CMD",NOT(ISBLANK(#REF!)))</formula>
    </cfRule>
  </conditionalFormatting>
  <conditionalFormatting sqref="B52:C52 B59:C59 B45:C45">
    <cfRule type="expression" dxfId="231" priority="409" stopIfTrue="1">
      <formula>(B$1="CMD")</formula>
    </cfRule>
    <cfRule type="expression" dxfId="230" priority="410" stopIfTrue="1">
      <formula>AND(E$1="CMD",NOT(ISBLANK(#REF!)))</formula>
    </cfRule>
  </conditionalFormatting>
  <conditionalFormatting sqref="B51:C51 B58:C58 B44:C44">
    <cfRule type="expression" dxfId="229" priority="411" stopIfTrue="1">
      <formula>(B$1="CMD")</formula>
    </cfRule>
    <cfRule type="expression" dxfId="228" priority="412" stopIfTrue="1">
      <formula>AND(E$1="CMD",NOT(ISBLANK(#REF!)))</formula>
    </cfRule>
  </conditionalFormatting>
  <conditionalFormatting sqref="P52 P59 P45">
    <cfRule type="expression" dxfId="227" priority="413" stopIfTrue="1">
      <formula>AND(#REF!="CMD",NOT(ISBLANK(#REF!)))</formula>
    </cfRule>
    <cfRule type="expression" dxfId="226" priority="414" stopIfTrue="1">
      <formula>AND(S$1="CMD",NOT(ISBLANK(#REF!)))</formula>
    </cfRule>
  </conditionalFormatting>
  <conditionalFormatting sqref="P51 P58 P44">
    <cfRule type="expression" dxfId="225" priority="415" stopIfTrue="1">
      <formula>AND(#REF!="CMD",NOT(ISBLANK(#REF!)))</formula>
    </cfRule>
    <cfRule type="expression" dxfId="224" priority="416" stopIfTrue="1">
      <formula>AND(S$1="CMD",NOT(ISBLANK(#REF!)))</formula>
    </cfRule>
  </conditionalFormatting>
  <conditionalFormatting sqref="P48 P55 P41">
    <cfRule type="expression" dxfId="223" priority="417" stopIfTrue="1">
      <formula>AND(#REF!="CMD",NOT(ISBLANK(#REF!)))</formula>
    </cfRule>
    <cfRule type="expression" dxfId="222" priority="418" stopIfTrue="1">
      <formula>AND(S$1="CMD",NOT(ISBLANK(#REF!)))</formula>
    </cfRule>
  </conditionalFormatting>
  <conditionalFormatting sqref="O47 O39:O40 O54">
    <cfRule type="expression" dxfId="221" priority="419" stopIfTrue="1">
      <formula>(O$1="CMD")</formula>
    </cfRule>
    <cfRule type="expression" dxfId="220" priority="420" stopIfTrue="1">
      <formula>AND(T$1="CMD",NOT(ISBLANK(#REF!)))</formula>
    </cfRule>
  </conditionalFormatting>
  <conditionalFormatting sqref="P47 P54 P39:P40">
    <cfRule type="expression" dxfId="219" priority="421" stopIfTrue="1">
      <formula>AND(#REF!="CMD",NOT(ISBLANK(#REF!)))</formula>
    </cfRule>
    <cfRule type="expression" dxfId="218" priority="422" stopIfTrue="1">
      <formula>AND(S$1="CMD",NOT(ISBLANK(#REF!)))</formula>
    </cfRule>
  </conditionalFormatting>
  <conditionalFormatting sqref="O60">
    <cfRule type="expression" dxfId="217" priority="423" stopIfTrue="1">
      <formula>(O$1="CMD")</formula>
    </cfRule>
    <cfRule type="expression" dxfId="216" priority="424" stopIfTrue="1">
      <formula>AND(T$1="CMD",NOT(ISBLANK(#REF!)))</formula>
    </cfRule>
  </conditionalFormatting>
  <conditionalFormatting sqref="O53">
    <cfRule type="expression" dxfId="215" priority="425" stopIfTrue="1">
      <formula>(O$1="CMD")</formula>
    </cfRule>
    <cfRule type="expression" dxfId="214" priority="426" stopIfTrue="1">
      <formula>AND(T$1="CMD",NOT(ISBLANK(#REF!)))</formula>
    </cfRule>
  </conditionalFormatting>
  <conditionalFormatting sqref="E60">
    <cfRule type="expression" dxfId="213" priority="427" stopIfTrue="1">
      <formula>(E$1="CMD")</formula>
    </cfRule>
    <cfRule type="expression" dxfId="212" priority="428" stopIfTrue="1">
      <formula>AND(M$1="CMD",NOT(ISBLANK(#REF!)))</formula>
    </cfRule>
  </conditionalFormatting>
  <conditionalFormatting sqref="B105:C105 B110:C110">
    <cfRule type="expression" dxfId="211" priority="429" stopIfTrue="1">
      <formula>(B$1="CMD")</formula>
    </cfRule>
    <cfRule type="expression" dxfId="210" priority="430" stopIfTrue="1">
      <formula>AND(E$1="CMD",NOT(ISBLANK(#REF!)))</formula>
    </cfRule>
  </conditionalFormatting>
  <conditionalFormatting sqref="E78">
    <cfRule type="expression" dxfId="209" priority="431" stopIfTrue="1">
      <formula>(E$1="CMD")</formula>
    </cfRule>
    <cfRule type="expression" dxfId="208" priority="432" stopIfTrue="1">
      <formula>AND(M$1="CMD",NOT(ISBLANK(#REF!)))</formula>
    </cfRule>
  </conditionalFormatting>
  <conditionalFormatting sqref="E78">
    <cfRule type="expression" dxfId="207" priority="433" stopIfTrue="1">
      <formula>AND(J$1="CMD",NOT(ISBLANK(#REF!)))</formula>
    </cfRule>
    <cfRule type="expression" dxfId="206" priority="434" stopIfTrue="1">
      <formula>AND(G$1="CMD",NOT(ISBLANK(#REF!)))</formula>
    </cfRule>
  </conditionalFormatting>
  <conditionalFormatting sqref="E87">
    <cfRule type="expression" dxfId="205" priority="435" stopIfTrue="1">
      <formula>(E$1="CMD")</formula>
    </cfRule>
    <cfRule type="expression" dxfId="204" priority="436" stopIfTrue="1">
      <formula>AND(M$1="CMD",NOT(ISBLANK(#REF!)))</formula>
    </cfRule>
  </conditionalFormatting>
  <conditionalFormatting sqref="E87">
    <cfRule type="expression" dxfId="203" priority="437" stopIfTrue="1">
      <formula>AND(J$1="CMD",NOT(ISBLANK(#REF!)))</formula>
    </cfRule>
    <cfRule type="expression" dxfId="202" priority="438" stopIfTrue="1">
      <formula>AND(G$1="CMD",NOT(ISBLANK(#REF!)))</formula>
    </cfRule>
  </conditionalFormatting>
  <conditionalFormatting sqref="B87:C87">
    <cfRule type="expression" dxfId="201" priority="439" stopIfTrue="1">
      <formula>(B$1="CMD")</formula>
    </cfRule>
    <cfRule type="expression" dxfId="200" priority="440" stopIfTrue="1">
      <formula>AND(E$1="CMD",NOT(ISBLANK(#REF!)))</formula>
    </cfRule>
  </conditionalFormatting>
  <conditionalFormatting sqref="E96">
    <cfRule type="expression" dxfId="199" priority="441" stopIfTrue="1">
      <formula>(E$1="CMD")</formula>
    </cfRule>
    <cfRule type="expression" dxfId="198" priority="442" stopIfTrue="1">
      <formula>AND(M$1="CMD",NOT(ISBLANK(#REF!)))</formula>
    </cfRule>
  </conditionalFormatting>
  <conditionalFormatting sqref="E96">
    <cfRule type="expression" dxfId="197" priority="443" stopIfTrue="1">
      <formula>AND(J$1="CMD",NOT(ISBLANK(#REF!)))</formula>
    </cfRule>
    <cfRule type="expression" dxfId="196" priority="444" stopIfTrue="1">
      <formula>AND(G$1="CMD",NOT(ISBLANK(#REF!)))</formula>
    </cfRule>
  </conditionalFormatting>
  <conditionalFormatting sqref="B96:C96">
    <cfRule type="expression" dxfId="195" priority="445" stopIfTrue="1">
      <formula>(B$1="CMD")</formula>
    </cfRule>
    <cfRule type="expression" dxfId="194" priority="446" stopIfTrue="1">
      <formula>AND(E$1="CMD",NOT(ISBLANK(#REF!)))</formula>
    </cfRule>
  </conditionalFormatting>
  <conditionalFormatting sqref="C75:C76 C66:C67 C84:C85 C93:C94 C102:C103">
    <cfRule type="expression" dxfId="193" priority="447" stopIfTrue="1">
      <formula>AND(F$1="CMD",NOT(ISBLANK(#REF!)))</formula>
    </cfRule>
  </conditionalFormatting>
  <conditionalFormatting sqref="O106:O109">
    <cfRule type="expression" dxfId="192" priority="448" stopIfTrue="1">
      <formula>(O$1="CMD")</formula>
    </cfRule>
    <cfRule type="expression" dxfId="191" priority="449" stopIfTrue="1">
      <formula>AND(T$1="CMD",NOT(ISBLANK(#REF!)))</formula>
    </cfRule>
  </conditionalFormatting>
  <conditionalFormatting sqref="P106:P109">
    <cfRule type="expression" dxfId="190" priority="450" stopIfTrue="1">
      <formula>AND(#REF!="CMD",NOT(ISBLANK(#REF!)))</formula>
    </cfRule>
    <cfRule type="expression" dxfId="189" priority="451" stopIfTrue="1">
      <formula>AND(S$1="CMD",NOT(ISBLANK(#REF!)))</formula>
    </cfRule>
  </conditionalFormatting>
  <conditionalFormatting sqref="C106:C109">
    <cfRule type="expression" dxfId="188" priority="452" stopIfTrue="1">
      <formula>(C$1="CMD")</formula>
    </cfRule>
    <cfRule type="expression" dxfId="187" priority="453" stopIfTrue="1">
      <formula>AND(F$1="CMD",NOT(ISBLANK(#REF!)))</formula>
    </cfRule>
  </conditionalFormatting>
  <conditionalFormatting sqref="C73:C74 C64:C65 C82:C83 C91:C92 C100:C101">
    <cfRule type="expression" dxfId="186" priority="454" stopIfTrue="1">
      <formula>AND(F$1="CMD",NOT(ISBLANK(#REF!)))</formula>
    </cfRule>
  </conditionalFormatting>
  <conditionalFormatting sqref="E70:E77">
    <cfRule type="expression" dxfId="185" priority="455" stopIfTrue="1">
      <formula>AND(J$1="CMD",NOT(ISBLANK(#REF!)))</formula>
    </cfRule>
    <cfRule type="expression" dxfId="184" priority="456" stopIfTrue="1">
      <formula>AND(G$1="CMD",NOT(ISBLANK(#REF!)))</formula>
    </cfRule>
  </conditionalFormatting>
  <conditionalFormatting sqref="P49:P50 P56:P57 P42:P43">
    <cfRule type="expression" dxfId="183" priority="457" stopIfTrue="1">
      <formula>AND(#REF!="CMD",NOT(ISBLANK(#REF!)))</formula>
    </cfRule>
    <cfRule type="expression" dxfId="182" priority="458" stopIfTrue="1">
      <formula>AND(S$1="CMD",NOT(ISBLANK(#REF!)))</formula>
    </cfRule>
  </conditionalFormatting>
  <conditionalFormatting sqref="E37:E38">
    <cfRule type="expression" dxfId="181" priority="459" stopIfTrue="1">
      <formula>AND(J$1="CMD",NOT(ISBLANK(#REF!)))</formula>
    </cfRule>
    <cfRule type="expression" dxfId="180" priority="460" stopIfTrue="1">
      <formula>AND(G$1="CMD",NOT(ISBLANK(#REF!)))</formula>
    </cfRule>
  </conditionalFormatting>
  <conditionalFormatting sqref="C31:C37">
    <cfRule type="expression" dxfId="179" priority="461" stopIfTrue="1">
      <formula>(C$1="CMD")</formula>
    </cfRule>
    <cfRule type="expression" dxfId="178" priority="462" stopIfTrue="1">
      <formula>AND(F$1="CMD",NOT(ISBLANK(#REF!)))</formula>
    </cfRule>
  </conditionalFormatting>
  <conditionalFormatting sqref="C19:C24">
    <cfRule type="expression" dxfId="177" priority="463" stopIfTrue="1">
      <formula>(B$1="CMD")</formula>
    </cfRule>
    <cfRule type="expression" dxfId="176" priority="464" stopIfTrue="1">
      <formula>AND(E$1="CMD",NOT(ISBLANK(#REF!)))</formula>
    </cfRule>
  </conditionalFormatting>
  <conditionalFormatting sqref="E47:E52">
    <cfRule type="expression" dxfId="175" priority="465" stopIfTrue="1">
      <formula>AND(J$1="CMD",NOT(ISBLANK(#REF!)))</formula>
    </cfRule>
    <cfRule type="expression" dxfId="174" priority="466" stopIfTrue="1">
      <formula>AND(G$1="CMD",NOT(ISBLANK(#REF!)))</formula>
    </cfRule>
  </conditionalFormatting>
  <conditionalFormatting sqref="P110 P105">
    <cfRule type="expression" dxfId="173" priority="467" stopIfTrue="1">
      <formula>AND(#REF!="CMD",NOT(ISBLANK(#REF!)))</formula>
    </cfRule>
    <cfRule type="expression" dxfId="172" priority="468" stopIfTrue="1">
      <formula>AND(S$1="CMD",NOT(ISBLANK(#REF!)))</formula>
    </cfRule>
  </conditionalFormatting>
  <conditionalFormatting sqref="O110 O105">
    <cfRule type="expression" dxfId="171" priority="469" stopIfTrue="1">
      <formula>(O$1="CMD")</formula>
    </cfRule>
    <cfRule type="expression" dxfId="170" priority="470" stopIfTrue="1">
      <formula>AND(T$1="CMD",NOT(ISBLANK(#REF!)))</formula>
    </cfRule>
  </conditionalFormatting>
  <conditionalFormatting sqref="O127">
    <cfRule type="expression" dxfId="169" priority="471" stopIfTrue="1">
      <formula>(O$1="CMD")</formula>
    </cfRule>
    <cfRule type="expression" dxfId="168" priority="472" stopIfTrue="1">
      <formula>AND(T$1="CMD",NOT(ISBLANK(#REF!)))</formula>
    </cfRule>
  </conditionalFormatting>
  <conditionalFormatting sqref="P114">
    <cfRule type="expression" dxfId="167" priority="473" stopIfTrue="1">
      <formula>AND(#REF!="CMD",NOT(ISBLANK(#REF!)))</formula>
    </cfRule>
    <cfRule type="expression" dxfId="166" priority="474" stopIfTrue="1">
      <formula>AND(S$1="CMD",NOT(ISBLANK(#REF!)))</formula>
    </cfRule>
  </conditionalFormatting>
  <conditionalFormatting sqref="P31">
    <cfRule type="expression" dxfId="165" priority="475" stopIfTrue="1">
      <formula>AND(#REF!="CMD",NOT(ISBLANK(#REF!)))</formula>
    </cfRule>
    <cfRule type="expression" dxfId="164" priority="476" stopIfTrue="1">
      <formula>AND(S$1="CMD",NOT(ISBLANK(#REF!)))</formula>
    </cfRule>
  </conditionalFormatting>
  <conditionalFormatting sqref="P60">
    <cfRule type="expression" dxfId="163" priority="477" stopIfTrue="1">
      <formula>AND(#REF!="CMD",NOT(ISBLANK(#REF!)))</formula>
    </cfRule>
    <cfRule type="expression" dxfId="162" priority="478" stopIfTrue="1">
      <formula>AND(S$1="CMD",NOT(ISBLANK(#REF!)))</formula>
    </cfRule>
  </conditionalFormatting>
  <conditionalFormatting sqref="P53">
    <cfRule type="expression" dxfId="161" priority="479" stopIfTrue="1">
      <formula>AND(#REF!="CMD",NOT(ISBLANK(#REF!)))</formula>
    </cfRule>
    <cfRule type="expression" dxfId="160" priority="480" stopIfTrue="1">
      <formula>AND(S$1="CMD",NOT(ISBLANK(#REF!)))</formula>
    </cfRule>
  </conditionalFormatting>
  <conditionalFormatting sqref="P46">
    <cfRule type="expression" dxfId="159" priority="481" stopIfTrue="1">
      <formula>AND(#REF!="CMD",NOT(ISBLANK(#REF!)))</formula>
    </cfRule>
    <cfRule type="expression" dxfId="158" priority="482" stopIfTrue="1">
      <formula>AND(S$1="CMD",NOT(ISBLANK(#REF!)))</formula>
    </cfRule>
  </conditionalFormatting>
  <conditionalFormatting sqref="P32">
    <cfRule type="expression" dxfId="157" priority="483" stopIfTrue="1">
      <formula>AND(#REF!="CMD",NOT(ISBLANK(#REF!)))</formula>
    </cfRule>
    <cfRule type="expression" dxfId="156" priority="484" stopIfTrue="1">
      <formula>AND(S$1="CMD",NOT(ISBLANK(#REF!)))</formula>
    </cfRule>
  </conditionalFormatting>
  <conditionalFormatting sqref="E29">
    <cfRule type="expression" dxfId="155" priority="485" stopIfTrue="1">
      <formula>AND(J$1="CMD",NOT(ISBLANK(#REF!)))</formula>
    </cfRule>
    <cfRule type="expression" dxfId="154" priority="486" stopIfTrue="1">
      <formula>AND(G$1="CMD",NOT(ISBLANK(#REF!)))</formula>
    </cfRule>
  </conditionalFormatting>
  <conditionalFormatting sqref="P34">
    <cfRule type="expression" dxfId="153" priority="487" stopIfTrue="1">
      <formula>AND(#REF!="CMD",NOT(ISBLANK(#REF!)))</formula>
    </cfRule>
    <cfRule type="expression" dxfId="152" priority="488" stopIfTrue="1">
      <formula>AND(S$1="CMD",NOT(ISBLANK(#REF!)))</formula>
    </cfRule>
  </conditionalFormatting>
  <conditionalFormatting sqref="P96">
    <cfRule type="expression" dxfId="151" priority="489" stopIfTrue="1">
      <formula>AND(#REF!="CMD",NOT(ISBLANK(#REF!)))</formula>
    </cfRule>
    <cfRule type="expression" dxfId="150" priority="490" stopIfTrue="1">
      <formula>AND(S$1="CMD",NOT(ISBLANK(#REF!)))</formula>
    </cfRule>
  </conditionalFormatting>
  <conditionalFormatting sqref="C25">
    <cfRule type="expression" dxfId="149" priority="491" stopIfTrue="1">
      <formula>(B$1="CMD")</formula>
    </cfRule>
    <cfRule type="expression" dxfId="148" priority="492" stopIfTrue="1">
      <formula>AND(E$1="CMD",NOT(ISBLANK(#REF!)))</formula>
    </cfRule>
  </conditionalFormatting>
  <conditionalFormatting sqref="C25">
    <cfRule type="expression" dxfId="147" priority="493" stopIfTrue="1">
      <formula>AND(D$1="CMD",NOT(ISBLANK(#REF!)))</formula>
    </cfRule>
    <cfRule type="expression" dxfId="146" priority="494" stopIfTrue="1">
      <formula>AND(C$1="CMD",NOT(ISBLANK(#REF!)))</formula>
    </cfRule>
  </conditionalFormatting>
  <conditionalFormatting sqref="P69">
    <cfRule type="expression" dxfId="145" priority="495" stopIfTrue="1">
      <formula>AND(#REF!="CMD",NOT(ISBLANK(#REF!)))</formula>
    </cfRule>
    <cfRule type="expression" dxfId="144" priority="496" stopIfTrue="1">
      <formula>AND(S$1="CMD",NOT(ISBLANK(#REF!)))</formula>
    </cfRule>
  </conditionalFormatting>
  <conditionalFormatting sqref="P33 P29:P30">
    <cfRule type="expression" dxfId="143" priority="497" stopIfTrue="1">
      <formula>AND(#REF!="CMD",NOT(ISBLANK(#REF!)))</formula>
    </cfRule>
    <cfRule type="expression" dxfId="142" priority="498" stopIfTrue="1">
      <formula>AND(S$1="CMD",NOT(ISBLANK(#REF!)))</formula>
    </cfRule>
  </conditionalFormatting>
  <conditionalFormatting sqref="B69:C69">
    <cfRule type="expression" dxfId="141" priority="499" stopIfTrue="1">
      <formula>(B$1="CMD")</formula>
    </cfRule>
    <cfRule type="expression" dxfId="140" priority="500" stopIfTrue="1">
      <formula>AND(E$1="CMD",NOT(ISBLANK(#REF!)))</formula>
    </cfRule>
  </conditionalFormatting>
  <conditionalFormatting sqref="P35">
    <cfRule type="expression" dxfId="139" priority="501" stopIfTrue="1">
      <formula>AND(#REF!="CMD",NOT(ISBLANK(#REF!)))</formula>
    </cfRule>
    <cfRule type="expression" dxfId="138" priority="502" stopIfTrue="1">
      <formula>AND(S$1="CMD",NOT(ISBLANK(#REF!)))</formula>
    </cfRule>
  </conditionalFormatting>
  <conditionalFormatting sqref="P36">
    <cfRule type="expression" dxfId="137" priority="503" stopIfTrue="1">
      <formula>AND(#REF!="CMD",NOT(ISBLANK(#REF!)))</formula>
    </cfRule>
    <cfRule type="expression" dxfId="136" priority="504" stopIfTrue="1">
      <formula>AND(S$1="CMD",NOT(ISBLANK(#REF!)))</formula>
    </cfRule>
  </conditionalFormatting>
  <conditionalFormatting sqref="P37">
    <cfRule type="expression" dxfId="135" priority="505" stopIfTrue="1">
      <formula>AND(#REF!="CMD",NOT(ISBLANK(#REF!)))</formula>
    </cfRule>
    <cfRule type="expression" dxfId="134" priority="506" stopIfTrue="1">
      <formula>AND(S$1="CMD",NOT(ISBLANK(#REF!)))</formula>
    </cfRule>
  </conditionalFormatting>
  <conditionalFormatting sqref="P38">
    <cfRule type="expression" dxfId="133" priority="507" stopIfTrue="1">
      <formula>AND(#REF!="CMD",NOT(ISBLANK(#REF!)))</formula>
    </cfRule>
    <cfRule type="expression" dxfId="132" priority="508" stopIfTrue="1">
      <formula>AND(S$1="CMD",NOT(ISBLANK(#REF!)))</formula>
    </cfRule>
  </conditionalFormatting>
  <conditionalFormatting sqref="E39">
    <cfRule type="expression" dxfId="131" priority="509" stopIfTrue="1">
      <formula>AND(J$1="CMD",NOT(ISBLANK(#REF!)))</formula>
    </cfRule>
    <cfRule type="expression" dxfId="130" priority="510" stopIfTrue="1">
      <formula>AND(G$1="CMD",NOT(ISBLANK(#REF!)))</formula>
    </cfRule>
  </conditionalFormatting>
  <conditionalFormatting sqref="E46">
    <cfRule type="expression" dxfId="129" priority="511" stopIfTrue="1">
      <formula>AND(J$1="CMD",NOT(ISBLANK(#REF!)))</formula>
    </cfRule>
    <cfRule type="expression" dxfId="128" priority="512" stopIfTrue="1">
      <formula>AND(G$1="CMD",NOT(ISBLANK(#REF!)))</formula>
    </cfRule>
  </conditionalFormatting>
  <conditionalFormatting sqref="E46">
    <cfRule type="expression" dxfId="127" priority="513" stopIfTrue="1">
      <formula>(E$1="CMD")</formula>
    </cfRule>
    <cfRule type="expression" dxfId="126" priority="514" stopIfTrue="1">
      <formula>AND(M$1="CMD",NOT(ISBLANK(#REF!)))</formula>
    </cfRule>
  </conditionalFormatting>
  <conditionalFormatting sqref="B46:C46">
    <cfRule type="expression" dxfId="125" priority="515" stopIfTrue="1">
      <formula>(B$1="CMD")</formula>
    </cfRule>
    <cfRule type="expression" dxfId="124" priority="516" stopIfTrue="1">
      <formula>AND(E$1="CMD",NOT(ISBLANK(#REF!)))</formula>
    </cfRule>
  </conditionalFormatting>
  <conditionalFormatting sqref="E53">
    <cfRule type="expression" dxfId="123" priority="517" stopIfTrue="1">
      <formula>AND(J$1="CMD",NOT(ISBLANK(#REF!)))</formula>
    </cfRule>
    <cfRule type="expression" dxfId="122" priority="518" stopIfTrue="1">
      <formula>AND(G$1="CMD",NOT(ISBLANK(#REF!)))</formula>
    </cfRule>
  </conditionalFormatting>
  <conditionalFormatting sqref="B53:C53">
    <cfRule type="expression" dxfId="121" priority="519" stopIfTrue="1">
      <formula>(B$1="CMD")</formula>
    </cfRule>
    <cfRule type="expression" dxfId="120" priority="520" stopIfTrue="1">
      <formula>AND(E$1="CMD",NOT(ISBLANK(#REF!)))</formula>
    </cfRule>
  </conditionalFormatting>
  <conditionalFormatting sqref="E60">
    <cfRule type="expression" dxfId="119" priority="521" stopIfTrue="1">
      <formula>AND(J$1="CMD",NOT(ISBLANK(#REF!)))</formula>
    </cfRule>
    <cfRule type="expression" dxfId="118" priority="522" stopIfTrue="1">
      <formula>AND(G$1="CMD",NOT(ISBLANK(#REF!)))</formula>
    </cfRule>
  </conditionalFormatting>
  <conditionalFormatting sqref="P78">
    <cfRule type="expression" dxfId="117" priority="523" stopIfTrue="1">
      <formula>AND(#REF!="CMD",NOT(ISBLANK(#REF!)))</formula>
    </cfRule>
    <cfRule type="expression" dxfId="116" priority="524" stopIfTrue="1">
      <formula>AND(S$1="CMD",NOT(ISBLANK(#REF!)))</formula>
    </cfRule>
  </conditionalFormatting>
  <conditionalFormatting sqref="P87">
    <cfRule type="expression" dxfId="115" priority="525" stopIfTrue="1">
      <formula>AND(#REF!="CMD",NOT(ISBLANK(#REF!)))</formula>
    </cfRule>
    <cfRule type="expression" dxfId="114" priority="526" stopIfTrue="1">
      <formula>AND(S$1="CMD",NOT(ISBLANK(#REF!)))</formula>
    </cfRule>
  </conditionalFormatting>
  <conditionalFormatting sqref="O26:O28">
    <cfRule type="expression" dxfId="113" priority="527" stopIfTrue="1">
      <formula>(O$1="CMD")</formula>
    </cfRule>
    <cfRule type="expression" dxfId="112" priority="528" stopIfTrue="1">
      <formula>AND(T$1="CMD",NOT(ISBLANK(#REF!)))</formula>
    </cfRule>
  </conditionalFormatting>
  <conditionalFormatting sqref="F26:F28">
    <cfRule type="expression" dxfId="111" priority="529" stopIfTrue="1">
      <formula>AND(M$1="CMD",NOT(ISBLANK(#REF!)))</formula>
    </cfRule>
    <cfRule type="expression" dxfId="110" priority="530" stopIfTrue="1">
      <formula>AND(J$1="CMD",NOT(ISBLANK(#REF!)))</formula>
    </cfRule>
  </conditionalFormatting>
  <conditionalFormatting sqref="C19:C24">
    <cfRule type="expression" dxfId="109" priority="531" stopIfTrue="1">
      <formula>AND(D$1="CMD",NOT(ISBLANK(#REF!)))</formula>
    </cfRule>
    <cfRule type="expression" dxfId="108" priority="532" stopIfTrue="1">
      <formula>AND(C$1="CMD",NOT(ISBLANK(#REF!)))</formula>
    </cfRule>
  </conditionalFormatting>
  <conditionalFormatting sqref="P111:P113">
    <cfRule type="expression" dxfId="107" priority="27" stopIfTrue="1">
      <formula>(P$1="CMD")</formula>
    </cfRule>
    <cfRule type="expression" dxfId="106" priority="28" stopIfTrue="1">
      <formula>AND(#REF!="CMD",NOT(ISBLANK(#REF!)))</formula>
    </cfRule>
  </conditionalFormatting>
  <conditionalFormatting sqref="P111:P113">
    <cfRule type="expression" dxfId="105" priority="25" stopIfTrue="1">
      <formula>(P$1="CMD")</formula>
    </cfRule>
    <cfRule type="expression" dxfId="104" priority="26" stopIfTrue="1">
      <formula>AND(#REF!="CMD",NOT(ISBLANK(#REF!)))</formula>
    </cfRule>
  </conditionalFormatting>
  <conditionalFormatting sqref="D111:D113">
    <cfRule type="expression" dxfId="103" priority="23" stopIfTrue="1">
      <formula>(D$1="CMD")</formula>
    </cfRule>
    <cfRule type="expression" dxfId="102" priority="24" stopIfTrue="1">
      <formula>AND(#REF!="CMD",NOT(ISBLANK(#REF!)))</formula>
    </cfRule>
  </conditionalFormatting>
  <conditionalFormatting sqref="C111:C112">
    <cfRule type="expression" dxfId="101" priority="22" stopIfTrue="1">
      <formula>(C$1="CMD")</formula>
    </cfRule>
  </conditionalFormatting>
  <conditionalFormatting sqref="C111:C112">
    <cfRule type="expression" dxfId="100" priority="21" stopIfTrue="1">
      <formula>(C$1="CMD")</formula>
    </cfRule>
  </conditionalFormatting>
  <conditionalFormatting sqref="O113">
    <cfRule type="expression" dxfId="99" priority="29" stopIfTrue="1">
      <formula>(O$1="CMD")</formula>
    </cfRule>
    <cfRule type="expression" dxfId="98" priority="30" stopIfTrue="1">
      <formula>AND(T$1="CMD",NOT(ISBLANK(#REF!)))</formula>
    </cfRule>
  </conditionalFormatting>
  <conditionalFormatting sqref="O111">
    <cfRule type="expression" dxfId="97" priority="31" stopIfTrue="1">
      <formula>(O$1="CMD")</formula>
    </cfRule>
    <cfRule type="expression" dxfId="96" priority="32" stopIfTrue="1">
      <formula>AND(T$1="CMD",NOT(ISBLANK(#REF!)))</formula>
    </cfRule>
  </conditionalFormatting>
  <conditionalFormatting sqref="C112">
    <cfRule type="expression" dxfId="95" priority="33" stopIfTrue="1">
      <formula>(C$1="CMD")</formula>
    </cfRule>
    <cfRule type="expression" dxfId="94" priority="34" stopIfTrue="1">
      <formula>AND(F$1="CMD",NOT(ISBLANK(#REF!)))</formula>
    </cfRule>
  </conditionalFormatting>
  <conditionalFormatting sqref="E111:E113">
    <cfRule type="expression" dxfId="93" priority="35" stopIfTrue="1">
      <formula>(E$1="CMD")</formula>
    </cfRule>
    <cfRule type="expression" dxfId="92" priority="36" stopIfTrue="1">
      <formula>AND(M$1="CMD",NOT(ISBLANK(#REF!)))</formula>
    </cfRule>
  </conditionalFormatting>
  <conditionalFormatting sqref="O112">
    <cfRule type="expression" dxfId="91" priority="37" stopIfTrue="1">
      <formula>(O$1="CMD")</formula>
    </cfRule>
    <cfRule type="expression" dxfId="90" priority="38" stopIfTrue="1">
      <formula>AND(T$1="CMD",NOT(ISBLANK(#REF!)))</formula>
    </cfRule>
  </conditionalFormatting>
  <conditionalFormatting sqref="P111">
    <cfRule type="expression" dxfId="89" priority="39" stopIfTrue="1">
      <formula>AND(#REF!="CMD",NOT(ISBLANK(#REF!)))</formula>
    </cfRule>
    <cfRule type="expression" dxfId="88" priority="40" stopIfTrue="1">
      <formula>AND(S$1="CMD",NOT(ISBLANK(#REF!)))</formula>
    </cfRule>
  </conditionalFormatting>
  <conditionalFormatting sqref="C113">
    <cfRule type="expression" dxfId="87" priority="41" stopIfTrue="1">
      <formula>(C$1="CMD")</formula>
    </cfRule>
    <cfRule type="expression" dxfId="86" priority="42" stopIfTrue="1">
      <formula>AND(F$1="CMD",NOT(ISBLANK(#REF!)))</formula>
    </cfRule>
  </conditionalFormatting>
  <conditionalFormatting sqref="P113">
    <cfRule type="expression" dxfId="85" priority="43" stopIfTrue="1">
      <formula>AND(#REF!="CMD",NOT(ISBLANK(#REF!)))</formula>
    </cfRule>
    <cfRule type="expression" dxfId="84" priority="44" stopIfTrue="1">
      <formula>AND(S$1="CMD",NOT(ISBLANK(#REF!)))</formula>
    </cfRule>
  </conditionalFormatting>
  <conditionalFormatting sqref="P112">
    <cfRule type="expression" dxfId="83" priority="45" stopIfTrue="1">
      <formula>AND(#REF!="CMD",NOT(ISBLANK(#REF!)))</formula>
    </cfRule>
    <cfRule type="expression" dxfId="82" priority="46" stopIfTrue="1">
      <formula>AND(S$1="CMD",NOT(ISBLANK(#REF!)))</formula>
    </cfRule>
  </conditionalFormatting>
  <conditionalFormatting sqref="C111:C112">
    <cfRule type="expression" dxfId="81" priority="47" stopIfTrue="1">
      <formula>AND(F$1="CMD",NOT(ISBLANK(#REF!)))</formula>
    </cfRule>
  </conditionalFormatting>
  <conditionalFormatting sqref="E111:E113">
    <cfRule type="expression" dxfId="80" priority="48" stopIfTrue="1">
      <formula>AND(J$1="CMD",NOT(ISBLANK(#REF!)))</formula>
    </cfRule>
    <cfRule type="expression" dxfId="79" priority="49" stopIfTrue="1">
      <formula>AND(G$1="CMD",NOT(ISBLANK(#REF!)))</formula>
    </cfRule>
  </conditionalFormatting>
  <conditionalFormatting sqref="C111:C113">
    <cfRule type="expression" dxfId="78" priority="19" stopIfTrue="1">
      <formula>(C$1="CMD")</formula>
    </cfRule>
    <cfRule type="expression" dxfId="77" priority="20" stopIfTrue="1">
      <formula>AND(F$1="CMD",NOT(ISBLANK(#REF!)))</formula>
    </cfRule>
  </conditionalFormatting>
  <conditionalFormatting sqref="E33">
    <cfRule type="expression" dxfId="76" priority="533" stopIfTrue="1">
      <formula>(E$1="CMD")</formula>
    </cfRule>
    <cfRule type="expression" dxfId="75" priority="534" stopIfTrue="1">
      <formula>AND(M$1="CMD",NOT(ISBLANK(#REF!)))</formula>
    </cfRule>
  </conditionalFormatting>
  <conditionalFormatting sqref="D121">
    <cfRule type="expression" dxfId="74" priority="535" stopIfTrue="1">
      <formula>AND(G$1="CMD",NOT(ISBLANK(#REF!)))</formula>
    </cfRule>
    <cfRule type="expression" dxfId="73" priority="536" stopIfTrue="1">
      <formula>AND(E$1="CMD",NOT(ISBLANK(E115)))</formula>
    </cfRule>
  </conditionalFormatting>
  <conditionalFormatting sqref="D120:D121">
    <cfRule type="expression" dxfId="72" priority="537" stopIfTrue="1">
      <formula>AND(G$1="CMD",NOT(ISBLANK(#REF!)))</formula>
    </cfRule>
    <cfRule type="expression" dxfId="71" priority="538" stopIfTrue="1">
      <formula>AND(E$1="CMD",NOT(ISBLANK(E115)))</formula>
    </cfRule>
  </conditionalFormatting>
  <conditionalFormatting sqref="D119:D121">
    <cfRule type="expression" dxfId="70" priority="539" stopIfTrue="1">
      <formula>AND(G$1="CMD",NOT(ISBLANK(#REF!)))</formula>
    </cfRule>
    <cfRule type="expression" dxfId="69" priority="540" stopIfTrue="1">
      <formula>AND(E$1="CMD",NOT(ISBLANK(E115)))</formula>
    </cfRule>
  </conditionalFormatting>
  <conditionalFormatting sqref="D118:D121">
    <cfRule type="expression" dxfId="68" priority="541" stopIfTrue="1">
      <formula>AND(G$1="CMD",NOT(ISBLANK(#REF!)))</formula>
    </cfRule>
    <cfRule type="expression" dxfId="67" priority="542" stopIfTrue="1">
      <formula>AND(E$1="CMD",NOT(ISBLANK(E115)))</formula>
    </cfRule>
  </conditionalFormatting>
  <conditionalFormatting sqref="C27:C28">
    <cfRule type="expression" dxfId="66" priority="543" stopIfTrue="1">
      <formula>(C$1="CMD")</formula>
    </cfRule>
    <cfRule type="expression" dxfId="65" priority="544" stopIfTrue="1">
      <formula>AND(F$1="CMD",NOT(ISBLANK(F127)))</formula>
    </cfRule>
  </conditionalFormatting>
  <conditionalFormatting sqref="E27:E28">
    <cfRule type="expression" dxfId="64" priority="545" stopIfTrue="1">
      <formula>AND(J$1="CMD",NOT(ISBLANK(J127)))</formula>
    </cfRule>
    <cfRule type="expression" dxfId="63" priority="546" stopIfTrue="1">
      <formula>AND(G$1="CMD",NOT(ISBLANK(G127)))</formula>
    </cfRule>
  </conditionalFormatting>
  <conditionalFormatting sqref="P27:P28">
    <cfRule type="expression" dxfId="62" priority="547" stopIfTrue="1">
      <formula>AND(#REF!="CMD",NOT(ISBLANK(#REF!)))</formula>
    </cfRule>
    <cfRule type="expression" dxfId="61" priority="548" stopIfTrue="1">
      <formula>AND(S$1="CMD",NOT(ISBLANK(S126)))</formula>
    </cfRule>
  </conditionalFormatting>
  <conditionalFormatting sqref="C117:C121">
    <cfRule type="expression" dxfId="60" priority="15" stopIfTrue="1">
      <formula>(C$1="CMD")</formula>
    </cfRule>
    <cfRule type="expression" dxfId="59" priority="16" stopIfTrue="1">
      <formula>AND(F$1="CMD",NOT(ISBLANK(F117)))</formula>
    </cfRule>
  </conditionalFormatting>
  <conditionalFormatting sqref="C117:C121">
    <cfRule type="expression" dxfId="58" priority="17" stopIfTrue="1">
      <formula>AND(E$1="CMD",NOT(ISBLANK(E117)))</formula>
    </cfRule>
    <cfRule type="expression" dxfId="57" priority="18" stopIfTrue="1">
      <formula>AND(D$1="CMD",NOT(ISBLANK(D117)))</formula>
    </cfRule>
  </conditionalFormatting>
  <conditionalFormatting sqref="C116">
    <cfRule type="expression" dxfId="56" priority="11" stopIfTrue="1">
      <formula>AND(XFA$1="CMD",NOT(ISBLANK(#REF!)))</formula>
    </cfRule>
    <cfRule type="expression" dxfId="55" priority="12" stopIfTrue="1">
      <formula>AND(XEZ$1="CMD",NOT(ISBLANK(#REF!)))</formula>
    </cfRule>
  </conditionalFormatting>
  <conditionalFormatting sqref="B116 C2">
    <cfRule type="expression" dxfId="54" priority="7" stopIfTrue="1">
      <formula>(XEX$1="CMD")</formula>
    </cfRule>
    <cfRule type="expression" dxfId="53" priority="8" stopIfTrue="1">
      <formula>AND(XFA$1="CMD",NOT(ISBLANK(#REF!)))</formula>
    </cfRule>
  </conditionalFormatting>
  <conditionalFormatting sqref="B116">
    <cfRule type="expression" dxfId="52" priority="9" stopIfTrue="1">
      <formula>AND(XEZ$1="CMD",NOT(ISBLANK(#REF!)))</formula>
    </cfRule>
    <cfRule type="expression" dxfId="51" priority="10" stopIfTrue="1">
      <formula>AND(XEY$1="CMD",NOT(ISBLANK(#REF!)))</formula>
    </cfRule>
  </conditionalFormatting>
  <conditionalFormatting sqref="F116">
    <cfRule type="expression" dxfId="50" priority="13" stopIfTrue="1">
      <formula>AND(M$1="CMD",NOT(ISBLANK(#REF!)))</formula>
    </cfRule>
    <cfRule type="expression" dxfId="49" priority="14" stopIfTrue="1">
      <formula>AND(J$1="CMD",NOT(ISBLANK(#REF!)))</formula>
    </cfRule>
  </conditionalFormatting>
  <conditionalFormatting sqref="E116">
    <cfRule type="expression" dxfId="48" priority="3" stopIfTrue="1">
      <formula>AND(#REF!="CMD",NOT(ISBLANK(#REF!)))</formula>
    </cfRule>
    <cfRule type="expression" dxfId="47" priority="4" stopIfTrue="1">
      <formula>AND(#REF!="CMD",NOT(ISBLANK(#REF!)))</formula>
    </cfRule>
  </conditionalFormatting>
  <conditionalFormatting sqref="E116">
    <cfRule type="expression" dxfId="46" priority="5" stopIfTrue="1">
      <formula>(E$1="CMD")</formula>
    </cfRule>
    <cfRule type="expression" dxfId="45" priority="6" stopIfTrue="1">
      <formula>AND(M$1="CMD",NOT(ISBLANK(#REF!)))</formula>
    </cfRule>
  </conditionalFormatting>
  <conditionalFormatting sqref="D117:D121">
    <cfRule type="expression" dxfId="44" priority="1" stopIfTrue="1">
      <formula>AND(G$1="CMD",NOT(ISBLANK(#REF!)))</formula>
    </cfRule>
    <cfRule type="expression" dxfId="43" priority="2" stopIfTrue="1">
      <formula>AND(E$1="CMD",NOT(ISBLANK(E116)))</formula>
    </cfRule>
  </conditionalFormatting>
  <conditionalFormatting sqref="D15">
    <cfRule type="expression" dxfId="42" priority="549" stopIfTrue="1">
      <formula>(XEZ$1="CMD")</formula>
    </cfRule>
    <cfRule type="expression" dxfId="41" priority="550" stopIfTrue="1">
      <formula>AND(#REF!="CMD",NOT(ISBLANK(#REF!)))</formula>
    </cfRule>
  </conditionalFormatting>
  <conditionalFormatting sqref="F4">
    <cfRule type="expression" dxfId="40" priority="551" stopIfTrue="1">
      <formula>(F$1="CMD")</formula>
    </cfRule>
    <cfRule type="expression" dxfId="39" priority="552" stopIfTrue="1">
      <formula>AND(#REF!="CMD",NOT(ISBLANK(#REF!)))</formula>
    </cfRule>
  </conditionalFormatting>
  <conditionalFormatting sqref="F3">
    <cfRule type="expression" dxfId="38" priority="553" stopIfTrue="1">
      <formula>(F$1="CMD")</formula>
    </cfRule>
    <cfRule type="expression" dxfId="37" priority="554" stopIfTrue="1">
      <formula>AND(#REF!="CMD",NOT(ISBLANK(#REF!)))</formula>
    </cfRule>
  </conditionalFormatting>
  <conditionalFormatting sqref="F5:F13">
    <cfRule type="expression" dxfId="36" priority="555" stopIfTrue="1">
      <formula>(F$1="CMD")</formula>
    </cfRule>
    <cfRule type="expression" dxfId="35" priority="556" stopIfTrue="1">
      <formula>AND(#REF!="CMD",NOT(ISBLANK(#REF!)))</formula>
    </cfRule>
  </conditionalFormatting>
  <conditionalFormatting sqref="C4">
    <cfRule type="expression" dxfId="34" priority="557" stopIfTrue="1">
      <formula>(XEY$1="CMD")</formula>
    </cfRule>
    <cfRule type="expression" dxfId="33" priority="558" stopIfTrue="1">
      <formula>AND(XFB$1="CMD",NOT(ISBLANK(#REF!)))</formula>
    </cfRule>
  </conditionalFormatting>
  <conditionalFormatting sqref="F26:F28 F114:F115 F117:F125">
    <cfRule type="expression" dxfId="32" priority="559" stopIfTrue="1">
      <formula>(F$1="CMD")</formula>
    </cfRule>
    <cfRule type="expression" dxfId="31" priority="560" stopIfTrue="1">
      <formula>AND(#REF!="CMD",NOT(ISBLANK(#REF!)))</formula>
    </cfRule>
  </conditionalFormatting>
  <conditionalFormatting sqref="F14 F25">
    <cfRule type="expression" dxfId="30" priority="561" stopIfTrue="1">
      <formula>(F$1="CMD")</formula>
    </cfRule>
    <cfRule type="expression" dxfId="29" priority="562" stopIfTrue="1">
      <formula>AND(#REF!="CMD",NOT(ISBLANK(#REF!)))</formula>
    </cfRule>
  </conditionalFormatting>
  <conditionalFormatting sqref="F15:F18">
    <cfRule type="expression" dxfId="28" priority="563" stopIfTrue="1">
      <formula>(F$1="CMD")</formula>
    </cfRule>
    <cfRule type="expression" dxfId="27" priority="564" stopIfTrue="1">
      <formula>AND(#REF!="CMD",NOT(ISBLANK(#REF!)))</formula>
    </cfRule>
  </conditionalFormatting>
  <conditionalFormatting sqref="C15:C18">
    <cfRule type="expression" dxfId="26" priority="565" stopIfTrue="1">
      <formula>(XEY$1="CMD")</formula>
    </cfRule>
    <cfRule type="expression" dxfId="25" priority="566" stopIfTrue="1">
      <formula>AND(XFB$1="CMD",NOT(ISBLANK(#REF!)))</formula>
    </cfRule>
  </conditionalFormatting>
  <conditionalFormatting sqref="F30">
    <cfRule type="expression" dxfId="24" priority="567" stopIfTrue="1">
      <formula>(F$1="CMD")</formula>
    </cfRule>
    <cfRule type="expression" dxfId="23" priority="568" stopIfTrue="1">
      <formula>AND(#REF!="CMD",NOT(ISBLANK(#REF!)))</formula>
    </cfRule>
  </conditionalFormatting>
  <conditionalFormatting sqref="B30:C30">
    <cfRule type="expression" dxfId="22" priority="569" stopIfTrue="1">
      <formula>(XEX$1="CMD")</formula>
    </cfRule>
    <cfRule type="expression" dxfId="21" priority="570" stopIfTrue="1">
      <formula>AND(XFA$1="CMD",NOT(ISBLANK(#REF!)))</formula>
    </cfRule>
  </conditionalFormatting>
  <conditionalFormatting sqref="D15">
    <cfRule type="expression" dxfId="20" priority="571" stopIfTrue="1">
      <formula>AND(XFB$1="CMD",NOT(ISBLANK(#REF!)))</formula>
    </cfRule>
    <cfRule type="expression" dxfId="19" priority="572" stopIfTrue="1">
      <formula>AND(XFA$1="CMD",NOT(ISBLANK(#REF!)))</formula>
    </cfRule>
  </conditionalFormatting>
  <conditionalFormatting sqref="F116">
    <cfRule type="expression" dxfId="18" priority="573" stopIfTrue="1">
      <formula>(F$1="CMD")</formula>
    </cfRule>
    <cfRule type="expression" dxfId="17" priority="574" stopIfTrue="1">
      <formula>AND(#REF!="CMD",NOT(ISBLANK(#REF!)))</formula>
    </cfRule>
  </conditionalFormatting>
  <conditionalFormatting sqref="C116">
    <cfRule type="expression" dxfId="16" priority="575" stopIfTrue="1">
      <formula>(XEY$1="CMD")</formula>
    </cfRule>
    <cfRule type="expression" dxfId="15" priority="576" stopIfTrue="1">
      <formula>AND(XFB$1="CMD",NOT(ISBLANK(#REF!)))</formula>
    </cfRule>
  </conditionalFormatting>
  <dataValidations disablePrompts="1" count="1">
    <dataValidation type="list" allowBlank="1" showInputMessage="1" showErrorMessage="1" sqref="L2 L27:L125 L15:L24 L4:L13" xr:uid="{58155FB2-A4FC-4C4D-84EA-DA8B441809E7}">
      <formula1>$O$10:$O$13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J3052"/>
  <sheetViews>
    <sheetView zoomScaleNormal="100" workbookViewId="0">
      <pane ySplit="1" topLeftCell="A23" activePane="bottomLeft" state="frozen"/>
      <selection pane="bottomLeft" activeCell="F38" sqref="F38"/>
    </sheetView>
  </sheetViews>
  <sheetFormatPr defaultColWidth="18" defaultRowHeight="13.8" x14ac:dyDescent="0.25"/>
  <cols>
    <col min="1" max="1" width="26.8984375" style="11" customWidth="1"/>
    <col min="2" max="2" width="19.69921875" style="1" customWidth="1"/>
    <col min="3" max="3" width="17" style="1" customWidth="1"/>
    <col min="4" max="4" width="40.19921875" style="10" bestFit="1" customWidth="1"/>
    <col min="5" max="5" width="4.8984375" customWidth="1"/>
    <col min="6" max="6" width="27.09765625" customWidth="1"/>
    <col min="7" max="7" width="52.5" bestFit="1" customWidth="1"/>
    <col min="8" max="8" width="24.09765625" customWidth="1"/>
    <col min="9" max="9" width="18" customWidth="1"/>
  </cols>
  <sheetData>
    <row r="1" spans="1:9" s="2" customFormat="1" x14ac:dyDescent="0.25">
      <c r="A1" s="2" t="s">
        <v>353</v>
      </c>
      <c r="B1" s="2" t="s">
        <v>354</v>
      </c>
      <c r="C1" s="2" t="s">
        <v>355</v>
      </c>
      <c r="D1" s="8" t="s">
        <v>356</v>
      </c>
      <c r="F1" s="3"/>
    </row>
    <row r="2" spans="1:9" s="2" customFormat="1" x14ac:dyDescent="0.25">
      <c r="D2" s="8"/>
      <c r="F2" s="3"/>
    </row>
    <row r="3" spans="1:9" s="2" customFormat="1" x14ac:dyDescent="0.25">
      <c r="A3" s="132" t="s">
        <v>357</v>
      </c>
      <c r="B3" s="1" t="s">
        <v>358</v>
      </c>
      <c r="C3" s="1" t="s">
        <v>359</v>
      </c>
      <c r="D3" s="1" t="s">
        <v>360</v>
      </c>
      <c r="E3"/>
      <c r="F3"/>
      <c r="G3" s="4"/>
      <c r="H3"/>
      <c r="I3"/>
    </row>
    <row r="4" spans="1:9" s="2" customFormat="1" x14ac:dyDescent="0.25">
      <c r="A4" s="132" t="s">
        <v>361</v>
      </c>
      <c r="B4" s="1" t="s">
        <v>362</v>
      </c>
      <c r="C4" s="1" t="s">
        <v>359</v>
      </c>
      <c r="D4" s="1" t="s">
        <v>363</v>
      </c>
      <c r="E4"/>
      <c r="F4"/>
      <c r="G4"/>
    </row>
    <row r="5" spans="1:9" s="2" customFormat="1" x14ac:dyDescent="0.25">
      <c r="A5" s="132" t="s">
        <v>364</v>
      </c>
      <c r="B5" s="1" t="s">
        <v>365</v>
      </c>
      <c r="C5" s="1" t="s">
        <v>359</v>
      </c>
      <c r="D5" s="1" t="s">
        <v>366</v>
      </c>
      <c r="E5"/>
      <c r="F5"/>
      <c r="G5" t="str">
        <f>_xlfn.CONCAT(AN_03_Label," ","[",tbl_PortConfig[[#This Row],[Signal Name]],"]")</f>
        <v>COSNEG/BRAKE_SW2_A [ADC[0]_CH2(AIN2)]</v>
      </c>
    </row>
    <row r="6" spans="1:9" s="2" customFormat="1" x14ac:dyDescent="0.25">
      <c r="A6" s="132" t="s">
        <v>367</v>
      </c>
      <c r="B6" s="1" t="s">
        <v>368</v>
      </c>
      <c r="C6" s="1" t="s">
        <v>359</v>
      </c>
      <c r="D6" s="1" t="s">
        <v>369</v>
      </c>
      <c r="E6"/>
      <c r="F6"/>
      <c r="G6" t="str">
        <f>_xlfn.CONCAT(AN_04_Label," ","[",tbl_PortConfig[[#This Row],[Signal Name]],"]")</f>
        <v>TEMP_MOTOR_N_A [ADC[0]_CH3(AIN3)]</v>
      </c>
    </row>
    <row r="7" spans="1:9" s="2" customFormat="1" x14ac:dyDescent="0.25">
      <c r="A7" s="132" t="s">
        <v>370</v>
      </c>
      <c r="B7" s="1" t="s">
        <v>371</v>
      </c>
      <c r="C7" s="1" t="s">
        <v>359</v>
      </c>
      <c r="D7" s="1" t="s">
        <v>372</v>
      </c>
      <c r="E7"/>
      <c r="F7"/>
      <c r="G7" t="str">
        <f>_xlfn.CONCAT(AN_05_Label," ","[",tbl_PortConfig[[#This Row],[Signal Name]],"]")</f>
        <v>TGS1_A [ADC[0]_CH4(AIN4)]</v>
      </c>
    </row>
    <row r="8" spans="1:9" s="2" customFormat="1" x14ac:dyDescent="0.25">
      <c r="A8" s="132" t="s">
        <v>373</v>
      </c>
      <c r="B8" s="1" t="s">
        <v>374</v>
      </c>
      <c r="C8" s="1" t="s">
        <v>359</v>
      </c>
      <c r="D8" s="1" t="s">
        <v>375</v>
      </c>
      <c r="E8"/>
      <c r="F8"/>
      <c r="G8" t="str">
        <f>_xlfn.CONCAT(AN_06_Label," ","[",tbl_PortConfig[[#This Row],[Signal Name]],"]")</f>
        <v>V_5V_SENSOR1_A [ADC[0]_CH5(AIN5)]</v>
      </c>
    </row>
    <row r="9" spans="1:9" s="2" customFormat="1" x14ac:dyDescent="0.25">
      <c r="A9" s="132" t="s">
        <v>376</v>
      </c>
      <c r="B9" s="1" t="s">
        <v>377</v>
      </c>
      <c r="C9" s="1" t="s">
        <v>359</v>
      </c>
      <c r="D9" s="1" t="s">
        <v>378</v>
      </c>
      <c r="E9"/>
      <c r="F9"/>
      <c r="G9" t="str">
        <f>_xlfn.CONCAT(AN_07_Label," ","[",tbl_PortConfig[[#This Row],[Signal Name]],"]")</f>
        <v>SIDESTAND_SW_A [ADC[0]_CH6(AIN6)]</v>
      </c>
    </row>
    <row r="10" spans="1:9" s="2" customFormat="1" x14ac:dyDescent="0.25">
      <c r="A10" s="132" t="s">
        <v>379</v>
      </c>
      <c r="B10" s="1" t="s">
        <v>380</v>
      </c>
      <c r="C10" s="1" t="s">
        <v>359</v>
      </c>
      <c r="D10" s="1" t="s">
        <v>381</v>
      </c>
      <c r="F10" s="3"/>
      <c r="G10" t="str">
        <f>_xlfn.CONCAT(AN_08_Label," ","[",tbl_PortConfig[[#This Row],[Signal Name]],"]")</f>
        <v>MODE+_A [ADC[0]_CH7(AIN7)]</v>
      </c>
    </row>
    <row r="11" spans="1:9" s="2" customFormat="1" x14ac:dyDescent="0.25">
      <c r="A11" s="132" t="s">
        <v>382</v>
      </c>
      <c r="B11" s="1" t="s">
        <v>383</v>
      </c>
      <c r="C11" s="1" t="s">
        <v>359</v>
      </c>
      <c r="D11" s="1" t="s">
        <v>384</v>
      </c>
      <c r="F11" s="3"/>
      <c r="G11" t="str">
        <f>_xlfn.CONCAT(AN_09_Label," ","[",tbl_PortConfig[[#This Row],[Signal Name]],"]")</f>
        <v>TEMP_INVERTER_A [ADC[0]_CH8(AIN8)]</v>
      </c>
    </row>
    <row r="12" spans="1:9" s="2" customFormat="1" x14ac:dyDescent="0.25">
      <c r="A12" s="132" t="s">
        <v>385</v>
      </c>
      <c r="B12" s="1" t="s">
        <v>386</v>
      </c>
      <c r="C12" s="1" t="s">
        <v>359</v>
      </c>
      <c r="D12" s="1" t="s">
        <v>387</v>
      </c>
      <c r="E12"/>
      <c r="F12"/>
      <c r="G12" t="str">
        <f>_xlfn.CONCAT(AN_10_Label," ","[",tbl_PortConfig[[#This Row],[Signal Name]],"]")</f>
        <v>RUN_SW_A [ADC[0]_CH9(AIN9)]</v>
      </c>
    </row>
    <row r="13" spans="1:9" s="2" customFormat="1" x14ac:dyDescent="0.25">
      <c r="A13" s="132" t="s">
        <v>388</v>
      </c>
      <c r="B13" s="1" t="s">
        <v>389</v>
      </c>
      <c r="C13" s="1" t="s">
        <v>359</v>
      </c>
      <c r="D13" s="1" t="s">
        <v>390</v>
      </c>
      <c r="E13"/>
      <c r="F13"/>
      <c r="G13" t="str">
        <f>_xlfn.CONCAT(AN_11_Label," ","[",tbl_PortConfig[[#This Row],[Signal Name]],"]")</f>
        <v>WAKE_RX_A [ADC[0]_CH10(AIN10)]</v>
      </c>
    </row>
    <row r="14" spans="1:9" s="2" customFormat="1" x14ac:dyDescent="0.25">
      <c r="A14" s="132" t="s">
        <v>391</v>
      </c>
      <c r="B14" s="1" t="s">
        <v>392</v>
      </c>
      <c r="C14" s="1" t="s">
        <v>359</v>
      </c>
      <c r="D14" s="1" t="s">
        <v>393</v>
      </c>
      <c r="E14"/>
      <c r="F14"/>
      <c r="G14" t="str">
        <f>_xlfn.CONCAT(AN_12_Label," ","[",tbl_PortConfig[[#This Row],[Signal Name]],"]")</f>
        <v>REGEN_SW_A [ADC[0]_CH11(AIN11)]</v>
      </c>
    </row>
    <row r="15" spans="1:9" s="2" customFormat="1" x14ac:dyDescent="0.25">
      <c r="A15" s="132" t="s">
        <v>394</v>
      </c>
      <c r="B15" s="1" t="s">
        <v>395</v>
      </c>
      <c r="C15" s="1" t="s">
        <v>359</v>
      </c>
      <c r="D15" s="1" t="s">
        <v>396</v>
      </c>
      <c r="E15"/>
      <c r="F15"/>
      <c r="G15" t="str">
        <f>_xlfn.CONCAT(AN_13_Label," ","[",tbl_PortConfig[[#This Row],[Signal Name]],"]")</f>
        <v>REVERSE_SW_A [ADC[0]_CH12(AIN12)]</v>
      </c>
    </row>
    <row r="16" spans="1:9" s="2" customFormat="1" x14ac:dyDescent="0.25">
      <c r="A16" s="132" t="s">
        <v>397</v>
      </c>
      <c r="B16" s="1" t="s">
        <v>398</v>
      </c>
      <c r="C16" s="1" t="s">
        <v>359</v>
      </c>
      <c r="D16" s="1" t="s">
        <v>399</v>
      </c>
      <c r="E16"/>
      <c r="F16"/>
      <c r="G16" t="str">
        <f>_xlfn.CONCAT(AN_14_Label," ","[",tbl_PortConfig[[#This Row],[Signal Name]],"]")</f>
        <v>CRUISE_A [ADC[0]_CH13(AIN13)]</v>
      </c>
    </row>
    <row r="17" spans="1:10" s="2" customFormat="1" x14ac:dyDescent="0.25">
      <c r="A17" s="132" t="s">
        <v>400</v>
      </c>
      <c r="B17" s="1" t="s">
        <v>401</v>
      </c>
      <c r="C17" s="1" t="s">
        <v>359</v>
      </c>
      <c r="D17" s="1" t="s">
        <v>402</v>
      </c>
      <c r="E17"/>
      <c r="F17"/>
      <c r="G17" t="str">
        <f>_xlfn.CONCAT(AN_15_Label," ","[",tbl_PortConfig[[#This Row],[Signal Name]],"]")</f>
        <v>I_LS_V_A [ADC[1]_CH0(AIN20)]</v>
      </c>
      <c r="H17"/>
      <c r="I17"/>
      <c r="J17"/>
    </row>
    <row r="18" spans="1:10" s="2" customFormat="1" x14ac:dyDescent="0.25">
      <c r="A18" s="132" t="s">
        <v>403</v>
      </c>
      <c r="B18" s="1" t="s">
        <v>404</v>
      </c>
      <c r="C18" s="1" t="s">
        <v>359</v>
      </c>
      <c r="D18" s="1" t="s">
        <v>405</v>
      </c>
      <c r="E18"/>
      <c r="F18"/>
      <c r="G18" t="str">
        <f>_xlfn.CONCAT(AN_16_Label," ","[",tbl_PortConfig[[#This Row],[Signal Name]],"]")</f>
        <v>COS/HALL1_A [ADC[1]_CH1(AIN21)]</v>
      </c>
      <c r="H18"/>
      <c r="I18"/>
      <c r="J18"/>
    </row>
    <row r="19" spans="1:10" s="2" customFormat="1" x14ac:dyDescent="0.25">
      <c r="A19" s="132" t="s">
        <v>406</v>
      </c>
      <c r="B19" s="1" t="s">
        <v>407</v>
      </c>
      <c r="C19" s="1" t="s">
        <v>359</v>
      </c>
      <c r="D19" s="1" t="s">
        <v>408</v>
      </c>
      <c r="E19"/>
      <c r="F19"/>
      <c r="G19" t="str">
        <f>_xlfn.CONCAT(AN_17_Label," ","[",tbl_PortConfig[[#This Row],[Signal Name]],"]")</f>
        <v>SINNEG/HALL0_FI_A/IN [ADC[1]_CH2(AIN22)]</v>
      </c>
      <c r="H19"/>
      <c r="I19"/>
      <c r="J19"/>
    </row>
    <row r="20" spans="1:10" x14ac:dyDescent="0.25">
      <c r="A20" s="132" t="s">
        <v>409</v>
      </c>
      <c r="B20" s="1" t="s">
        <v>410</v>
      </c>
      <c r="C20" s="1" t="s">
        <v>359</v>
      </c>
      <c r="D20" s="1" t="s">
        <v>411</v>
      </c>
      <c r="G20" t="str">
        <f>_xlfn.CONCAT(AN_18_Label," ","[",tbl_PortConfig[[#This Row],[Signal Name]],"]")</f>
        <v>TEMP_MOTOR_P_A [ADC[1]_CH3(AIN23)]</v>
      </c>
    </row>
    <row r="21" spans="1:10" x14ac:dyDescent="0.25">
      <c r="A21" s="132" t="s">
        <v>412</v>
      </c>
      <c r="B21" s="1" t="s">
        <v>413</v>
      </c>
      <c r="C21" s="1" t="s">
        <v>359</v>
      </c>
      <c r="D21" s="1" t="s">
        <v>414</v>
      </c>
      <c r="G21" t="str">
        <f>_xlfn.CONCAT(AN_19_Label," ","[",tbl_PortConfig[[#This Row],[Signal Name]],"]")</f>
        <v>TGS2_A [ADC[1]_CH4(AIN24)]</v>
      </c>
    </row>
    <row r="22" spans="1:10" ht="14.25" customHeight="1" x14ac:dyDescent="0.25">
      <c r="A22" s="52" t="s">
        <v>415</v>
      </c>
      <c r="B22" s="1" t="s">
        <v>416</v>
      </c>
      <c r="C22" s="1" t="s">
        <v>359</v>
      </c>
      <c r="D22" s="1" t="s">
        <v>417</v>
      </c>
      <c r="E22" s="2"/>
      <c r="F22" s="3"/>
      <c r="G22" t="str">
        <f>_xlfn.CONCAT(AN_20_Label," ","[",tbl_PortConfig[[#This Row],[Signal Name]],"]")</f>
        <v>V_GDU_A [ADC[1]_CH5(AIN25)]</v>
      </c>
    </row>
    <row r="23" spans="1:10" ht="15" customHeight="1" x14ac:dyDescent="0.25">
      <c r="A23" s="52" t="s">
        <v>418</v>
      </c>
      <c r="B23" s="1" t="s">
        <v>419</v>
      </c>
      <c r="C23" s="1" t="s">
        <v>359</v>
      </c>
      <c r="D23" s="1" t="s">
        <v>420</v>
      </c>
      <c r="G23" t="str">
        <f>_xlfn.CONCAT(AN_21_Label," ","[",tbl_PortConfig[[#This Row],[Signal Name]],"]")</f>
        <v>START_SW_A [ADC[1]_CH6(AIN26)]</v>
      </c>
    </row>
    <row r="24" spans="1:10" x14ac:dyDescent="0.25">
      <c r="A24" s="52" t="s">
        <v>421</v>
      </c>
      <c r="B24" s="1" t="s">
        <v>422</v>
      </c>
      <c r="C24" s="1" t="s">
        <v>359</v>
      </c>
      <c r="D24" s="1" t="s">
        <v>423</v>
      </c>
      <c r="G24" t="str">
        <f>_xlfn.CONCAT(AN_22_Label," ","[",tbl_PortConfig[[#This Row],[Signal Name]],"]")</f>
        <v>KEY_SW_A [ADC[1]_CH7(AIN27)]</v>
      </c>
    </row>
    <row r="25" spans="1:10" x14ac:dyDescent="0.25">
      <c r="A25" s="52" t="s">
        <v>424</v>
      </c>
      <c r="B25" s="1" t="s">
        <v>425</v>
      </c>
      <c r="C25" s="1" t="s">
        <v>359</v>
      </c>
      <c r="D25" s="1" t="s">
        <v>426</v>
      </c>
      <c r="G25" t="str">
        <f>_xlfn.CONCAT(AN_23_Label," ","[",tbl_PortConfig[[#This Row],[Signal Name]],"]")</f>
        <v>BRAKE_SW_A [ADC[1]_CH8(AIN28)]</v>
      </c>
    </row>
    <row r="26" spans="1:10" ht="14.25" customHeight="1" x14ac:dyDescent="0.25">
      <c r="A26" s="102" t="s">
        <v>427</v>
      </c>
      <c r="B26" s="1" t="s">
        <v>428</v>
      </c>
      <c r="C26" s="1" t="s">
        <v>359</v>
      </c>
      <c r="D26" s="1" t="s">
        <v>429</v>
      </c>
      <c r="E26" s="2"/>
      <c r="F26" s="3"/>
      <c r="G26" t="str">
        <f>_xlfn.CONCAT(AN_24_Label," ","[",tbl_PortConfig[[#This Row],[Signal Name]],"]")</f>
        <v>T30_A [ADC[1]_CH9(AIN29)]</v>
      </c>
    </row>
    <row r="27" spans="1:10" ht="15" customHeight="1" x14ac:dyDescent="0.25">
      <c r="A27" s="102" t="s">
        <v>430</v>
      </c>
      <c r="B27" s="1" t="s">
        <v>431</v>
      </c>
      <c r="C27" s="1" t="s">
        <v>359</v>
      </c>
      <c r="D27" s="1" t="s">
        <v>432</v>
      </c>
      <c r="G27" t="str">
        <f>_xlfn.CONCAT(AN_25_Label," ","[",tbl_PortConfig[[#This Row],[Signal Name]],"]")</f>
        <v>I_LS_W_A [ADC[2]_CH0(AIN40)]</v>
      </c>
    </row>
    <row r="28" spans="1:10" x14ac:dyDescent="0.25">
      <c r="A28" s="102" t="s">
        <v>433</v>
      </c>
      <c r="B28" s="1" t="s">
        <v>434</v>
      </c>
      <c r="C28" s="1" t="s">
        <v>359</v>
      </c>
      <c r="D28" s="1" t="s">
        <v>435</v>
      </c>
      <c r="G28" t="str">
        <f>_xlfn.CONCAT(AN_26_Label," ","[",tbl_PortConfig[[#This Row],[Signal Name]],"]")</f>
        <v>DC_LINK_A [ADC[2]_CH1(AIN41)]</v>
      </c>
    </row>
    <row r="29" spans="1:10" x14ac:dyDescent="0.25">
      <c r="A29" s="102" t="s">
        <v>436</v>
      </c>
      <c r="B29" s="1" t="s">
        <v>437</v>
      </c>
      <c r="C29" s="1" t="s">
        <v>359</v>
      </c>
      <c r="D29" s="1" t="s">
        <v>438</v>
      </c>
      <c r="F29" s="133"/>
      <c r="G29" t="str">
        <f>_xlfn.CONCAT(AN_27_Label," ","[",tbl_PortConfig[[#This Row],[Signal Name]],"]")</f>
        <v>V_5V_SENSOR2_A [ADC[2]_CH2(AIN42)]</v>
      </c>
    </row>
    <row r="30" spans="1:10" x14ac:dyDescent="0.25">
      <c r="A30" s="102" t="s">
        <v>439</v>
      </c>
      <c r="B30" s="1" t="s">
        <v>440</v>
      </c>
      <c r="C30" s="1" t="s">
        <v>359</v>
      </c>
      <c r="D30" s="1" t="s">
        <v>441</v>
      </c>
      <c r="G30" t="str">
        <f>_xlfn.CONCAT(AN_28_Label," ","[",tbl_PortConfig[[#This Row],[Signal Name]],"]")</f>
        <v>MODE-_A [ADC[2]_CH3(AIN43)]</v>
      </c>
    </row>
    <row r="31" spans="1:10" ht="14.25" customHeight="1" x14ac:dyDescent="0.25">
      <c r="A31" s="102" t="s">
        <v>442</v>
      </c>
      <c r="B31" s="1" t="s">
        <v>443</v>
      </c>
      <c r="C31" s="1" t="s">
        <v>359</v>
      </c>
      <c r="D31" s="1" t="s">
        <v>444</v>
      </c>
      <c r="E31" s="2"/>
      <c r="F31" s="3"/>
      <c r="G31" t="str">
        <f>_xlfn.CONCAT(AN_29_Label," ","[",tbl_PortConfig[[#This Row],[Signal Name]],"]")</f>
        <v>SPARE_INPUT_A [ADC[2]_CH4(AIN44)]</v>
      </c>
    </row>
    <row r="32" spans="1:10" ht="15" customHeight="1" x14ac:dyDescent="0.25">
      <c r="A32" s="102" t="s">
        <v>445</v>
      </c>
      <c r="B32" s="1" t="s">
        <v>446</v>
      </c>
      <c r="C32" s="1" t="s">
        <v>359</v>
      </c>
      <c r="D32" s="1" t="s">
        <v>447</v>
      </c>
      <c r="G32" t="str">
        <f>_xlfn.CONCAT(AN_30_Label," ","[",tbl_PortConfig[[#This Row],[Signal Name]],"]")</f>
        <v>PROXIMITY_PILOT_A [ADC[2]_CH5(AIN45)]</v>
      </c>
    </row>
    <row r="33" spans="1:7" x14ac:dyDescent="0.25">
      <c r="A33" s="11" t="s">
        <v>448</v>
      </c>
      <c r="C33" s="1" t="s">
        <v>359</v>
      </c>
      <c r="D33" s="1"/>
    </row>
    <row r="34" spans="1:7" x14ac:dyDescent="0.25">
      <c r="A34" s="11" t="s">
        <v>449</v>
      </c>
      <c r="C34" s="1" t="s">
        <v>359</v>
      </c>
      <c r="D34" s="1"/>
    </row>
    <row r="35" spans="1:7" x14ac:dyDescent="0.25">
      <c r="A35" s="11" t="s">
        <v>450</v>
      </c>
      <c r="C35" s="1" t="s">
        <v>359</v>
      </c>
      <c r="D35" s="1"/>
    </row>
    <row r="36" spans="1:7" x14ac:dyDescent="0.25">
      <c r="D36" s="1"/>
    </row>
    <row r="37" spans="1:7" x14ac:dyDescent="0.25">
      <c r="A37" s="11" t="s">
        <v>451</v>
      </c>
      <c r="B37" s="1" t="s">
        <v>452</v>
      </c>
      <c r="C37" s="1" t="s">
        <v>453</v>
      </c>
      <c r="D37" s="54" t="s">
        <v>454</v>
      </c>
    </row>
    <row r="38" spans="1:7" x14ac:dyDescent="0.25">
      <c r="A38" s="11" t="s">
        <v>455</v>
      </c>
      <c r="B38" s="134" t="s">
        <v>456</v>
      </c>
      <c r="C38" s="1" t="s">
        <v>453</v>
      </c>
      <c r="D38" s="55" t="s">
        <v>457</v>
      </c>
    </row>
    <row r="39" spans="1:7" x14ac:dyDescent="0.25">
      <c r="A39" s="11" t="s">
        <v>458</v>
      </c>
      <c r="B39" s="1" t="s">
        <v>459</v>
      </c>
      <c r="C39" s="1" t="s">
        <v>453</v>
      </c>
      <c r="D39" s="54" t="s">
        <v>460</v>
      </c>
    </row>
    <row r="40" spans="1:7" x14ac:dyDescent="0.25">
      <c r="A40" s="11" t="s">
        <v>461</v>
      </c>
      <c r="B40" s="134" t="s">
        <v>462</v>
      </c>
      <c r="C40" s="1" t="s">
        <v>453</v>
      </c>
      <c r="D40" s="55" t="s">
        <v>463</v>
      </c>
    </row>
    <row r="41" spans="1:7" x14ac:dyDescent="0.25">
      <c r="A41" s="11" t="s">
        <v>464</v>
      </c>
      <c r="B41" s="1" t="s">
        <v>465</v>
      </c>
      <c r="C41" s="1" t="s">
        <v>453</v>
      </c>
      <c r="D41" s="54" t="s">
        <v>466</v>
      </c>
    </row>
    <row r="42" spans="1:7" x14ac:dyDescent="0.25">
      <c r="D42" s="11"/>
    </row>
    <row r="43" spans="1:7" x14ac:dyDescent="0.25">
      <c r="A43" s="11" t="s">
        <v>467</v>
      </c>
      <c r="B43" s="1" t="s">
        <v>468</v>
      </c>
      <c r="C43" s="1" t="s">
        <v>469</v>
      </c>
      <c r="D43" s="11" t="s">
        <v>470</v>
      </c>
    </row>
    <row r="44" spans="1:7" x14ac:dyDescent="0.25">
      <c r="D44" s="1"/>
    </row>
    <row r="45" spans="1:7" ht="14.25" customHeight="1" x14ac:dyDescent="0.25">
      <c r="A45" s="15" t="s">
        <v>471</v>
      </c>
      <c r="B45" s="2"/>
      <c r="C45" s="1" t="s">
        <v>472</v>
      </c>
      <c r="D45" s="14" t="s">
        <v>473</v>
      </c>
      <c r="F45" s="55" t="s">
        <v>473</v>
      </c>
      <c r="G45" s="4"/>
    </row>
    <row r="46" spans="1:7" x14ac:dyDescent="0.25">
      <c r="A46" s="15" t="s">
        <v>474</v>
      </c>
      <c r="C46" s="1" t="s">
        <v>472</v>
      </c>
      <c r="D46" s="15" t="s">
        <v>475</v>
      </c>
      <c r="F46" s="55" t="s">
        <v>476</v>
      </c>
    </row>
    <row r="47" spans="1:7" x14ac:dyDescent="0.25">
      <c r="A47" s="15" t="s">
        <v>477</v>
      </c>
      <c r="B47" s="2"/>
      <c r="C47" s="1" t="s">
        <v>472</v>
      </c>
      <c r="D47" s="14" t="s">
        <v>478</v>
      </c>
      <c r="F47" s="55" t="s">
        <v>475</v>
      </c>
    </row>
    <row r="48" spans="1:7" x14ac:dyDescent="0.25">
      <c r="A48" s="15" t="s">
        <v>479</v>
      </c>
      <c r="C48" s="1" t="s">
        <v>472</v>
      </c>
      <c r="D48" s="15" t="s">
        <v>476</v>
      </c>
      <c r="F48" s="55" t="s">
        <v>480</v>
      </c>
    </row>
    <row r="49" spans="1:9" x14ac:dyDescent="0.25">
      <c r="A49" s="15" t="s">
        <v>481</v>
      </c>
      <c r="B49" s="2"/>
      <c r="C49" s="1" t="s">
        <v>472</v>
      </c>
      <c r="D49" s="14" t="s">
        <v>480</v>
      </c>
    </row>
    <row r="50" spans="1:9" x14ac:dyDescent="0.25">
      <c r="A50" s="15" t="s">
        <v>482</v>
      </c>
      <c r="C50" s="1" t="s">
        <v>472</v>
      </c>
      <c r="D50" s="15" t="s">
        <v>483</v>
      </c>
    </row>
    <row r="51" spans="1:9" ht="14.25" customHeight="1" x14ac:dyDescent="0.25">
      <c r="A51" s="15" t="s">
        <v>484</v>
      </c>
      <c r="B51" s="2"/>
      <c r="C51" s="1" t="s">
        <v>472</v>
      </c>
      <c r="D51" s="14" t="s">
        <v>485</v>
      </c>
      <c r="E51" s="2"/>
      <c r="F51" s="3"/>
      <c r="G51" s="2"/>
      <c r="H51" s="2"/>
      <c r="I51" s="2"/>
    </row>
    <row r="52" spans="1:9" x14ac:dyDescent="0.25">
      <c r="A52" s="15" t="s">
        <v>486</v>
      </c>
      <c r="C52" s="1" t="s">
        <v>472</v>
      </c>
      <c r="D52" s="15" t="s">
        <v>487</v>
      </c>
    </row>
    <row r="53" spans="1:9" x14ac:dyDescent="0.25">
      <c r="A53" s="15" t="s">
        <v>488</v>
      </c>
      <c r="B53" s="2"/>
      <c r="C53" s="1" t="s">
        <v>472</v>
      </c>
      <c r="D53" s="14" t="s">
        <v>489</v>
      </c>
    </row>
    <row r="54" spans="1:9" x14ac:dyDescent="0.25">
      <c r="A54" s="15" t="s">
        <v>490</v>
      </c>
      <c r="C54" s="1" t="s">
        <v>472</v>
      </c>
      <c r="D54" s="15" t="s">
        <v>491</v>
      </c>
      <c r="G54" s="4"/>
    </row>
    <row r="55" spans="1:9" x14ac:dyDescent="0.25">
      <c r="A55" s="15" t="s">
        <v>492</v>
      </c>
      <c r="B55" s="2"/>
      <c r="C55" s="1" t="s">
        <v>472</v>
      </c>
      <c r="D55" s="14" t="s">
        <v>493</v>
      </c>
      <c r="G55" s="4"/>
    </row>
    <row r="56" spans="1:9" x14ac:dyDescent="0.25">
      <c r="A56" s="15" t="s">
        <v>494</v>
      </c>
      <c r="C56" s="1" t="s">
        <v>472</v>
      </c>
      <c r="D56" s="15" t="s">
        <v>495</v>
      </c>
      <c r="G56" s="4"/>
    </row>
    <row r="57" spans="1:9" x14ac:dyDescent="0.25">
      <c r="A57" s="2"/>
      <c r="B57" s="2"/>
      <c r="C57" s="2"/>
      <c r="D57" s="8"/>
      <c r="G57" s="4"/>
    </row>
    <row r="58" spans="1:9" x14ac:dyDescent="0.25">
      <c r="A58" s="5" t="s">
        <v>496</v>
      </c>
      <c r="C58" s="7" t="s">
        <v>497</v>
      </c>
      <c r="D58" s="15" t="s">
        <v>498</v>
      </c>
      <c r="G58" s="4"/>
    </row>
    <row r="59" spans="1:9" x14ac:dyDescent="0.25">
      <c r="A59" s="5" t="s">
        <v>499</v>
      </c>
      <c r="B59" s="2"/>
      <c r="C59" s="7" t="s">
        <v>497</v>
      </c>
      <c r="D59" s="14" t="s">
        <v>500</v>
      </c>
      <c r="G59" s="4"/>
    </row>
    <row r="60" spans="1:9" x14ac:dyDescent="0.25">
      <c r="A60" s="5" t="s">
        <v>501</v>
      </c>
      <c r="C60" s="7" t="s">
        <v>497</v>
      </c>
      <c r="D60" s="15" t="s">
        <v>502</v>
      </c>
      <c r="G60" s="4"/>
    </row>
    <row r="61" spans="1:9" x14ac:dyDescent="0.25">
      <c r="A61" s="5" t="s">
        <v>503</v>
      </c>
      <c r="B61" s="2"/>
      <c r="C61" s="7" t="s">
        <v>497</v>
      </c>
      <c r="D61" s="14" t="s">
        <v>504</v>
      </c>
      <c r="G61" s="4"/>
    </row>
    <row r="62" spans="1:9" x14ac:dyDescent="0.25">
      <c r="A62" s="5" t="s">
        <v>505</v>
      </c>
      <c r="C62" s="7" t="s">
        <v>497</v>
      </c>
      <c r="D62" s="15" t="s">
        <v>506</v>
      </c>
      <c r="H62" s="1"/>
    </row>
    <row r="63" spans="1:9" x14ac:dyDescent="0.25">
      <c r="A63" s="5" t="s">
        <v>507</v>
      </c>
      <c r="B63" s="2"/>
      <c r="C63" s="7" t="s">
        <v>497</v>
      </c>
      <c r="D63" s="14" t="s">
        <v>508</v>
      </c>
      <c r="H63" s="1"/>
    </row>
    <row r="64" spans="1:9" x14ac:dyDescent="0.25">
      <c r="A64" s="5" t="s">
        <v>509</v>
      </c>
      <c r="C64" s="7" t="s">
        <v>497</v>
      </c>
      <c r="D64" s="15" t="s">
        <v>510</v>
      </c>
      <c r="H64" s="1"/>
    </row>
    <row r="65" spans="1:8" x14ac:dyDescent="0.25">
      <c r="A65" s="5" t="s">
        <v>511</v>
      </c>
      <c r="B65" s="2"/>
      <c r="C65" s="7" t="s">
        <v>497</v>
      </c>
      <c r="D65" s="14" t="s">
        <v>512</v>
      </c>
      <c r="H65" s="1"/>
    </row>
    <row r="66" spans="1:8" x14ac:dyDescent="0.25">
      <c r="A66" s="5" t="s">
        <v>513</v>
      </c>
      <c r="C66" s="7" t="s">
        <v>497</v>
      </c>
      <c r="D66" s="15" t="s">
        <v>514</v>
      </c>
      <c r="H66" s="1"/>
    </row>
    <row r="67" spans="1:8" x14ac:dyDescent="0.25">
      <c r="A67" s="5" t="s">
        <v>515</v>
      </c>
      <c r="B67" s="2"/>
      <c r="C67" s="7" t="s">
        <v>497</v>
      </c>
      <c r="D67" s="14" t="s">
        <v>516</v>
      </c>
      <c r="H67" s="1"/>
    </row>
    <row r="68" spans="1:8" x14ac:dyDescent="0.25">
      <c r="A68" s="5" t="s">
        <v>517</v>
      </c>
      <c r="C68" s="7" t="s">
        <v>497</v>
      </c>
      <c r="D68" s="15" t="s">
        <v>518</v>
      </c>
      <c r="H68" s="1"/>
    </row>
    <row r="69" spans="1:8" x14ac:dyDescent="0.25">
      <c r="A69" s="5" t="s">
        <v>519</v>
      </c>
      <c r="B69" s="2"/>
      <c r="C69" s="7" t="s">
        <v>497</v>
      </c>
      <c r="D69" s="14" t="s">
        <v>520</v>
      </c>
      <c r="H69" s="1"/>
    </row>
    <row r="70" spans="1:8" x14ac:dyDescent="0.25">
      <c r="A70" s="5" t="s">
        <v>521</v>
      </c>
      <c r="C70" s="7" t="s">
        <v>497</v>
      </c>
      <c r="D70" s="15" t="s">
        <v>522</v>
      </c>
      <c r="H70" s="1"/>
    </row>
    <row r="71" spans="1:8" x14ac:dyDescent="0.25">
      <c r="A71" s="5" t="s">
        <v>523</v>
      </c>
      <c r="B71" s="2"/>
      <c r="C71" s="7" t="s">
        <v>497</v>
      </c>
      <c r="D71" s="14" t="s">
        <v>524</v>
      </c>
    </row>
    <row r="72" spans="1:8" x14ac:dyDescent="0.25">
      <c r="A72" s="5" t="s">
        <v>525</v>
      </c>
      <c r="C72" s="7" t="s">
        <v>497</v>
      </c>
      <c r="D72" s="15" t="s">
        <v>526</v>
      </c>
    </row>
    <row r="73" spans="1:8" x14ac:dyDescent="0.25">
      <c r="A73" s="5" t="s">
        <v>527</v>
      </c>
      <c r="B73" s="2"/>
      <c r="C73" s="7" t="s">
        <v>497</v>
      </c>
      <c r="D73" s="14" t="s">
        <v>528</v>
      </c>
    </row>
    <row r="74" spans="1:8" x14ac:dyDescent="0.25">
      <c r="A74" s="5" t="s">
        <v>529</v>
      </c>
      <c r="C74" s="7" t="s">
        <v>497</v>
      </c>
      <c r="D74" s="15" t="s">
        <v>530</v>
      </c>
    </row>
    <row r="75" spans="1:8" x14ac:dyDescent="0.25">
      <c r="A75" s="5" t="s">
        <v>531</v>
      </c>
      <c r="B75" s="2"/>
      <c r="C75" s="7" t="s">
        <v>497</v>
      </c>
      <c r="D75" s="14" t="s">
        <v>532</v>
      </c>
    </row>
    <row r="76" spans="1:8" x14ac:dyDescent="0.25">
      <c r="A76" s="5" t="s">
        <v>533</v>
      </c>
      <c r="C76" s="7" t="s">
        <v>497</v>
      </c>
      <c r="D76" s="15" t="s">
        <v>534</v>
      </c>
    </row>
    <row r="77" spans="1:8" x14ac:dyDescent="0.25">
      <c r="A77" s="5" t="s">
        <v>535</v>
      </c>
      <c r="B77" s="2"/>
      <c r="C77" s="7" t="s">
        <v>497</v>
      </c>
      <c r="D77" s="14" t="s">
        <v>536</v>
      </c>
    </row>
    <row r="78" spans="1:8" x14ac:dyDescent="0.25">
      <c r="A78" s="5" t="s">
        <v>537</v>
      </c>
      <c r="C78" s="7" t="s">
        <v>497</v>
      </c>
      <c r="D78" s="15" t="s">
        <v>538</v>
      </c>
    </row>
    <row r="79" spans="1:8" x14ac:dyDescent="0.25">
      <c r="A79" s="5" t="s">
        <v>539</v>
      </c>
      <c r="B79" s="2"/>
      <c r="C79" s="7" t="s">
        <v>497</v>
      </c>
      <c r="D79" s="14" t="s">
        <v>540</v>
      </c>
    </row>
    <row r="80" spans="1:8" x14ac:dyDescent="0.25">
      <c r="A80" s="5" t="s">
        <v>541</v>
      </c>
      <c r="C80" s="7" t="s">
        <v>497</v>
      </c>
      <c r="D80" s="15" t="s">
        <v>542</v>
      </c>
    </row>
    <row r="81" spans="1:4" x14ac:dyDescent="0.25">
      <c r="A81" s="5" t="s">
        <v>543</v>
      </c>
      <c r="B81" s="2"/>
      <c r="C81" s="7" t="s">
        <v>497</v>
      </c>
      <c r="D81" s="14" t="s">
        <v>544</v>
      </c>
    </row>
    <row r="82" spans="1:4" x14ac:dyDescent="0.25">
      <c r="A82" s="5" t="s">
        <v>545</v>
      </c>
      <c r="C82" s="7" t="s">
        <v>497</v>
      </c>
      <c r="D82" s="15" t="s">
        <v>546</v>
      </c>
    </row>
    <row r="83" spans="1:4" x14ac:dyDescent="0.25">
      <c r="A83" s="5" t="s">
        <v>547</v>
      </c>
      <c r="B83" s="2"/>
      <c r="C83" s="7" t="s">
        <v>497</v>
      </c>
      <c r="D83" s="14" t="s">
        <v>548</v>
      </c>
    </row>
    <row r="84" spans="1:4" x14ac:dyDescent="0.25">
      <c r="A84" s="5" t="s">
        <v>549</v>
      </c>
      <c r="C84" s="7" t="s">
        <v>497</v>
      </c>
      <c r="D84" s="15" t="s">
        <v>550</v>
      </c>
    </row>
    <row r="85" spans="1:4" x14ac:dyDescent="0.25">
      <c r="A85" s="5" t="s">
        <v>551</v>
      </c>
      <c r="B85" s="2"/>
      <c r="C85" s="7" t="s">
        <v>497</v>
      </c>
      <c r="D85" s="14" t="s">
        <v>552</v>
      </c>
    </row>
    <row r="86" spans="1:4" x14ac:dyDescent="0.25">
      <c r="D86" s="1"/>
    </row>
    <row r="87" spans="1:4" x14ac:dyDescent="0.25">
      <c r="A87" s="15" t="s">
        <v>553</v>
      </c>
      <c r="B87" s="2"/>
      <c r="C87" s="7" t="s">
        <v>554</v>
      </c>
      <c r="D87" s="14" t="s">
        <v>555</v>
      </c>
    </row>
    <row r="88" spans="1:4" x14ac:dyDescent="0.25">
      <c r="A88" s="15" t="s">
        <v>556</v>
      </c>
      <c r="C88" s="7" t="s">
        <v>554</v>
      </c>
      <c r="D88" s="15" t="s">
        <v>557</v>
      </c>
    </row>
    <row r="89" spans="1:4" x14ac:dyDescent="0.25">
      <c r="A89" s="15" t="s">
        <v>558</v>
      </c>
      <c r="B89" s="2"/>
      <c r="C89" s="7" t="s">
        <v>554</v>
      </c>
      <c r="D89" s="14" t="s">
        <v>559</v>
      </c>
    </row>
    <row r="90" spans="1:4" x14ac:dyDescent="0.25">
      <c r="A90" s="15" t="s">
        <v>560</v>
      </c>
      <c r="C90" s="7" t="s">
        <v>554</v>
      </c>
      <c r="D90" s="15" t="s">
        <v>561</v>
      </c>
    </row>
    <row r="91" spans="1:4" x14ac:dyDescent="0.25">
      <c r="A91" s="15" t="s">
        <v>562</v>
      </c>
      <c r="B91" s="2"/>
      <c r="C91" s="7" t="s">
        <v>554</v>
      </c>
      <c r="D91" s="14" t="s">
        <v>563</v>
      </c>
    </row>
    <row r="92" spans="1:4" x14ac:dyDescent="0.25">
      <c r="A92" s="15" t="s">
        <v>564</v>
      </c>
      <c r="C92" s="7" t="s">
        <v>554</v>
      </c>
      <c r="D92" s="15" t="s">
        <v>565</v>
      </c>
    </row>
    <row r="93" spans="1:4" x14ac:dyDescent="0.25">
      <c r="A93" s="15" t="s">
        <v>566</v>
      </c>
      <c r="B93" s="2"/>
      <c r="C93" s="7" t="s">
        <v>554</v>
      </c>
      <c r="D93" s="14" t="s">
        <v>567</v>
      </c>
    </row>
    <row r="94" spans="1:4" x14ac:dyDescent="0.25">
      <c r="A94" s="15" t="s">
        <v>568</v>
      </c>
      <c r="C94" s="7" t="s">
        <v>554</v>
      </c>
      <c r="D94" s="15" t="s">
        <v>569</v>
      </c>
    </row>
    <row r="95" spans="1:4" x14ac:dyDescent="0.25">
      <c r="A95" s="15" t="s">
        <v>570</v>
      </c>
      <c r="B95" s="2"/>
      <c r="C95" s="7" t="s">
        <v>554</v>
      </c>
      <c r="D95" s="14" t="s">
        <v>571</v>
      </c>
    </row>
    <row r="96" spans="1:4" x14ac:dyDescent="0.25">
      <c r="A96" s="15" t="s">
        <v>572</v>
      </c>
      <c r="C96" s="7" t="s">
        <v>554</v>
      </c>
      <c r="D96" s="15" t="s">
        <v>573</v>
      </c>
    </row>
    <row r="97" spans="1:4" x14ac:dyDescent="0.25">
      <c r="A97" s="15" t="s">
        <v>574</v>
      </c>
      <c r="B97" s="2"/>
      <c r="C97" s="7" t="s">
        <v>554</v>
      </c>
      <c r="D97" s="14" t="s">
        <v>575</v>
      </c>
    </row>
    <row r="98" spans="1:4" x14ac:dyDescent="0.25">
      <c r="A98" s="15" t="s">
        <v>576</v>
      </c>
      <c r="C98" s="7" t="s">
        <v>554</v>
      </c>
      <c r="D98" s="17" t="s">
        <v>577</v>
      </c>
    </row>
    <row r="99" spans="1:4" x14ac:dyDescent="0.25">
      <c r="A99" s="15" t="s">
        <v>578</v>
      </c>
      <c r="B99" s="2"/>
      <c r="C99" s="7" t="s">
        <v>554</v>
      </c>
      <c r="D99" s="16" t="s">
        <v>579</v>
      </c>
    </row>
    <row r="100" spans="1:4" x14ac:dyDescent="0.25">
      <c r="A100" s="15" t="s">
        <v>580</v>
      </c>
      <c r="C100" s="7" t="s">
        <v>554</v>
      </c>
      <c r="D100" s="17" t="s">
        <v>581</v>
      </c>
    </row>
    <row r="101" spans="1:4" x14ac:dyDescent="0.25">
      <c r="A101" s="15" t="s">
        <v>582</v>
      </c>
      <c r="B101" s="2"/>
      <c r="C101" s="7" t="s">
        <v>554</v>
      </c>
      <c r="D101" s="16" t="s">
        <v>583</v>
      </c>
    </row>
    <row r="102" spans="1:4" x14ac:dyDescent="0.25">
      <c r="A102" s="15" t="s">
        <v>584</v>
      </c>
      <c r="C102" s="7" t="s">
        <v>554</v>
      </c>
      <c r="D102" s="17" t="s">
        <v>585</v>
      </c>
    </row>
    <row r="103" spans="1:4" x14ac:dyDescent="0.25">
      <c r="A103" s="15" t="s">
        <v>586</v>
      </c>
      <c r="B103" s="2"/>
      <c r="C103" s="7" t="s">
        <v>554</v>
      </c>
      <c r="D103" s="16" t="s">
        <v>587</v>
      </c>
    </row>
    <row r="104" spans="1:4" x14ac:dyDescent="0.25">
      <c r="A104" s="15" t="s">
        <v>588</v>
      </c>
      <c r="C104" s="7" t="s">
        <v>554</v>
      </c>
      <c r="D104" s="17" t="s">
        <v>589</v>
      </c>
    </row>
    <row r="105" spans="1:4" x14ac:dyDescent="0.25">
      <c r="A105" s="15" t="s">
        <v>590</v>
      </c>
      <c r="B105" s="2"/>
      <c r="C105" s="7" t="s">
        <v>554</v>
      </c>
      <c r="D105" s="16" t="s">
        <v>591</v>
      </c>
    </row>
    <row r="106" spans="1:4" x14ac:dyDescent="0.25">
      <c r="A106" s="15" t="s">
        <v>592</v>
      </c>
      <c r="C106" s="7" t="s">
        <v>554</v>
      </c>
      <c r="D106" s="17" t="s">
        <v>593</v>
      </c>
    </row>
    <row r="107" spans="1:4" x14ac:dyDescent="0.25">
      <c r="A107" s="15" t="s">
        <v>594</v>
      </c>
      <c r="B107" s="2"/>
      <c r="C107" s="7" t="s">
        <v>554</v>
      </c>
      <c r="D107" s="16" t="s">
        <v>595</v>
      </c>
    </row>
    <row r="108" spans="1:4" x14ac:dyDescent="0.25">
      <c r="A108" s="15" t="s">
        <v>596</v>
      </c>
      <c r="C108" s="7" t="s">
        <v>554</v>
      </c>
      <c r="D108" s="17" t="s">
        <v>597</v>
      </c>
    </row>
    <row r="109" spans="1:4" x14ac:dyDescent="0.25">
      <c r="A109" s="15" t="s">
        <v>598</v>
      </c>
      <c r="B109" s="2"/>
      <c r="C109" s="7" t="s">
        <v>554</v>
      </c>
      <c r="D109" s="16" t="s">
        <v>599</v>
      </c>
    </row>
    <row r="110" spans="1:4" x14ac:dyDescent="0.25">
      <c r="A110" s="15" t="s">
        <v>600</v>
      </c>
      <c r="C110" s="7" t="s">
        <v>554</v>
      </c>
      <c r="D110" s="17" t="s">
        <v>601</v>
      </c>
    </row>
    <row r="111" spans="1:4" x14ac:dyDescent="0.25">
      <c r="A111" s="15" t="s">
        <v>602</v>
      </c>
      <c r="B111" s="2"/>
      <c r="C111" s="7" t="s">
        <v>554</v>
      </c>
      <c r="D111" s="16" t="s">
        <v>603</v>
      </c>
    </row>
    <row r="112" spans="1:4" x14ac:dyDescent="0.25">
      <c r="A112" s="15" t="s">
        <v>604</v>
      </c>
      <c r="B112" s="2"/>
      <c r="C112" s="7" t="s">
        <v>554</v>
      </c>
      <c r="D112" s="16" t="s">
        <v>605</v>
      </c>
    </row>
    <row r="113" spans="1:9" x14ac:dyDescent="0.25">
      <c r="A113" s="15" t="s">
        <v>606</v>
      </c>
      <c r="B113" s="2"/>
      <c r="C113" s="7" t="s">
        <v>554</v>
      </c>
      <c r="D113" s="16" t="s">
        <v>607</v>
      </c>
    </row>
    <row r="114" spans="1:9" x14ac:dyDescent="0.25">
      <c r="D114" s="1"/>
    </row>
    <row r="115" spans="1:9" x14ac:dyDescent="0.25">
      <c r="A115" s="15" t="s">
        <v>608</v>
      </c>
      <c r="B115" s="2"/>
      <c r="C115" s="7" t="s">
        <v>609</v>
      </c>
      <c r="D115" s="18" t="s">
        <v>60</v>
      </c>
    </row>
    <row r="116" spans="1:9" x14ac:dyDescent="0.25">
      <c r="A116" s="15" t="s">
        <v>610</v>
      </c>
      <c r="C116" s="7" t="s">
        <v>609</v>
      </c>
      <c r="D116" s="18" t="s">
        <v>63</v>
      </c>
    </row>
    <row r="117" spans="1:9" x14ac:dyDescent="0.25">
      <c r="A117" s="15" t="s">
        <v>611</v>
      </c>
      <c r="B117" s="2"/>
      <c r="C117" s="7" t="s">
        <v>609</v>
      </c>
      <c r="D117" s="18" t="s">
        <v>65</v>
      </c>
    </row>
    <row r="118" spans="1:9" x14ac:dyDescent="0.25">
      <c r="A118" s="15" t="s">
        <v>612</v>
      </c>
      <c r="C118" s="7" t="s">
        <v>609</v>
      </c>
      <c r="D118" s="18" t="s">
        <v>613</v>
      </c>
    </row>
    <row r="119" spans="1:9" x14ac:dyDescent="0.25">
      <c r="A119" s="15" t="s">
        <v>614</v>
      </c>
      <c r="B119" s="2"/>
      <c r="C119" s="7" t="s">
        <v>609</v>
      </c>
      <c r="D119" s="18" t="s">
        <v>69</v>
      </c>
    </row>
    <row r="120" spans="1:9" x14ac:dyDescent="0.25">
      <c r="A120" s="15" t="s">
        <v>615</v>
      </c>
      <c r="C120" s="7" t="s">
        <v>609</v>
      </c>
      <c r="D120" s="18" t="s">
        <v>71</v>
      </c>
    </row>
    <row r="121" spans="1:9" x14ac:dyDescent="0.25">
      <c r="A121" s="15" t="s">
        <v>616</v>
      </c>
      <c r="B121" s="2"/>
      <c r="C121" s="7" t="s">
        <v>609</v>
      </c>
      <c r="D121" s="18" t="s">
        <v>73</v>
      </c>
    </row>
    <row r="122" spans="1:9" x14ac:dyDescent="0.25">
      <c r="A122" s="15" t="s">
        <v>617</v>
      </c>
      <c r="C122" s="7" t="s">
        <v>609</v>
      </c>
      <c r="D122" s="18" t="s">
        <v>75</v>
      </c>
    </row>
    <row r="123" spans="1:9" x14ac:dyDescent="0.25">
      <c r="A123" s="15" t="s">
        <v>618</v>
      </c>
      <c r="B123" s="2"/>
      <c r="C123" s="7" t="s">
        <v>609</v>
      </c>
      <c r="D123" s="18" t="s">
        <v>619</v>
      </c>
    </row>
    <row r="124" spans="1:9" x14ac:dyDescent="0.25">
      <c r="A124" s="15" t="s">
        <v>620</v>
      </c>
      <c r="C124" s="7" t="s">
        <v>609</v>
      </c>
      <c r="D124" s="18" t="s">
        <v>621</v>
      </c>
    </row>
    <row r="125" spans="1:9" x14ac:dyDescent="0.25">
      <c r="A125" s="15" t="s">
        <v>622</v>
      </c>
      <c r="B125" s="2"/>
      <c r="C125" s="7" t="s">
        <v>609</v>
      </c>
      <c r="D125" s="18" t="s">
        <v>623</v>
      </c>
    </row>
    <row r="126" spans="1:9" x14ac:dyDescent="0.25">
      <c r="A126" s="15" t="s">
        <v>624</v>
      </c>
      <c r="C126" s="7" t="s">
        <v>609</v>
      </c>
      <c r="D126" s="18" t="s">
        <v>625</v>
      </c>
      <c r="E126" s="2"/>
      <c r="F126" s="3"/>
      <c r="G126" s="2"/>
      <c r="H126" s="2"/>
      <c r="I126" s="2"/>
    </row>
    <row r="127" spans="1:9" x14ac:dyDescent="0.25">
      <c r="A127" s="15" t="s">
        <v>626</v>
      </c>
      <c r="B127" s="2"/>
      <c r="C127" s="7" t="s">
        <v>609</v>
      </c>
      <c r="D127" s="18" t="s">
        <v>627</v>
      </c>
      <c r="E127" s="2"/>
      <c r="F127" s="3"/>
      <c r="G127" s="2"/>
      <c r="H127" s="2"/>
      <c r="I127" s="2"/>
    </row>
    <row r="128" spans="1:9" x14ac:dyDescent="0.25">
      <c r="A128" s="15" t="s">
        <v>628</v>
      </c>
      <c r="C128" s="7" t="s">
        <v>609</v>
      </c>
      <c r="D128" s="18" t="s">
        <v>629</v>
      </c>
    </row>
    <row r="129" spans="1:7" x14ac:dyDescent="0.25">
      <c r="A129" s="15" t="s">
        <v>630</v>
      </c>
      <c r="B129" s="2"/>
      <c r="C129" s="7" t="s">
        <v>609</v>
      </c>
      <c r="D129" s="18" t="s">
        <v>631</v>
      </c>
    </row>
    <row r="130" spans="1:7" x14ac:dyDescent="0.25">
      <c r="A130" s="15" t="s">
        <v>632</v>
      </c>
      <c r="C130" s="7" t="s">
        <v>609</v>
      </c>
      <c r="D130" s="18" t="s">
        <v>633</v>
      </c>
      <c r="G130" s="4"/>
    </row>
    <row r="131" spans="1:7" x14ac:dyDescent="0.25">
      <c r="A131" s="15" t="s">
        <v>634</v>
      </c>
      <c r="B131" s="2"/>
      <c r="C131" s="7" t="s">
        <v>609</v>
      </c>
      <c r="D131" s="18" t="s">
        <v>241</v>
      </c>
    </row>
    <row r="132" spans="1:7" x14ac:dyDescent="0.25">
      <c r="A132" s="15" t="s">
        <v>635</v>
      </c>
      <c r="C132" s="7" t="s">
        <v>609</v>
      </c>
      <c r="D132" s="18" t="s">
        <v>636</v>
      </c>
    </row>
    <row r="133" spans="1:7" x14ac:dyDescent="0.25">
      <c r="A133" s="15" t="s">
        <v>637</v>
      </c>
      <c r="B133" s="2"/>
      <c r="C133" s="7" t="s">
        <v>609</v>
      </c>
      <c r="D133" s="18" t="s">
        <v>638</v>
      </c>
    </row>
    <row r="134" spans="1:7" x14ac:dyDescent="0.25">
      <c r="A134" s="15" t="s">
        <v>639</v>
      </c>
      <c r="C134" s="7" t="s">
        <v>609</v>
      </c>
      <c r="D134" s="18" t="s">
        <v>640</v>
      </c>
    </row>
    <row r="135" spans="1:7" x14ac:dyDescent="0.25">
      <c r="A135" s="15" t="s">
        <v>641</v>
      </c>
      <c r="B135" s="2"/>
      <c r="C135" s="7" t="s">
        <v>609</v>
      </c>
      <c r="D135" s="18" t="s">
        <v>642</v>
      </c>
    </row>
    <row r="136" spans="1:7" x14ac:dyDescent="0.25">
      <c r="A136" s="15" t="s">
        <v>643</v>
      </c>
      <c r="C136" s="7" t="s">
        <v>609</v>
      </c>
      <c r="D136" s="18" t="s">
        <v>644</v>
      </c>
    </row>
    <row r="137" spans="1:7" x14ac:dyDescent="0.25">
      <c r="A137" s="15" t="s">
        <v>645</v>
      </c>
      <c r="B137" s="2"/>
      <c r="C137" s="7" t="s">
        <v>609</v>
      </c>
      <c r="D137" s="18" t="s">
        <v>646</v>
      </c>
    </row>
    <row r="138" spans="1:7" x14ac:dyDescent="0.25">
      <c r="A138" s="15" t="s">
        <v>647</v>
      </c>
      <c r="C138" s="7" t="s">
        <v>609</v>
      </c>
      <c r="D138" s="18" t="s">
        <v>648</v>
      </c>
    </row>
    <row r="139" spans="1:7" x14ac:dyDescent="0.25">
      <c r="A139" s="15" t="s">
        <v>649</v>
      </c>
      <c r="B139" s="2"/>
      <c r="C139" s="7" t="s">
        <v>609</v>
      </c>
      <c r="D139" s="18" t="s">
        <v>650</v>
      </c>
    </row>
    <row r="140" spans="1:7" x14ac:dyDescent="0.25">
      <c r="A140" s="15" t="s">
        <v>651</v>
      </c>
      <c r="C140" s="7" t="s">
        <v>609</v>
      </c>
      <c r="D140" s="18" t="s">
        <v>652</v>
      </c>
    </row>
    <row r="141" spans="1:7" x14ac:dyDescent="0.25">
      <c r="A141" s="15" t="s">
        <v>653</v>
      </c>
      <c r="B141" s="2"/>
      <c r="C141" s="7" t="s">
        <v>609</v>
      </c>
      <c r="D141" s="18" t="s">
        <v>654</v>
      </c>
    </row>
    <row r="142" spans="1:7" x14ac:dyDescent="0.25">
      <c r="A142" s="15" t="s">
        <v>655</v>
      </c>
      <c r="C142" s="7" t="s">
        <v>609</v>
      </c>
      <c r="D142" s="18" t="s">
        <v>656</v>
      </c>
    </row>
    <row r="143" spans="1:7" x14ac:dyDescent="0.25">
      <c r="A143" s="15" t="s">
        <v>657</v>
      </c>
      <c r="B143" s="2"/>
      <c r="C143" s="7" t="s">
        <v>609</v>
      </c>
      <c r="D143" s="18" t="s">
        <v>658</v>
      </c>
    </row>
    <row r="144" spans="1:7" x14ac:dyDescent="0.25">
      <c r="A144" s="15" t="s">
        <v>659</v>
      </c>
      <c r="C144" s="7" t="s">
        <v>609</v>
      </c>
      <c r="D144" s="18" t="s">
        <v>660</v>
      </c>
    </row>
    <row r="145" spans="1:9" x14ac:dyDescent="0.25">
      <c r="A145" s="15" t="s">
        <v>661</v>
      </c>
      <c r="B145" s="2"/>
      <c r="C145" s="7" t="s">
        <v>609</v>
      </c>
      <c r="D145" s="18" t="s">
        <v>662</v>
      </c>
    </row>
    <row r="146" spans="1:9" x14ac:dyDescent="0.25">
      <c r="A146" s="15" t="s">
        <v>663</v>
      </c>
      <c r="C146" s="7" t="s">
        <v>609</v>
      </c>
      <c r="D146" s="18" t="s">
        <v>664</v>
      </c>
    </row>
    <row r="147" spans="1:9" x14ac:dyDescent="0.25">
      <c r="A147" s="15" t="s">
        <v>665</v>
      </c>
      <c r="B147" s="2"/>
      <c r="C147" s="7" t="s">
        <v>609</v>
      </c>
      <c r="D147" s="18" t="s">
        <v>666</v>
      </c>
    </row>
    <row r="148" spans="1:9" x14ac:dyDescent="0.25">
      <c r="A148" s="15" t="s">
        <v>667</v>
      </c>
      <c r="C148" s="7" t="s">
        <v>609</v>
      </c>
      <c r="D148" s="18" t="s">
        <v>668</v>
      </c>
    </row>
    <row r="149" spans="1:9" x14ac:dyDescent="0.25">
      <c r="A149" s="15" t="s">
        <v>669</v>
      </c>
      <c r="B149" s="2"/>
      <c r="C149" s="7" t="s">
        <v>609</v>
      </c>
      <c r="D149" s="18" t="s">
        <v>670</v>
      </c>
    </row>
    <row r="150" spans="1:9" x14ac:dyDescent="0.25">
      <c r="A150" s="15" t="s">
        <v>671</v>
      </c>
      <c r="C150" s="7" t="s">
        <v>609</v>
      </c>
      <c r="D150" s="18" t="s">
        <v>672</v>
      </c>
      <c r="E150" s="2"/>
      <c r="F150" s="3"/>
      <c r="G150" s="2"/>
      <c r="H150" s="2"/>
      <c r="I150" s="2"/>
    </row>
    <row r="151" spans="1:9" x14ac:dyDescent="0.25">
      <c r="A151" s="15" t="s">
        <v>673</v>
      </c>
      <c r="B151" s="2"/>
      <c r="C151" s="7" t="s">
        <v>609</v>
      </c>
      <c r="D151" s="18" t="s">
        <v>674</v>
      </c>
      <c r="E151" s="2"/>
      <c r="F151" s="3"/>
      <c r="G151" s="2"/>
      <c r="H151" s="2"/>
      <c r="I151" s="2"/>
    </row>
    <row r="152" spans="1:9" x14ac:dyDescent="0.25">
      <c r="A152" s="15" t="s">
        <v>675</v>
      </c>
      <c r="C152" s="7" t="s">
        <v>609</v>
      </c>
      <c r="D152" s="18" t="s">
        <v>676</v>
      </c>
    </row>
    <row r="153" spans="1:9" x14ac:dyDescent="0.25">
      <c r="A153" s="15" t="s">
        <v>677</v>
      </c>
      <c r="B153" s="2"/>
      <c r="C153" s="7" t="s">
        <v>609</v>
      </c>
      <c r="D153" s="18" t="s">
        <v>678</v>
      </c>
      <c r="G153" s="4"/>
    </row>
    <row r="154" spans="1:9" x14ac:dyDescent="0.25">
      <c r="A154" s="15" t="s">
        <v>679</v>
      </c>
      <c r="C154" s="7" t="s">
        <v>609</v>
      </c>
      <c r="D154" s="18" t="s">
        <v>680</v>
      </c>
      <c r="H154" s="1"/>
    </row>
    <row r="155" spans="1:9" x14ac:dyDescent="0.25">
      <c r="A155" s="15" t="s">
        <v>681</v>
      </c>
      <c r="B155" s="2"/>
      <c r="C155" s="7" t="s">
        <v>609</v>
      </c>
      <c r="D155" s="18" t="s">
        <v>682</v>
      </c>
    </row>
    <row r="156" spans="1:9" x14ac:dyDescent="0.25">
      <c r="A156" s="15" t="s">
        <v>683</v>
      </c>
      <c r="C156" s="7" t="s">
        <v>609</v>
      </c>
      <c r="D156" s="18" t="s">
        <v>684</v>
      </c>
    </row>
    <row r="157" spans="1:9" x14ac:dyDescent="0.25">
      <c r="A157" s="15" t="s">
        <v>685</v>
      </c>
      <c r="B157" s="2"/>
      <c r="C157" s="7" t="s">
        <v>609</v>
      </c>
      <c r="D157" s="18" t="s">
        <v>686</v>
      </c>
    </row>
    <row r="158" spans="1:9" x14ac:dyDescent="0.25">
      <c r="A158" s="15" t="s">
        <v>687</v>
      </c>
      <c r="C158" s="7" t="s">
        <v>609</v>
      </c>
      <c r="D158" s="18" t="s">
        <v>688</v>
      </c>
    </row>
    <row r="159" spans="1:9" x14ac:dyDescent="0.25">
      <c r="A159" s="2"/>
      <c r="B159" s="2"/>
      <c r="C159" s="7"/>
      <c r="D159" s="8"/>
    </row>
    <row r="160" spans="1:9" x14ac:dyDescent="0.25">
      <c r="C160" s="7"/>
      <c r="D160" s="1"/>
    </row>
    <row r="161" spans="1:9" x14ac:dyDescent="0.25">
      <c r="A161" s="2"/>
      <c r="B161" s="2"/>
      <c r="C161" s="7"/>
      <c r="D161" s="8"/>
    </row>
    <row r="162" spans="1:9" x14ac:dyDescent="0.25">
      <c r="C162" s="7"/>
      <c r="D162" s="1"/>
      <c r="G162" s="4"/>
    </row>
    <row r="163" spans="1:9" x14ac:dyDescent="0.25">
      <c r="A163" s="2"/>
      <c r="B163" s="2"/>
      <c r="C163" s="7"/>
      <c r="D163" s="8"/>
    </row>
    <row r="164" spans="1:9" x14ac:dyDescent="0.25">
      <c r="C164" s="7"/>
      <c r="D164" s="1"/>
      <c r="G164" s="4"/>
    </row>
    <row r="165" spans="1:9" x14ac:dyDescent="0.25">
      <c r="A165" s="2"/>
      <c r="B165" s="2"/>
      <c r="C165" s="7"/>
      <c r="D165" s="8"/>
    </row>
    <row r="166" spans="1:9" x14ac:dyDescent="0.25">
      <c r="C166" s="7"/>
      <c r="D166" s="1"/>
      <c r="E166" s="2"/>
      <c r="F166" s="3"/>
      <c r="G166" s="2"/>
      <c r="H166" s="2"/>
      <c r="I166" s="2"/>
    </row>
    <row r="167" spans="1:9" x14ac:dyDescent="0.25">
      <c r="A167" s="2"/>
      <c r="B167" s="2"/>
      <c r="C167" s="7"/>
      <c r="D167" s="8"/>
    </row>
    <row r="168" spans="1:9" x14ac:dyDescent="0.25">
      <c r="C168" s="7"/>
      <c r="D168" s="1"/>
      <c r="G168" s="4"/>
    </row>
    <row r="169" spans="1:9" x14ac:dyDescent="0.25">
      <c r="A169" s="2"/>
      <c r="B169" s="2"/>
      <c r="C169" s="7"/>
      <c r="D169" s="8"/>
      <c r="H169" s="1"/>
    </row>
    <row r="170" spans="1:9" x14ac:dyDescent="0.25">
      <c r="C170" s="7"/>
      <c r="D170" s="1"/>
    </row>
    <row r="171" spans="1:9" x14ac:dyDescent="0.25">
      <c r="A171" s="2"/>
      <c r="B171" s="2"/>
      <c r="C171" s="7"/>
      <c r="D171" s="8"/>
    </row>
    <row r="172" spans="1:9" x14ac:dyDescent="0.25">
      <c r="C172" s="7"/>
      <c r="D172" s="1"/>
    </row>
    <row r="173" spans="1:9" x14ac:dyDescent="0.25">
      <c r="A173" s="2"/>
      <c r="B173" s="2"/>
      <c r="C173" s="7"/>
      <c r="D173" s="8"/>
    </row>
    <row r="174" spans="1:9" x14ac:dyDescent="0.25">
      <c r="C174" s="7"/>
      <c r="D174" s="1"/>
      <c r="E174" s="2"/>
      <c r="F174" s="3"/>
      <c r="G174" s="2"/>
      <c r="H174" s="2"/>
      <c r="I174" s="2"/>
    </row>
    <row r="175" spans="1:9" x14ac:dyDescent="0.25">
      <c r="A175" s="2"/>
      <c r="B175" s="2"/>
      <c r="C175" s="7"/>
      <c r="D175" s="8"/>
    </row>
    <row r="176" spans="1:9" x14ac:dyDescent="0.25">
      <c r="C176" s="7"/>
      <c r="D176" s="1"/>
      <c r="G176" s="4"/>
    </row>
    <row r="177" spans="1:9" x14ac:dyDescent="0.25">
      <c r="A177" s="2"/>
      <c r="B177" s="2"/>
      <c r="C177" s="7"/>
      <c r="D177" s="8"/>
      <c r="H177" s="1"/>
    </row>
    <row r="178" spans="1:9" x14ac:dyDescent="0.25">
      <c r="C178" s="7"/>
      <c r="D178" s="1"/>
    </row>
    <row r="179" spans="1:9" x14ac:dyDescent="0.25">
      <c r="A179" s="2"/>
      <c r="B179" s="2"/>
      <c r="C179" s="7"/>
      <c r="D179" s="8"/>
    </row>
    <row r="180" spans="1:9" x14ac:dyDescent="0.25">
      <c r="C180" s="7"/>
      <c r="D180" s="1"/>
    </row>
    <row r="181" spans="1:9" x14ac:dyDescent="0.25">
      <c r="A181" s="2"/>
      <c r="B181" s="2"/>
      <c r="C181" s="7"/>
      <c r="D181" s="8"/>
    </row>
    <row r="182" spans="1:9" x14ac:dyDescent="0.25">
      <c r="C182" s="7"/>
      <c r="D182" s="1"/>
      <c r="E182" s="2"/>
      <c r="F182" s="3"/>
      <c r="G182" s="2"/>
      <c r="H182" s="2"/>
      <c r="I182" s="2"/>
    </row>
    <row r="183" spans="1:9" x14ac:dyDescent="0.25">
      <c r="A183" s="2"/>
      <c r="B183" s="2"/>
      <c r="C183" s="7"/>
      <c r="D183" s="8"/>
    </row>
    <row r="184" spans="1:9" x14ac:dyDescent="0.25">
      <c r="C184" s="7"/>
      <c r="D184" s="1"/>
      <c r="G184" s="4"/>
    </row>
    <row r="185" spans="1:9" x14ac:dyDescent="0.25">
      <c r="A185" s="2"/>
      <c r="B185" s="2"/>
      <c r="C185" s="7"/>
      <c r="D185" s="8"/>
      <c r="H185" s="1"/>
    </row>
    <row r="186" spans="1:9" x14ac:dyDescent="0.25">
      <c r="C186" s="7"/>
      <c r="D186" s="1"/>
    </row>
    <row r="187" spans="1:9" x14ac:dyDescent="0.25">
      <c r="A187" s="2"/>
      <c r="B187" s="2"/>
      <c r="C187" s="7"/>
      <c r="D187" s="8"/>
    </row>
    <row r="188" spans="1:9" x14ac:dyDescent="0.25">
      <c r="C188" s="7"/>
      <c r="D188" s="1"/>
    </row>
    <row r="189" spans="1:9" x14ac:dyDescent="0.25">
      <c r="A189" s="2"/>
      <c r="B189" s="2"/>
      <c r="C189" s="7"/>
      <c r="D189" s="8"/>
    </row>
    <row r="190" spans="1:9" x14ac:dyDescent="0.25">
      <c r="C190" s="7"/>
      <c r="D190" s="1"/>
      <c r="E190" s="2"/>
      <c r="F190" s="3"/>
      <c r="G190" s="2"/>
      <c r="H190" s="2"/>
      <c r="I190" s="2"/>
    </row>
    <row r="191" spans="1:9" x14ac:dyDescent="0.25">
      <c r="A191" s="2"/>
      <c r="B191" s="2"/>
      <c r="C191" s="7"/>
      <c r="D191" s="8"/>
    </row>
    <row r="192" spans="1:9" x14ac:dyDescent="0.25">
      <c r="C192" s="7"/>
      <c r="D192" s="1"/>
      <c r="G192" s="4"/>
    </row>
    <row r="193" spans="1:9" x14ac:dyDescent="0.25">
      <c r="A193" s="2"/>
      <c r="B193" s="2"/>
      <c r="C193" s="7"/>
      <c r="D193" s="8"/>
      <c r="H193" s="1"/>
    </row>
    <row r="194" spans="1:9" x14ac:dyDescent="0.25">
      <c r="C194" s="7"/>
      <c r="D194" s="1"/>
    </row>
    <row r="195" spans="1:9" x14ac:dyDescent="0.25">
      <c r="A195" s="2"/>
      <c r="B195" s="2"/>
      <c r="C195" s="7"/>
      <c r="D195" s="8"/>
    </row>
    <row r="196" spans="1:9" x14ac:dyDescent="0.25">
      <c r="C196" s="7"/>
      <c r="D196" s="1"/>
    </row>
    <row r="197" spans="1:9" x14ac:dyDescent="0.25">
      <c r="A197" s="2"/>
      <c r="B197" s="2"/>
      <c r="C197" s="7"/>
      <c r="D197" s="8"/>
    </row>
    <row r="198" spans="1:9" x14ac:dyDescent="0.25">
      <c r="C198" s="7"/>
      <c r="D198" s="1"/>
      <c r="E198" s="2"/>
      <c r="F198" s="3"/>
      <c r="G198" s="2"/>
      <c r="H198" s="2"/>
      <c r="I198" s="2"/>
    </row>
    <row r="199" spans="1:9" x14ac:dyDescent="0.25">
      <c r="A199" s="2"/>
      <c r="B199" s="2"/>
      <c r="C199" s="7"/>
      <c r="D199" s="8"/>
    </row>
    <row r="200" spans="1:9" x14ac:dyDescent="0.25">
      <c r="C200" s="7"/>
      <c r="D200" s="1"/>
      <c r="G200" s="4"/>
    </row>
    <row r="201" spans="1:9" x14ac:dyDescent="0.25">
      <c r="A201" s="2"/>
      <c r="B201" s="2"/>
      <c r="C201" s="7"/>
      <c r="D201" s="8"/>
      <c r="H201" s="1"/>
    </row>
    <row r="202" spans="1:9" x14ac:dyDescent="0.25">
      <c r="C202" s="7"/>
      <c r="D202" s="1"/>
    </row>
    <row r="203" spans="1:9" x14ac:dyDescent="0.25">
      <c r="A203" s="2"/>
      <c r="B203" s="2"/>
      <c r="C203" s="7"/>
      <c r="D203" s="8"/>
    </row>
    <row r="204" spans="1:9" x14ac:dyDescent="0.25">
      <c r="C204" s="7"/>
      <c r="D204" s="1"/>
    </row>
    <row r="205" spans="1:9" x14ac:dyDescent="0.25">
      <c r="A205" s="2"/>
      <c r="B205" s="2"/>
      <c r="C205" s="7"/>
      <c r="D205" s="8"/>
    </row>
    <row r="206" spans="1:9" x14ac:dyDescent="0.25">
      <c r="C206" s="7"/>
      <c r="D206" s="1"/>
      <c r="E206" s="2"/>
      <c r="F206" s="3"/>
      <c r="G206" s="2"/>
      <c r="H206" s="2"/>
      <c r="I206" s="2"/>
    </row>
    <row r="207" spans="1:9" x14ac:dyDescent="0.25">
      <c r="A207" s="2"/>
      <c r="B207" s="2"/>
      <c r="C207" s="7"/>
      <c r="D207" s="8"/>
      <c r="G207" s="4"/>
    </row>
    <row r="208" spans="1:9" x14ac:dyDescent="0.25">
      <c r="C208" s="7"/>
      <c r="D208" s="1"/>
      <c r="H208" s="1"/>
    </row>
    <row r="209" spans="1:9" x14ac:dyDescent="0.25">
      <c r="A209" s="2"/>
      <c r="B209" s="2"/>
      <c r="C209" s="7"/>
      <c r="D209" s="8"/>
    </row>
    <row r="210" spans="1:9" x14ac:dyDescent="0.25">
      <c r="C210" s="7"/>
      <c r="D210" s="1"/>
    </row>
    <row r="211" spans="1:9" x14ac:dyDescent="0.25">
      <c r="A211" s="2"/>
      <c r="B211" s="2"/>
      <c r="C211" s="7"/>
      <c r="D211" s="8"/>
    </row>
    <row r="212" spans="1:9" x14ac:dyDescent="0.25">
      <c r="C212" s="7"/>
      <c r="D212" s="1"/>
    </row>
    <row r="213" spans="1:9" x14ac:dyDescent="0.25">
      <c r="A213" s="2"/>
      <c r="B213" s="2"/>
      <c r="C213" s="7"/>
      <c r="D213" s="8"/>
      <c r="E213" s="2"/>
      <c r="F213" s="3"/>
      <c r="G213" s="2"/>
      <c r="H213" s="2"/>
      <c r="I213" s="2"/>
    </row>
    <row r="214" spans="1:9" x14ac:dyDescent="0.25">
      <c r="C214" s="7"/>
      <c r="D214" s="1"/>
    </row>
    <row r="215" spans="1:9" x14ac:dyDescent="0.25">
      <c r="A215" s="2"/>
      <c r="B215" s="2"/>
      <c r="C215" s="7"/>
      <c r="D215" s="8"/>
      <c r="G215" s="4"/>
    </row>
    <row r="216" spans="1:9" x14ac:dyDescent="0.25">
      <c r="C216" s="7"/>
      <c r="D216" s="1"/>
      <c r="H216" s="1"/>
    </row>
    <row r="217" spans="1:9" x14ac:dyDescent="0.25">
      <c r="A217" s="2"/>
      <c r="B217" s="2"/>
      <c r="C217" s="7"/>
      <c r="D217" s="8"/>
    </row>
    <row r="218" spans="1:9" x14ac:dyDescent="0.25">
      <c r="C218" s="7"/>
      <c r="D218" s="1"/>
    </row>
    <row r="219" spans="1:9" x14ac:dyDescent="0.25">
      <c r="A219" s="2"/>
      <c r="B219" s="2"/>
      <c r="C219" s="7"/>
      <c r="D219" s="8"/>
    </row>
    <row r="220" spans="1:9" x14ac:dyDescent="0.25">
      <c r="C220" s="7"/>
      <c r="D220" s="1"/>
    </row>
    <row r="221" spans="1:9" x14ac:dyDescent="0.25">
      <c r="A221" s="2"/>
      <c r="B221" s="2"/>
      <c r="C221" s="7"/>
      <c r="D221" s="8"/>
      <c r="G221" s="4"/>
    </row>
    <row r="222" spans="1:9" x14ac:dyDescent="0.25">
      <c r="C222" s="7"/>
      <c r="D222" s="1"/>
    </row>
    <row r="223" spans="1:9" x14ac:dyDescent="0.25">
      <c r="A223" s="2"/>
      <c r="B223" s="2"/>
      <c r="C223" s="7"/>
      <c r="D223" s="8"/>
    </row>
    <row r="224" spans="1:9" x14ac:dyDescent="0.25">
      <c r="C224" s="7"/>
      <c r="D224" s="1"/>
    </row>
    <row r="225" spans="1:4" x14ac:dyDescent="0.25">
      <c r="A225" s="2"/>
      <c r="B225" s="2"/>
      <c r="C225" s="7"/>
      <c r="D225" s="8"/>
    </row>
    <row r="226" spans="1:4" x14ac:dyDescent="0.25">
      <c r="C226" s="7"/>
      <c r="D226" s="1"/>
    </row>
    <row r="227" spans="1:4" x14ac:dyDescent="0.25">
      <c r="A227" s="2"/>
      <c r="B227" s="2"/>
      <c r="C227" s="7"/>
      <c r="D227" s="8"/>
    </row>
    <row r="228" spans="1:4" x14ac:dyDescent="0.25">
      <c r="C228" s="7"/>
      <c r="D228" s="1"/>
    </row>
    <row r="229" spans="1:4" x14ac:dyDescent="0.25">
      <c r="A229" s="2"/>
      <c r="B229" s="2"/>
      <c r="C229" s="7"/>
      <c r="D229" s="8"/>
    </row>
    <row r="230" spans="1:4" x14ac:dyDescent="0.25">
      <c r="C230" s="7"/>
      <c r="D230" s="1"/>
    </row>
    <row r="231" spans="1:4" x14ac:dyDescent="0.25">
      <c r="A231" s="2"/>
      <c r="B231" s="2"/>
      <c r="C231" s="7"/>
      <c r="D231" s="8"/>
    </row>
    <row r="232" spans="1:4" x14ac:dyDescent="0.25">
      <c r="C232" s="7"/>
      <c r="D232" s="1"/>
    </row>
    <row r="233" spans="1:4" x14ac:dyDescent="0.25">
      <c r="A233" s="2"/>
      <c r="B233" s="2"/>
      <c r="C233" s="7"/>
      <c r="D233" s="8"/>
    </row>
    <row r="234" spans="1:4" x14ac:dyDescent="0.25">
      <c r="C234" s="7"/>
      <c r="D234" s="1"/>
    </row>
    <row r="235" spans="1:4" x14ac:dyDescent="0.25">
      <c r="A235" s="2"/>
      <c r="B235" s="2"/>
      <c r="C235" s="7"/>
      <c r="D235" s="8"/>
    </row>
    <row r="236" spans="1:4" x14ac:dyDescent="0.25">
      <c r="C236" s="7"/>
      <c r="D236" s="1"/>
    </row>
    <row r="237" spans="1:4" x14ac:dyDescent="0.25">
      <c r="A237" s="2"/>
      <c r="B237" s="2"/>
      <c r="C237" s="7"/>
      <c r="D237" s="8"/>
    </row>
    <row r="238" spans="1:4" x14ac:dyDescent="0.25">
      <c r="C238" s="7"/>
      <c r="D238" s="1"/>
    </row>
    <row r="239" spans="1:4" x14ac:dyDescent="0.25">
      <c r="A239" s="2"/>
      <c r="B239" s="2"/>
      <c r="C239" s="7"/>
      <c r="D239" s="8"/>
    </row>
    <row r="240" spans="1:4" x14ac:dyDescent="0.25">
      <c r="C240" s="7"/>
      <c r="D240" s="1"/>
    </row>
    <row r="241" spans="1:4" x14ac:dyDescent="0.25">
      <c r="A241" s="2"/>
      <c r="B241" s="2"/>
      <c r="C241" s="7"/>
      <c r="D241" s="8"/>
    </row>
    <row r="242" spans="1:4" x14ac:dyDescent="0.25">
      <c r="C242" s="7"/>
      <c r="D242" s="1"/>
    </row>
    <row r="243" spans="1:4" x14ac:dyDescent="0.25">
      <c r="A243" s="2"/>
      <c r="B243" s="2"/>
      <c r="C243" s="7"/>
      <c r="D243" s="8"/>
    </row>
    <row r="244" spans="1:4" x14ac:dyDescent="0.25">
      <c r="C244" s="7"/>
      <c r="D244" s="1"/>
    </row>
    <row r="245" spans="1:4" x14ac:dyDescent="0.25">
      <c r="A245" s="2"/>
      <c r="B245" s="2"/>
      <c r="C245" s="7"/>
      <c r="D245" s="8"/>
    </row>
    <row r="246" spans="1:4" x14ac:dyDescent="0.25">
      <c r="C246" s="7"/>
      <c r="D246" s="1"/>
    </row>
    <row r="247" spans="1:4" x14ac:dyDescent="0.25">
      <c r="A247" s="2"/>
      <c r="B247" s="2"/>
      <c r="C247" s="7"/>
      <c r="D247" s="8"/>
    </row>
    <row r="248" spans="1:4" x14ac:dyDescent="0.25">
      <c r="C248" s="7"/>
      <c r="D248" s="1"/>
    </row>
    <row r="249" spans="1:4" x14ac:dyDescent="0.25">
      <c r="A249" s="2"/>
      <c r="B249" s="2"/>
      <c r="C249" s="7"/>
      <c r="D249" s="8"/>
    </row>
    <row r="250" spans="1:4" x14ac:dyDescent="0.25">
      <c r="C250" s="7"/>
      <c r="D250" s="1"/>
    </row>
    <row r="251" spans="1:4" x14ac:dyDescent="0.25">
      <c r="A251" s="2"/>
      <c r="B251" s="2"/>
      <c r="C251" s="7"/>
      <c r="D251" s="8"/>
    </row>
    <row r="252" spans="1:4" x14ac:dyDescent="0.25">
      <c r="C252" s="7"/>
      <c r="D252" s="1"/>
    </row>
    <row r="253" spans="1:4" x14ac:dyDescent="0.25">
      <c r="A253" s="2"/>
      <c r="B253" s="2"/>
      <c r="C253" s="7"/>
      <c r="D253" s="8"/>
    </row>
    <row r="254" spans="1:4" x14ac:dyDescent="0.25">
      <c r="C254" s="7"/>
      <c r="D254" s="1"/>
    </row>
    <row r="255" spans="1:4" x14ac:dyDescent="0.25">
      <c r="A255" s="2"/>
      <c r="B255" s="2"/>
      <c r="C255" s="7"/>
      <c r="D255" s="8"/>
    </row>
    <row r="256" spans="1:4" x14ac:dyDescent="0.25">
      <c r="C256" s="7"/>
      <c r="D256" s="1"/>
    </row>
    <row r="257" spans="1:4" x14ac:dyDescent="0.25">
      <c r="A257" s="2"/>
      <c r="B257" s="2"/>
      <c r="C257" s="7"/>
      <c r="D257" s="8"/>
    </row>
    <row r="258" spans="1:4" x14ac:dyDescent="0.25">
      <c r="C258" s="7"/>
      <c r="D258" s="1"/>
    </row>
    <row r="259" spans="1:4" x14ac:dyDescent="0.25">
      <c r="A259" s="2"/>
      <c r="B259" s="2"/>
      <c r="C259" s="7"/>
      <c r="D259" s="8"/>
    </row>
    <row r="260" spans="1:4" x14ac:dyDescent="0.25">
      <c r="C260" s="7"/>
      <c r="D260" s="1"/>
    </row>
    <row r="261" spans="1:4" x14ac:dyDescent="0.25">
      <c r="A261" s="2"/>
      <c r="B261" s="2"/>
      <c r="C261" s="7"/>
      <c r="D261" s="8"/>
    </row>
    <row r="262" spans="1:4" x14ac:dyDescent="0.25">
      <c r="C262" s="7"/>
      <c r="D262" s="1"/>
    </row>
    <row r="263" spans="1:4" x14ac:dyDescent="0.25">
      <c r="A263" s="2"/>
      <c r="B263" s="2"/>
      <c r="C263" s="7"/>
      <c r="D263" s="8"/>
    </row>
    <row r="264" spans="1:4" x14ac:dyDescent="0.25">
      <c r="C264" s="7"/>
      <c r="D264" s="1"/>
    </row>
    <row r="265" spans="1:4" x14ac:dyDescent="0.25">
      <c r="A265" s="2"/>
      <c r="B265" s="2"/>
      <c r="C265" s="7"/>
      <c r="D265" s="8"/>
    </row>
    <row r="266" spans="1:4" x14ac:dyDescent="0.25">
      <c r="C266" s="7"/>
      <c r="D266" s="1"/>
    </row>
    <row r="267" spans="1:4" x14ac:dyDescent="0.25">
      <c r="A267" s="2"/>
      <c r="B267" s="2"/>
      <c r="C267" s="7"/>
      <c r="D267" s="8"/>
    </row>
    <row r="268" spans="1:4" x14ac:dyDescent="0.25">
      <c r="C268" s="7"/>
      <c r="D268" s="1"/>
    </row>
    <row r="269" spans="1:4" x14ac:dyDescent="0.25">
      <c r="A269" s="2"/>
      <c r="B269" s="2"/>
      <c r="C269" s="7"/>
      <c r="D269" s="8"/>
    </row>
    <row r="270" spans="1:4" x14ac:dyDescent="0.25">
      <c r="C270" s="7"/>
      <c r="D270" s="1"/>
    </row>
    <row r="271" spans="1:4" x14ac:dyDescent="0.25">
      <c r="A271" s="2"/>
      <c r="B271" s="2"/>
      <c r="C271" s="7"/>
      <c r="D271" s="8"/>
    </row>
    <row r="272" spans="1:4" x14ac:dyDescent="0.25">
      <c r="C272" s="7"/>
      <c r="D272" s="1"/>
    </row>
    <row r="273" spans="1:4" x14ac:dyDescent="0.25">
      <c r="A273" s="2"/>
      <c r="B273" s="2"/>
      <c r="C273" s="7"/>
      <c r="D273" s="8"/>
    </row>
    <row r="274" spans="1:4" x14ac:dyDescent="0.25">
      <c r="C274" s="7"/>
      <c r="D274" s="1"/>
    </row>
    <row r="275" spans="1:4" x14ac:dyDescent="0.25">
      <c r="A275" s="2"/>
      <c r="B275" s="2"/>
      <c r="C275" s="7"/>
      <c r="D275" s="8"/>
    </row>
    <row r="276" spans="1:4" x14ac:dyDescent="0.25">
      <c r="C276" s="7"/>
      <c r="D276" s="1"/>
    </row>
    <row r="277" spans="1:4" x14ac:dyDescent="0.25">
      <c r="A277" s="2"/>
      <c r="B277" s="2"/>
      <c r="C277" s="7"/>
      <c r="D277" s="8"/>
    </row>
    <row r="278" spans="1:4" x14ac:dyDescent="0.25">
      <c r="C278" s="7"/>
      <c r="D278" s="1"/>
    </row>
    <row r="279" spans="1:4" x14ac:dyDescent="0.25">
      <c r="A279" s="2"/>
      <c r="B279" s="2"/>
      <c r="C279" s="7"/>
      <c r="D279" s="8"/>
    </row>
    <row r="280" spans="1:4" x14ac:dyDescent="0.25">
      <c r="C280" s="7"/>
      <c r="D280" s="1"/>
    </row>
    <row r="281" spans="1:4" x14ac:dyDescent="0.25">
      <c r="A281" s="2"/>
      <c r="B281" s="2"/>
      <c r="C281" s="7"/>
      <c r="D281" s="8"/>
    </row>
    <row r="282" spans="1:4" x14ac:dyDescent="0.25">
      <c r="C282" s="7"/>
      <c r="D282" s="1"/>
    </row>
    <row r="283" spans="1:4" x14ac:dyDescent="0.25">
      <c r="A283" s="2"/>
      <c r="B283" s="2"/>
      <c r="C283" s="7"/>
      <c r="D283" s="8"/>
    </row>
    <row r="284" spans="1:4" x14ac:dyDescent="0.25">
      <c r="C284" s="7"/>
      <c r="D284" s="1"/>
    </row>
    <row r="285" spans="1:4" x14ac:dyDescent="0.25">
      <c r="A285" s="2"/>
      <c r="B285" s="2"/>
      <c r="C285" s="7"/>
      <c r="D285" s="8"/>
    </row>
    <row r="286" spans="1:4" x14ac:dyDescent="0.25">
      <c r="C286" s="7"/>
      <c r="D286" s="1"/>
    </row>
    <row r="287" spans="1:4" x14ac:dyDescent="0.25">
      <c r="A287" s="2"/>
      <c r="B287" s="2"/>
      <c r="C287" s="7"/>
      <c r="D287" s="8"/>
    </row>
    <row r="288" spans="1:4" x14ac:dyDescent="0.25">
      <c r="C288" s="7"/>
      <c r="D288" s="1"/>
    </row>
    <row r="289" spans="1:4" x14ac:dyDescent="0.25">
      <c r="A289" s="2"/>
      <c r="B289" s="2"/>
      <c r="C289" s="7"/>
      <c r="D289" s="8"/>
    </row>
    <row r="290" spans="1:4" x14ac:dyDescent="0.25">
      <c r="C290" s="7"/>
      <c r="D290" s="1"/>
    </row>
    <row r="291" spans="1:4" x14ac:dyDescent="0.25">
      <c r="A291" s="2"/>
      <c r="B291" s="2"/>
      <c r="C291" s="7"/>
      <c r="D291" s="8"/>
    </row>
    <row r="292" spans="1:4" x14ac:dyDescent="0.25">
      <c r="C292" s="7"/>
      <c r="D292" s="1"/>
    </row>
    <row r="293" spans="1:4" x14ac:dyDescent="0.25">
      <c r="A293" s="2"/>
      <c r="B293" s="2"/>
      <c r="C293" s="7"/>
      <c r="D293" s="8"/>
    </row>
    <row r="294" spans="1:4" x14ac:dyDescent="0.25">
      <c r="C294" s="7"/>
      <c r="D294" s="1"/>
    </row>
    <row r="295" spans="1:4" x14ac:dyDescent="0.25">
      <c r="A295" s="2"/>
      <c r="B295" s="2"/>
      <c r="C295" s="7"/>
      <c r="D295" s="8"/>
    </row>
    <row r="296" spans="1:4" x14ac:dyDescent="0.25">
      <c r="C296" s="7"/>
      <c r="D296" s="1"/>
    </row>
    <row r="297" spans="1:4" x14ac:dyDescent="0.25">
      <c r="A297" s="2"/>
      <c r="B297" s="2"/>
      <c r="C297" s="7"/>
      <c r="D297" s="8"/>
    </row>
    <row r="298" spans="1:4" x14ac:dyDescent="0.25">
      <c r="C298" s="7"/>
      <c r="D298" s="1"/>
    </row>
    <row r="299" spans="1:4" x14ac:dyDescent="0.25">
      <c r="A299" s="2"/>
      <c r="B299" s="2"/>
      <c r="C299" s="7"/>
      <c r="D299" s="8"/>
    </row>
    <row r="300" spans="1:4" x14ac:dyDescent="0.25">
      <c r="C300" s="7"/>
      <c r="D300" s="1"/>
    </row>
    <row r="301" spans="1:4" x14ac:dyDescent="0.25">
      <c r="A301" s="2"/>
      <c r="B301" s="2"/>
      <c r="C301" s="7"/>
      <c r="D301" s="8"/>
    </row>
    <row r="302" spans="1:4" x14ac:dyDescent="0.25">
      <c r="C302" s="7"/>
      <c r="D302" s="1"/>
    </row>
    <row r="303" spans="1:4" x14ac:dyDescent="0.25">
      <c r="A303" s="2"/>
      <c r="B303" s="2"/>
      <c r="C303" s="7"/>
      <c r="D303" s="8"/>
    </row>
    <row r="304" spans="1:4" x14ac:dyDescent="0.25">
      <c r="C304" s="7"/>
      <c r="D304" s="1"/>
    </row>
    <row r="305" spans="1:4" x14ac:dyDescent="0.25">
      <c r="A305" s="2"/>
      <c r="B305" s="2"/>
      <c r="C305" s="7"/>
      <c r="D305" s="8"/>
    </row>
    <row r="306" spans="1:4" x14ac:dyDescent="0.25">
      <c r="C306" s="7"/>
      <c r="D306" s="1"/>
    </row>
    <row r="307" spans="1:4" x14ac:dyDescent="0.25">
      <c r="A307" s="2"/>
      <c r="B307" s="2"/>
      <c r="C307" s="7"/>
      <c r="D307" s="8"/>
    </row>
    <row r="308" spans="1:4" x14ac:dyDescent="0.25">
      <c r="C308" s="7"/>
      <c r="D308" s="1"/>
    </row>
    <row r="309" spans="1:4" x14ac:dyDescent="0.25">
      <c r="A309" s="2"/>
      <c r="B309" s="2"/>
      <c r="C309" s="7"/>
      <c r="D309" s="8"/>
    </row>
    <row r="310" spans="1:4" x14ac:dyDescent="0.25">
      <c r="C310" s="7"/>
      <c r="D310" s="1"/>
    </row>
    <row r="311" spans="1:4" x14ac:dyDescent="0.25">
      <c r="A311" s="2"/>
      <c r="B311" s="2"/>
      <c r="C311" s="7"/>
      <c r="D311" s="8"/>
    </row>
    <row r="312" spans="1:4" x14ac:dyDescent="0.25">
      <c r="C312" s="7"/>
      <c r="D312" s="1"/>
    </row>
    <row r="313" spans="1:4" x14ac:dyDescent="0.25">
      <c r="A313" s="2"/>
      <c r="B313" s="2"/>
      <c r="C313" s="7"/>
      <c r="D313" s="8"/>
    </row>
    <row r="314" spans="1:4" x14ac:dyDescent="0.25">
      <c r="C314" s="7"/>
      <c r="D314" s="1"/>
    </row>
    <row r="315" spans="1:4" x14ac:dyDescent="0.25">
      <c r="A315" s="2"/>
      <c r="B315" s="2"/>
      <c r="C315" s="7"/>
      <c r="D315" s="8"/>
    </row>
    <row r="316" spans="1:4" x14ac:dyDescent="0.25">
      <c r="C316" s="7"/>
      <c r="D316" s="1"/>
    </row>
    <row r="317" spans="1:4" x14ac:dyDescent="0.25">
      <c r="A317" s="2"/>
      <c r="B317" s="2"/>
      <c r="C317" s="7"/>
      <c r="D317" s="8"/>
    </row>
    <row r="318" spans="1:4" x14ac:dyDescent="0.25">
      <c r="C318" s="7"/>
      <c r="D318" s="1"/>
    </row>
    <row r="319" spans="1:4" x14ac:dyDescent="0.25">
      <c r="A319" s="2"/>
      <c r="B319" s="2"/>
      <c r="C319" s="7"/>
      <c r="D319" s="8"/>
    </row>
    <row r="320" spans="1:4" x14ac:dyDescent="0.25">
      <c r="C320" s="7"/>
      <c r="D320" s="1"/>
    </row>
    <row r="321" spans="1:4" x14ac:dyDescent="0.25">
      <c r="A321" s="2"/>
      <c r="B321" s="2"/>
      <c r="C321" s="7"/>
      <c r="D321" s="8"/>
    </row>
    <row r="322" spans="1:4" x14ac:dyDescent="0.25">
      <c r="C322" s="7"/>
      <c r="D322" s="1"/>
    </row>
    <row r="323" spans="1:4" x14ac:dyDescent="0.25">
      <c r="A323" s="2"/>
      <c r="B323" s="2"/>
      <c r="C323" s="7"/>
      <c r="D323" s="8"/>
    </row>
    <row r="324" spans="1:4" x14ac:dyDescent="0.25">
      <c r="C324" s="7"/>
      <c r="D324" s="1"/>
    </row>
    <row r="325" spans="1:4" x14ac:dyDescent="0.25">
      <c r="A325" s="2"/>
      <c r="B325" s="2"/>
      <c r="C325" s="7"/>
      <c r="D325" s="8"/>
    </row>
    <row r="326" spans="1:4" x14ac:dyDescent="0.25">
      <c r="C326" s="7"/>
      <c r="D326" s="1"/>
    </row>
    <row r="327" spans="1:4" x14ac:dyDescent="0.25">
      <c r="A327" s="2"/>
      <c r="B327" s="2"/>
      <c r="C327" s="7"/>
      <c r="D327" s="8"/>
    </row>
    <row r="328" spans="1:4" x14ac:dyDescent="0.25">
      <c r="C328" s="7"/>
      <c r="D328" s="1"/>
    </row>
    <row r="329" spans="1:4" x14ac:dyDescent="0.25">
      <c r="A329" s="2"/>
      <c r="B329" s="2"/>
      <c r="C329" s="7"/>
      <c r="D329" s="8"/>
    </row>
    <row r="330" spans="1:4" x14ac:dyDescent="0.25">
      <c r="C330" s="7"/>
      <c r="D330" s="1"/>
    </row>
    <row r="331" spans="1:4" x14ac:dyDescent="0.25">
      <c r="A331" s="2"/>
      <c r="B331" s="2"/>
      <c r="C331" s="7"/>
      <c r="D331" s="8"/>
    </row>
    <row r="332" spans="1:4" x14ac:dyDescent="0.25">
      <c r="C332" s="7"/>
      <c r="D332" s="1"/>
    </row>
    <row r="333" spans="1:4" x14ac:dyDescent="0.25">
      <c r="A333" s="2"/>
      <c r="B333" s="2"/>
      <c r="C333" s="7"/>
      <c r="D333" s="8"/>
    </row>
    <row r="334" spans="1:4" x14ac:dyDescent="0.25">
      <c r="C334" s="7"/>
      <c r="D334" s="1"/>
    </row>
    <row r="335" spans="1:4" x14ac:dyDescent="0.25">
      <c r="A335" s="2"/>
      <c r="B335" s="2"/>
      <c r="C335" s="7"/>
      <c r="D335" s="8"/>
    </row>
    <row r="336" spans="1:4" x14ac:dyDescent="0.25">
      <c r="C336" s="7"/>
      <c r="D336" s="1"/>
    </row>
    <row r="337" spans="1:4" x14ac:dyDescent="0.25">
      <c r="A337" s="2"/>
      <c r="B337" s="2"/>
      <c r="C337" s="7"/>
      <c r="D337" s="8"/>
    </row>
    <row r="338" spans="1:4" x14ac:dyDescent="0.25">
      <c r="C338" s="7"/>
      <c r="D338" s="1"/>
    </row>
    <row r="339" spans="1:4" x14ac:dyDescent="0.25">
      <c r="A339" s="2"/>
      <c r="B339" s="2"/>
      <c r="C339" s="7"/>
      <c r="D339" s="8"/>
    </row>
    <row r="340" spans="1:4" x14ac:dyDescent="0.25">
      <c r="C340" s="7"/>
      <c r="D340" s="1"/>
    </row>
    <row r="341" spans="1:4" x14ac:dyDescent="0.25">
      <c r="A341" s="2"/>
      <c r="B341" s="2"/>
      <c r="C341" s="7"/>
      <c r="D341" s="8"/>
    </row>
    <row r="342" spans="1:4" x14ac:dyDescent="0.25">
      <c r="C342" s="7"/>
      <c r="D342" s="1"/>
    </row>
    <row r="343" spans="1:4" x14ac:dyDescent="0.25">
      <c r="A343" s="2"/>
      <c r="B343" s="2"/>
      <c r="C343" s="7"/>
      <c r="D343" s="8"/>
    </row>
    <row r="344" spans="1:4" x14ac:dyDescent="0.25">
      <c r="C344" s="7"/>
      <c r="D344" s="1"/>
    </row>
    <row r="345" spans="1:4" x14ac:dyDescent="0.25">
      <c r="A345" s="2"/>
      <c r="B345" s="2"/>
      <c r="C345" s="7"/>
      <c r="D345" s="8"/>
    </row>
    <row r="346" spans="1:4" x14ac:dyDescent="0.25">
      <c r="C346" s="7"/>
      <c r="D346" s="1"/>
    </row>
    <row r="347" spans="1:4" x14ac:dyDescent="0.25">
      <c r="A347" s="2"/>
      <c r="B347" s="2"/>
      <c r="C347" s="7"/>
      <c r="D347" s="8"/>
    </row>
    <row r="348" spans="1:4" x14ac:dyDescent="0.25">
      <c r="C348" s="7"/>
      <c r="D348" s="1"/>
    </row>
    <row r="349" spans="1:4" x14ac:dyDescent="0.25">
      <c r="A349" s="2"/>
      <c r="B349" s="2"/>
      <c r="C349" s="7"/>
      <c r="D349" s="8"/>
    </row>
    <row r="350" spans="1:4" x14ac:dyDescent="0.25">
      <c r="C350" s="7"/>
      <c r="D350" s="1"/>
    </row>
    <row r="351" spans="1:4" x14ac:dyDescent="0.25">
      <c r="A351" s="2"/>
      <c r="B351" s="2"/>
      <c r="C351" s="7"/>
      <c r="D351" s="8"/>
    </row>
    <row r="352" spans="1:4" x14ac:dyDescent="0.25">
      <c r="C352" s="7"/>
      <c r="D352" s="1"/>
    </row>
    <row r="353" spans="1:4" x14ac:dyDescent="0.25">
      <c r="A353" s="2"/>
      <c r="B353" s="2"/>
      <c r="C353" s="7"/>
      <c r="D353" s="8"/>
    </row>
    <row r="354" spans="1:4" x14ac:dyDescent="0.25">
      <c r="C354" s="7"/>
      <c r="D354" s="1"/>
    </row>
    <row r="355" spans="1:4" x14ac:dyDescent="0.25">
      <c r="A355" s="2"/>
      <c r="B355" s="2"/>
      <c r="C355" s="7"/>
      <c r="D355" s="8"/>
    </row>
    <row r="356" spans="1:4" x14ac:dyDescent="0.25">
      <c r="C356" s="7"/>
      <c r="D356" s="1"/>
    </row>
    <row r="357" spans="1:4" x14ac:dyDescent="0.25">
      <c r="A357" s="2"/>
      <c r="B357" s="2"/>
      <c r="C357" s="7"/>
      <c r="D357" s="8"/>
    </row>
    <row r="358" spans="1:4" x14ac:dyDescent="0.25">
      <c r="C358" s="7"/>
      <c r="D358" s="1"/>
    </row>
    <row r="359" spans="1:4" x14ac:dyDescent="0.25">
      <c r="A359" s="2"/>
      <c r="B359" s="2"/>
      <c r="C359" s="7"/>
      <c r="D359" s="8"/>
    </row>
    <row r="360" spans="1:4" x14ac:dyDescent="0.25">
      <c r="C360" s="7"/>
      <c r="D360" s="1"/>
    </row>
    <row r="361" spans="1:4" x14ac:dyDescent="0.25">
      <c r="A361" s="2"/>
      <c r="B361" s="2"/>
      <c r="C361" s="7"/>
      <c r="D361" s="8"/>
    </row>
    <row r="362" spans="1:4" x14ac:dyDescent="0.25">
      <c r="C362" s="7"/>
      <c r="D362" s="1"/>
    </row>
    <row r="363" spans="1:4" x14ac:dyDescent="0.25">
      <c r="A363" s="2"/>
      <c r="B363" s="2"/>
      <c r="C363" s="7"/>
      <c r="D363" s="8"/>
    </row>
    <row r="364" spans="1:4" x14ac:dyDescent="0.25">
      <c r="C364" s="7"/>
      <c r="D364" s="1"/>
    </row>
    <row r="365" spans="1:4" x14ac:dyDescent="0.25">
      <c r="A365" s="2"/>
      <c r="B365" s="2"/>
      <c r="C365" s="7"/>
      <c r="D365" s="8"/>
    </row>
    <row r="366" spans="1:4" x14ac:dyDescent="0.25">
      <c r="C366" s="7"/>
      <c r="D366" s="1"/>
    </row>
    <row r="367" spans="1:4" x14ac:dyDescent="0.25">
      <c r="A367" s="2"/>
      <c r="B367" s="2"/>
      <c r="C367" s="7"/>
      <c r="D367" s="8"/>
    </row>
    <row r="368" spans="1:4" x14ac:dyDescent="0.25">
      <c r="C368" s="7"/>
      <c r="D368" s="1"/>
    </row>
    <row r="369" spans="1:4" x14ac:dyDescent="0.25">
      <c r="A369" s="2"/>
      <c r="B369" s="2"/>
      <c r="C369" s="7"/>
      <c r="D369" s="8"/>
    </row>
    <row r="370" spans="1:4" x14ac:dyDescent="0.25">
      <c r="C370" s="7"/>
      <c r="D370" s="1"/>
    </row>
    <row r="371" spans="1:4" x14ac:dyDescent="0.25">
      <c r="A371" s="2"/>
      <c r="B371" s="2"/>
      <c r="C371" s="7"/>
      <c r="D371" s="8"/>
    </row>
    <row r="372" spans="1:4" x14ac:dyDescent="0.25">
      <c r="C372" s="7"/>
      <c r="D372" s="1"/>
    </row>
    <row r="373" spans="1:4" x14ac:dyDescent="0.25">
      <c r="A373" s="2"/>
      <c r="B373" s="2"/>
      <c r="C373" s="7"/>
      <c r="D373" s="8"/>
    </row>
    <row r="374" spans="1:4" x14ac:dyDescent="0.25">
      <c r="C374" s="7"/>
      <c r="D374" s="1"/>
    </row>
    <row r="375" spans="1:4" x14ac:dyDescent="0.25">
      <c r="A375" s="2"/>
      <c r="B375" s="2"/>
      <c r="C375" s="7"/>
      <c r="D375" s="8"/>
    </row>
    <row r="376" spans="1:4" x14ac:dyDescent="0.25">
      <c r="C376" s="7"/>
      <c r="D376" s="1"/>
    </row>
    <row r="377" spans="1:4" x14ac:dyDescent="0.25">
      <c r="A377" s="2"/>
      <c r="B377" s="2"/>
      <c r="C377" s="7"/>
      <c r="D377" s="8"/>
    </row>
    <row r="378" spans="1:4" x14ac:dyDescent="0.25">
      <c r="C378" s="7"/>
      <c r="D378" s="1"/>
    </row>
    <row r="379" spans="1:4" x14ac:dyDescent="0.25">
      <c r="A379" s="2"/>
      <c r="B379" s="2"/>
      <c r="C379" s="7"/>
      <c r="D379" s="8"/>
    </row>
    <row r="380" spans="1:4" x14ac:dyDescent="0.25">
      <c r="C380" s="7"/>
      <c r="D380" s="1"/>
    </row>
    <row r="381" spans="1:4" x14ac:dyDescent="0.25">
      <c r="A381" s="2"/>
      <c r="B381" s="2"/>
      <c r="C381" s="7"/>
      <c r="D381" s="8"/>
    </row>
    <row r="382" spans="1:4" x14ac:dyDescent="0.25">
      <c r="C382" s="7"/>
      <c r="D382" s="1"/>
    </row>
    <row r="383" spans="1:4" x14ac:dyDescent="0.25">
      <c r="A383" s="2"/>
      <c r="B383" s="2"/>
      <c r="C383" s="7"/>
      <c r="D383" s="8"/>
    </row>
    <row r="384" spans="1:4" x14ac:dyDescent="0.25">
      <c r="C384" s="7"/>
      <c r="D384" s="1"/>
    </row>
    <row r="385" spans="1:4" x14ac:dyDescent="0.25">
      <c r="A385" s="2"/>
      <c r="B385" s="2"/>
      <c r="C385" s="7"/>
      <c r="D385" s="8"/>
    </row>
    <row r="386" spans="1:4" x14ac:dyDescent="0.25">
      <c r="C386" s="7"/>
      <c r="D386" s="1"/>
    </row>
    <row r="387" spans="1:4" x14ac:dyDescent="0.25">
      <c r="A387" s="2"/>
      <c r="B387" s="2"/>
      <c r="C387" s="7"/>
      <c r="D387" s="8"/>
    </row>
    <row r="388" spans="1:4" x14ac:dyDescent="0.25">
      <c r="C388" s="7"/>
      <c r="D388" s="1"/>
    </row>
    <row r="389" spans="1:4" x14ac:dyDescent="0.25">
      <c r="A389" s="2"/>
      <c r="B389" s="2"/>
      <c r="C389" s="7"/>
      <c r="D389" s="8"/>
    </row>
    <row r="390" spans="1:4" x14ac:dyDescent="0.25">
      <c r="C390" s="7"/>
      <c r="D390" s="1"/>
    </row>
    <row r="391" spans="1:4" x14ac:dyDescent="0.25">
      <c r="A391" s="2"/>
      <c r="B391" s="2"/>
      <c r="C391" s="7"/>
      <c r="D391" s="8"/>
    </row>
    <row r="392" spans="1:4" x14ac:dyDescent="0.25">
      <c r="C392" s="7"/>
      <c r="D392" s="1"/>
    </row>
    <row r="393" spans="1:4" x14ac:dyDescent="0.25">
      <c r="A393" s="2"/>
      <c r="B393" s="2"/>
      <c r="C393" s="7"/>
      <c r="D393" s="8"/>
    </row>
    <row r="394" spans="1:4" x14ac:dyDescent="0.25">
      <c r="C394" s="7"/>
      <c r="D394" s="1"/>
    </row>
    <row r="395" spans="1:4" x14ac:dyDescent="0.25">
      <c r="A395" s="2"/>
      <c r="B395" s="2"/>
      <c r="C395" s="7"/>
      <c r="D395" s="8"/>
    </row>
    <row r="396" spans="1:4" x14ac:dyDescent="0.25">
      <c r="C396" s="7"/>
      <c r="D396" s="1"/>
    </row>
    <row r="397" spans="1:4" x14ac:dyDescent="0.25">
      <c r="A397" s="2"/>
      <c r="B397" s="2"/>
      <c r="C397" s="7"/>
      <c r="D397" s="8"/>
    </row>
    <row r="398" spans="1:4" x14ac:dyDescent="0.25">
      <c r="C398" s="7"/>
      <c r="D398" s="1"/>
    </row>
    <row r="399" spans="1:4" x14ac:dyDescent="0.25">
      <c r="A399" s="2"/>
      <c r="B399" s="2"/>
      <c r="C399" s="7"/>
      <c r="D399" s="8"/>
    </row>
    <row r="400" spans="1:4" x14ac:dyDescent="0.25">
      <c r="C400" s="7"/>
      <c r="D400" s="1"/>
    </row>
    <row r="401" spans="1:4" x14ac:dyDescent="0.25">
      <c r="A401" s="2"/>
      <c r="B401" s="2"/>
      <c r="C401" s="7"/>
      <c r="D401" s="8"/>
    </row>
    <row r="402" spans="1:4" x14ac:dyDescent="0.25">
      <c r="C402" s="7"/>
      <c r="D402" s="1"/>
    </row>
    <row r="403" spans="1:4" x14ac:dyDescent="0.25">
      <c r="A403" s="2"/>
      <c r="B403" s="2"/>
      <c r="C403" s="7"/>
      <c r="D403" s="8"/>
    </row>
    <row r="404" spans="1:4" x14ac:dyDescent="0.25">
      <c r="A404"/>
      <c r="B404"/>
      <c r="C404"/>
      <c r="D404"/>
    </row>
    <row r="405" spans="1:4" x14ac:dyDescent="0.25">
      <c r="A405"/>
      <c r="B405"/>
      <c r="C405"/>
      <c r="D405"/>
    </row>
    <row r="406" spans="1:4" x14ac:dyDescent="0.25">
      <c r="A406"/>
      <c r="B406"/>
      <c r="C406"/>
      <c r="D406"/>
    </row>
    <row r="407" spans="1:4" x14ac:dyDescent="0.25">
      <c r="A407"/>
      <c r="B407"/>
      <c r="C407"/>
      <c r="D407"/>
    </row>
    <row r="408" spans="1:4" x14ac:dyDescent="0.25">
      <c r="A408"/>
      <c r="B408"/>
      <c r="C408"/>
      <c r="D408"/>
    </row>
    <row r="409" spans="1:4" x14ac:dyDescent="0.25">
      <c r="A409"/>
      <c r="B409"/>
      <c r="C409"/>
      <c r="D409"/>
    </row>
    <row r="410" spans="1:4" x14ac:dyDescent="0.25">
      <c r="A410"/>
      <c r="B410"/>
      <c r="C410"/>
      <c r="D410"/>
    </row>
    <row r="411" spans="1:4" x14ac:dyDescent="0.25">
      <c r="A411"/>
      <c r="B411"/>
      <c r="C411"/>
      <c r="D411"/>
    </row>
    <row r="412" spans="1:4" x14ac:dyDescent="0.25">
      <c r="A412"/>
      <c r="B412"/>
      <c r="C412"/>
      <c r="D412"/>
    </row>
    <row r="413" spans="1:4" x14ac:dyDescent="0.25">
      <c r="A413"/>
      <c r="B413"/>
      <c r="C413"/>
      <c r="D413"/>
    </row>
    <row r="414" spans="1:4" x14ac:dyDescent="0.25">
      <c r="A414"/>
      <c r="B414"/>
      <c r="C414"/>
      <c r="D414"/>
    </row>
    <row r="415" spans="1:4" x14ac:dyDescent="0.25">
      <c r="A415"/>
      <c r="B415"/>
      <c r="C415"/>
      <c r="D415"/>
    </row>
    <row r="416" spans="1:4" x14ac:dyDescent="0.25">
      <c r="A416"/>
      <c r="B416"/>
      <c r="C416"/>
      <c r="D416"/>
    </row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spans="1:4" x14ac:dyDescent="0.25">
      <c r="A545"/>
      <c r="B545"/>
      <c r="C545"/>
      <c r="D545"/>
    </row>
    <row r="546" spans="1:4" x14ac:dyDescent="0.25">
      <c r="A546"/>
      <c r="B546"/>
      <c r="C546"/>
      <c r="D546"/>
    </row>
    <row r="547" spans="1:4" x14ac:dyDescent="0.25">
      <c r="A547"/>
      <c r="B547"/>
      <c r="C547"/>
      <c r="D547"/>
    </row>
    <row r="548" spans="1:4" x14ac:dyDescent="0.25">
      <c r="A548"/>
      <c r="B548"/>
      <c r="C548"/>
      <c r="D548"/>
    </row>
    <row r="549" spans="1:4" x14ac:dyDescent="0.25">
      <c r="A549"/>
      <c r="B549"/>
      <c r="C549"/>
      <c r="D549"/>
    </row>
    <row r="550" spans="1:4" x14ac:dyDescent="0.25">
      <c r="A550"/>
      <c r="B550"/>
      <c r="C550"/>
      <c r="D550"/>
    </row>
    <row r="551" spans="1:4" x14ac:dyDescent="0.25">
      <c r="A551"/>
      <c r="B551"/>
      <c r="C551"/>
      <c r="D551"/>
    </row>
    <row r="552" spans="1:4" x14ac:dyDescent="0.25">
      <c r="A552"/>
      <c r="B552"/>
      <c r="C552"/>
      <c r="D552"/>
    </row>
    <row r="553" spans="1:4" x14ac:dyDescent="0.25">
      <c r="A553"/>
      <c r="B553"/>
      <c r="C553"/>
      <c r="D553"/>
    </row>
    <row r="554" spans="1:4" x14ac:dyDescent="0.25">
      <c r="A554"/>
      <c r="B554"/>
      <c r="C554"/>
      <c r="D554"/>
    </row>
    <row r="555" spans="1:4" x14ac:dyDescent="0.25">
      <c r="D555" s="1"/>
    </row>
    <row r="556" spans="1:4" x14ac:dyDescent="0.25">
      <c r="D556" s="1"/>
    </row>
    <row r="557" spans="1:4" x14ac:dyDescent="0.25">
      <c r="D557" s="1"/>
    </row>
    <row r="558" spans="1:4" x14ac:dyDescent="0.25">
      <c r="D558" s="1"/>
    </row>
    <row r="559" spans="1:4" x14ac:dyDescent="0.25">
      <c r="D559" s="1"/>
    </row>
    <row r="560" spans="1:4" x14ac:dyDescent="0.25">
      <c r="D560" s="1"/>
    </row>
    <row r="561" spans="4:4" x14ac:dyDescent="0.25">
      <c r="D561" s="1"/>
    </row>
    <row r="562" spans="4:4" x14ac:dyDescent="0.25">
      <c r="D562" s="1"/>
    </row>
    <row r="563" spans="4:4" x14ac:dyDescent="0.25">
      <c r="D563" s="1"/>
    </row>
    <row r="564" spans="4:4" x14ac:dyDescent="0.25">
      <c r="D564" s="1"/>
    </row>
    <row r="565" spans="4:4" x14ac:dyDescent="0.25">
      <c r="D565" s="1"/>
    </row>
    <row r="566" spans="4:4" x14ac:dyDescent="0.25">
      <c r="D566" s="1"/>
    </row>
    <row r="567" spans="4:4" x14ac:dyDescent="0.25">
      <c r="D567" s="1"/>
    </row>
    <row r="568" spans="4:4" x14ac:dyDescent="0.25">
      <c r="D568" s="1"/>
    </row>
    <row r="569" spans="4:4" x14ac:dyDescent="0.25">
      <c r="D569" s="1"/>
    </row>
    <row r="570" spans="4:4" x14ac:dyDescent="0.25">
      <c r="D570" s="1"/>
    </row>
    <row r="571" spans="4:4" x14ac:dyDescent="0.25">
      <c r="D571" s="1"/>
    </row>
    <row r="572" spans="4:4" x14ac:dyDescent="0.25">
      <c r="D572" s="1"/>
    </row>
    <row r="573" spans="4:4" x14ac:dyDescent="0.25">
      <c r="D573" s="1"/>
    </row>
    <row r="574" spans="4:4" x14ac:dyDescent="0.25">
      <c r="D574" s="1"/>
    </row>
    <row r="575" spans="4:4" x14ac:dyDescent="0.25">
      <c r="D575" s="1"/>
    </row>
    <row r="576" spans="4:4" x14ac:dyDescent="0.25">
      <c r="D576" s="1"/>
    </row>
    <row r="577" spans="4:4" x14ac:dyDescent="0.25">
      <c r="D577" s="1"/>
    </row>
    <row r="578" spans="4:4" x14ac:dyDescent="0.25">
      <c r="D578" s="1"/>
    </row>
    <row r="579" spans="4:4" x14ac:dyDescent="0.25">
      <c r="D579" s="1"/>
    </row>
    <row r="580" spans="4:4" x14ac:dyDescent="0.25">
      <c r="D580" s="1"/>
    </row>
    <row r="581" spans="4:4" x14ac:dyDescent="0.25">
      <c r="D581" s="1"/>
    </row>
    <row r="582" spans="4:4" x14ac:dyDescent="0.25">
      <c r="D582" s="1"/>
    </row>
    <row r="583" spans="4:4" x14ac:dyDescent="0.25">
      <c r="D583" s="1"/>
    </row>
    <row r="584" spans="4:4" x14ac:dyDescent="0.25">
      <c r="D584" s="1"/>
    </row>
    <row r="585" spans="4:4" x14ac:dyDescent="0.25">
      <c r="D585" s="1"/>
    </row>
    <row r="586" spans="4:4" x14ac:dyDescent="0.25">
      <c r="D586" s="1"/>
    </row>
    <row r="587" spans="4:4" x14ac:dyDescent="0.25">
      <c r="D587" s="1"/>
    </row>
    <row r="588" spans="4:4" x14ac:dyDescent="0.25">
      <c r="D588" s="1"/>
    </row>
    <row r="589" spans="4:4" x14ac:dyDescent="0.25">
      <c r="D589" s="1"/>
    </row>
    <row r="590" spans="4:4" x14ac:dyDescent="0.25">
      <c r="D590" s="1"/>
    </row>
    <row r="591" spans="4:4" x14ac:dyDescent="0.25">
      <c r="D591" s="1"/>
    </row>
    <row r="592" spans="4:4" x14ac:dyDescent="0.25">
      <c r="D592" s="1"/>
    </row>
    <row r="593" spans="4:4" x14ac:dyDescent="0.25">
      <c r="D593" s="1"/>
    </row>
    <row r="594" spans="4:4" x14ac:dyDescent="0.25">
      <c r="D594" s="1"/>
    </row>
    <row r="595" spans="4:4" x14ac:dyDescent="0.25">
      <c r="D595" s="1"/>
    </row>
    <row r="596" spans="4:4" x14ac:dyDescent="0.25">
      <c r="D596" s="1"/>
    </row>
    <row r="597" spans="4:4" x14ac:dyDescent="0.25">
      <c r="D597" s="1"/>
    </row>
    <row r="598" spans="4:4" x14ac:dyDescent="0.25">
      <c r="D598" s="1"/>
    </row>
    <row r="599" spans="4:4" x14ac:dyDescent="0.25">
      <c r="D599" s="1"/>
    </row>
    <row r="600" spans="4:4" x14ac:dyDescent="0.25">
      <c r="D600" s="1"/>
    </row>
    <row r="601" spans="4:4" x14ac:dyDescent="0.25">
      <c r="D601" s="1"/>
    </row>
    <row r="602" spans="4:4" x14ac:dyDescent="0.25">
      <c r="D602" s="1"/>
    </row>
    <row r="603" spans="4:4" x14ac:dyDescent="0.25">
      <c r="D603" s="1"/>
    </row>
    <row r="604" spans="4:4" x14ac:dyDescent="0.25">
      <c r="D604" s="1"/>
    </row>
    <row r="605" spans="4:4" x14ac:dyDescent="0.25">
      <c r="D605" s="1"/>
    </row>
    <row r="606" spans="4:4" x14ac:dyDescent="0.25">
      <c r="D606" s="1"/>
    </row>
    <row r="607" spans="4:4" x14ac:dyDescent="0.25">
      <c r="D607" s="1"/>
    </row>
    <row r="608" spans="4:4" x14ac:dyDescent="0.25">
      <c r="D608" s="1"/>
    </row>
    <row r="609" spans="4:4" x14ac:dyDescent="0.25">
      <c r="D609" s="1"/>
    </row>
    <row r="610" spans="4:4" x14ac:dyDescent="0.25">
      <c r="D610" s="1"/>
    </row>
    <row r="611" spans="4:4" x14ac:dyDescent="0.25">
      <c r="D611" s="1"/>
    </row>
    <row r="612" spans="4:4" x14ac:dyDescent="0.25">
      <c r="D612" s="1"/>
    </row>
    <row r="613" spans="4:4" x14ac:dyDescent="0.25">
      <c r="D613" s="1"/>
    </row>
    <row r="614" spans="4:4" x14ac:dyDescent="0.25">
      <c r="D614" s="1"/>
    </row>
    <row r="615" spans="4:4" x14ac:dyDescent="0.25">
      <c r="D615" s="1"/>
    </row>
    <row r="616" spans="4:4" x14ac:dyDescent="0.25">
      <c r="D616" s="1"/>
    </row>
    <row r="617" spans="4:4" x14ac:dyDescent="0.25">
      <c r="D617" s="1"/>
    </row>
    <row r="618" spans="4:4" x14ac:dyDescent="0.25">
      <c r="D618" s="1"/>
    </row>
    <row r="619" spans="4:4" x14ac:dyDescent="0.25">
      <c r="D619" s="1"/>
    </row>
    <row r="620" spans="4:4" x14ac:dyDescent="0.25">
      <c r="D620" s="1"/>
    </row>
    <row r="621" spans="4:4" x14ac:dyDescent="0.25">
      <c r="D621" s="1"/>
    </row>
    <row r="622" spans="4:4" x14ac:dyDescent="0.25">
      <c r="D622" s="1"/>
    </row>
    <row r="623" spans="4:4" x14ac:dyDescent="0.25">
      <c r="D623" s="1"/>
    </row>
    <row r="624" spans="4:4" x14ac:dyDescent="0.25">
      <c r="D624" s="1"/>
    </row>
    <row r="625" spans="4:4" x14ac:dyDescent="0.25">
      <c r="D625" s="1"/>
    </row>
    <row r="626" spans="4:4" x14ac:dyDescent="0.25">
      <c r="D626" s="1"/>
    </row>
    <row r="627" spans="4:4" x14ac:dyDescent="0.25">
      <c r="D627" s="1"/>
    </row>
    <row r="628" spans="4:4" x14ac:dyDescent="0.25">
      <c r="D628" s="1"/>
    </row>
    <row r="629" spans="4:4" x14ac:dyDescent="0.25">
      <c r="D629" s="1"/>
    </row>
    <row r="630" spans="4:4" x14ac:dyDescent="0.25">
      <c r="D630" s="1"/>
    </row>
    <row r="631" spans="4:4" x14ac:dyDescent="0.25">
      <c r="D631" s="1"/>
    </row>
    <row r="632" spans="4:4" x14ac:dyDescent="0.25">
      <c r="D632" s="1"/>
    </row>
    <row r="633" spans="4:4" x14ac:dyDescent="0.25">
      <c r="D633" s="1"/>
    </row>
    <row r="634" spans="4:4" x14ac:dyDescent="0.25">
      <c r="D634" s="1"/>
    </row>
    <row r="635" spans="4:4" x14ac:dyDescent="0.25">
      <c r="D635" s="1"/>
    </row>
    <row r="636" spans="4:4" x14ac:dyDescent="0.25">
      <c r="D636" s="1"/>
    </row>
    <row r="637" spans="4:4" x14ac:dyDescent="0.25">
      <c r="D637" s="1"/>
    </row>
    <row r="638" spans="4:4" x14ac:dyDescent="0.25">
      <c r="D638" s="1"/>
    </row>
    <row r="639" spans="4:4" x14ac:dyDescent="0.25">
      <c r="D639" s="1"/>
    </row>
    <row r="640" spans="4:4" x14ac:dyDescent="0.25">
      <c r="D640" s="1"/>
    </row>
    <row r="641" spans="4:4" x14ac:dyDescent="0.25">
      <c r="D641" s="1"/>
    </row>
    <row r="642" spans="4:4" x14ac:dyDescent="0.25">
      <c r="D642" s="1"/>
    </row>
    <row r="643" spans="4:4" x14ac:dyDescent="0.25">
      <c r="D643" s="1"/>
    </row>
    <row r="644" spans="4:4" x14ac:dyDescent="0.25">
      <c r="D644" s="1"/>
    </row>
    <row r="645" spans="4:4" x14ac:dyDescent="0.25">
      <c r="D645" s="1"/>
    </row>
    <row r="646" spans="4:4" x14ac:dyDescent="0.25">
      <c r="D646" s="1"/>
    </row>
    <row r="647" spans="4:4" x14ac:dyDescent="0.25">
      <c r="D647" s="1"/>
    </row>
    <row r="648" spans="4:4" x14ac:dyDescent="0.25">
      <c r="D648" s="1"/>
    </row>
    <row r="649" spans="4:4" x14ac:dyDescent="0.25">
      <c r="D649" s="1"/>
    </row>
    <row r="650" spans="4:4" x14ac:dyDescent="0.25">
      <c r="D650" s="1"/>
    </row>
    <row r="651" spans="4:4" x14ac:dyDescent="0.25">
      <c r="D651" s="1"/>
    </row>
    <row r="652" spans="4:4" x14ac:dyDescent="0.25">
      <c r="D652" s="1"/>
    </row>
    <row r="653" spans="4:4" x14ac:dyDescent="0.25">
      <c r="D653" s="1"/>
    </row>
    <row r="654" spans="4:4" x14ac:dyDescent="0.25">
      <c r="D654" s="1"/>
    </row>
    <row r="655" spans="4:4" x14ac:dyDescent="0.25">
      <c r="D655" s="1"/>
    </row>
    <row r="656" spans="4:4" x14ac:dyDescent="0.25">
      <c r="D656" s="1"/>
    </row>
    <row r="657" spans="4:4" x14ac:dyDescent="0.25">
      <c r="D657" s="1"/>
    </row>
    <row r="658" spans="4:4" x14ac:dyDescent="0.25">
      <c r="D658" s="1"/>
    </row>
    <row r="659" spans="4:4" x14ac:dyDescent="0.25">
      <c r="D659" s="1"/>
    </row>
    <row r="660" spans="4:4" x14ac:dyDescent="0.25">
      <c r="D660" s="1"/>
    </row>
    <row r="661" spans="4:4" x14ac:dyDescent="0.25">
      <c r="D661" s="1"/>
    </row>
    <row r="662" spans="4:4" x14ac:dyDescent="0.25">
      <c r="D662" s="1"/>
    </row>
    <row r="663" spans="4:4" x14ac:dyDescent="0.25">
      <c r="D663" s="1"/>
    </row>
    <row r="664" spans="4:4" x14ac:dyDescent="0.25">
      <c r="D664" s="1"/>
    </row>
    <row r="665" spans="4:4" x14ac:dyDescent="0.25">
      <c r="D665" s="1"/>
    </row>
    <row r="666" spans="4:4" x14ac:dyDescent="0.25">
      <c r="D666" s="1"/>
    </row>
    <row r="667" spans="4:4" x14ac:dyDescent="0.25">
      <c r="D667" s="1"/>
    </row>
    <row r="668" spans="4:4" x14ac:dyDescent="0.25">
      <c r="D668" s="1"/>
    </row>
    <row r="669" spans="4:4" x14ac:dyDescent="0.25">
      <c r="D669" s="1"/>
    </row>
    <row r="670" spans="4:4" x14ac:dyDescent="0.25">
      <c r="D670" s="1"/>
    </row>
    <row r="671" spans="4:4" x14ac:dyDescent="0.25">
      <c r="D671" s="1"/>
    </row>
    <row r="672" spans="4:4" x14ac:dyDescent="0.25">
      <c r="D672" s="1"/>
    </row>
    <row r="673" spans="4:4" x14ac:dyDescent="0.25">
      <c r="D673" s="1"/>
    </row>
    <row r="674" spans="4:4" x14ac:dyDescent="0.25">
      <c r="D674" s="1"/>
    </row>
    <row r="675" spans="4:4" x14ac:dyDescent="0.25">
      <c r="D675" s="1"/>
    </row>
    <row r="676" spans="4:4" x14ac:dyDescent="0.25">
      <c r="D676" s="1"/>
    </row>
    <row r="677" spans="4:4" x14ac:dyDescent="0.25">
      <c r="D677" s="1"/>
    </row>
    <row r="678" spans="4:4" x14ac:dyDescent="0.25">
      <c r="D678" s="1"/>
    </row>
    <row r="679" spans="4:4" x14ac:dyDescent="0.25">
      <c r="D679" s="1"/>
    </row>
    <row r="680" spans="4:4" x14ac:dyDescent="0.25">
      <c r="D680" s="1"/>
    </row>
    <row r="681" spans="4:4" x14ac:dyDescent="0.25">
      <c r="D681" s="1"/>
    </row>
    <row r="682" spans="4:4" x14ac:dyDescent="0.25">
      <c r="D682" s="1"/>
    </row>
    <row r="683" spans="4:4" x14ac:dyDescent="0.25">
      <c r="D683" s="1"/>
    </row>
    <row r="684" spans="4:4" x14ac:dyDescent="0.25">
      <c r="D684" s="1"/>
    </row>
    <row r="685" spans="4:4" x14ac:dyDescent="0.25">
      <c r="D685" s="1"/>
    </row>
    <row r="686" spans="4:4" x14ac:dyDescent="0.25">
      <c r="D686" s="1"/>
    </row>
    <row r="687" spans="4:4" x14ac:dyDescent="0.25">
      <c r="D687" s="1"/>
    </row>
    <row r="688" spans="4:4" x14ac:dyDescent="0.25">
      <c r="D688" s="1"/>
    </row>
    <row r="689" spans="4:4" x14ac:dyDescent="0.25">
      <c r="D689" s="1"/>
    </row>
    <row r="690" spans="4:4" x14ac:dyDescent="0.25">
      <c r="D690" s="1"/>
    </row>
    <row r="691" spans="4:4" x14ac:dyDescent="0.25">
      <c r="D691" s="1"/>
    </row>
    <row r="692" spans="4:4" x14ac:dyDescent="0.25">
      <c r="D692" s="1"/>
    </row>
    <row r="693" spans="4:4" x14ac:dyDescent="0.25">
      <c r="D693" s="1"/>
    </row>
    <row r="694" spans="4:4" x14ac:dyDescent="0.25">
      <c r="D694" s="1"/>
    </row>
    <row r="695" spans="4:4" x14ac:dyDescent="0.25">
      <c r="D695" s="1"/>
    </row>
    <row r="696" spans="4:4" x14ac:dyDescent="0.25">
      <c r="D696" s="1"/>
    </row>
    <row r="697" spans="4:4" x14ac:dyDescent="0.25">
      <c r="D697" s="1"/>
    </row>
    <row r="698" spans="4:4" x14ac:dyDescent="0.25">
      <c r="D698" s="1"/>
    </row>
    <row r="699" spans="4:4" x14ac:dyDescent="0.25">
      <c r="D699" s="1"/>
    </row>
    <row r="700" spans="4:4" x14ac:dyDescent="0.25">
      <c r="D700" s="1"/>
    </row>
    <row r="701" spans="4:4" x14ac:dyDescent="0.25">
      <c r="D701" s="1"/>
    </row>
    <row r="702" spans="4:4" x14ac:dyDescent="0.25">
      <c r="D702" s="1"/>
    </row>
    <row r="703" spans="4:4" x14ac:dyDescent="0.25">
      <c r="D703" s="1"/>
    </row>
    <row r="704" spans="4:4" x14ac:dyDescent="0.25">
      <c r="D704" s="1"/>
    </row>
    <row r="705" spans="4:4" x14ac:dyDescent="0.25">
      <c r="D705" s="1"/>
    </row>
    <row r="706" spans="4:4" x14ac:dyDescent="0.25">
      <c r="D706" s="1"/>
    </row>
    <row r="707" spans="4:4" x14ac:dyDescent="0.25">
      <c r="D707" s="1"/>
    </row>
    <row r="708" spans="4:4" x14ac:dyDescent="0.25">
      <c r="D708" s="1"/>
    </row>
    <row r="709" spans="4:4" x14ac:dyDescent="0.25">
      <c r="D709" s="1"/>
    </row>
    <row r="710" spans="4:4" x14ac:dyDescent="0.25">
      <c r="D710" s="1"/>
    </row>
    <row r="711" spans="4:4" x14ac:dyDescent="0.25">
      <c r="D711" s="1"/>
    </row>
    <row r="712" spans="4:4" x14ac:dyDescent="0.25">
      <c r="D712" s="1"/>
    </row>
    <row r="713" spans="4:4" x14ac:dyDescent="0.25">
      <c r="D713" s="1"/>
    </row>
    <row r="714" spans="4:4" x14ac:dyDescent="0.25">
      <c r="D714" s="1"/>
    </row>
    <row r="715" spans="4:4" x14ac:dyDescent="0.25">
      <c r="D715" s="1"/>
    </row>
    <row r="716" spans="4:4" x14ac:dyDescent="0.25">
      <c r="D716" s="1"/>
    </row>
    <row r="717" spans="4:4" x14ac:dyDescent="0.25">
      <c r="D717" s="1"/>
    </row>
    <row r="718" spans="4:4" x14ac:dyDescent="0.25">
      <c r="D718" s="1"/>
    </row>
    <row r="719" spans="4:4" x14ac:dyDescent="0.25">
      <c r="D719" s="1"/>
    </row>
    <row r="720" spans="4:4" x14ac:dyDescent="0.25">
      <c r="D720" s="1"/>
    </row>
    <row r="721" spans="4:4" x14ac:dyDescent="0.25">
      <c r="D721" s="1"/>
    </row>
    <row r="722" spans="4:4" x14ac:dyDescent="0.25">
      <c r="D722" s="1"/>
    </row>
    <row r="723" spans="4:4" x14ac:dyDescent="0.25">
      <c r="D723" s="1"/>
    </row>
    <row r="724" spans="4:4" x14ac:dyDescent="0.25">
      <c r="D724" s="1"/>
    </row>
    <row r="725" spans="4:4" x14ac:dyDescent="0.25">
      <c r="D725" s="1"/>
    </row>
    <row r="726" spans="4:4" x14ac:dyDescent="0.25">
      <c r="D726" s="1"/>
    </row>
    <row r="727" spans="4:4" x14ac:dyDescent="0.25">
      <c r="D727" s="1"/>
    </row>
    <row r="728" spans="4:4" x14ac:dyDescent="0.25">
      <c r="D728" s="1"/>
    </row>
    <row r="729" spans="4:4" x14ac:dyDescent="0.25">
      <c r="D729" s="1"/>
    </row>
    <row r="730" spans="4:4" x14ac:dyDescent="0.25">
      <c r="D730" s="1"/>
    </row>
    <row r="731" spans="4:4" x14ac:dyDescent="0.25">
      <c r="D731" s="1"/>
    </row>
    <row r="732" spans="4:4" x14ac:dyDescent="0.25">
      <c r="D732" s="1"/>
    </row>
    <row r="733" spans="4:4" x14ac:dyDescent="0.25">
      <c r="D733" s="1"/>
    </row>
    <row r="734" spans="4:4" x14ac:dyDescent="0.25">
      <c r="D734" s="1"/>
    </row>
    <row r="735" spans="4:4" x14ac:dyDescent="0.25">
      <c r="D735" s="1"/>
    </row>
    <row r="736" spans="4:4" x14ac:dyDescent="0.25">
      <c r="D736" s="1"/>
    </row>
    <row r="737" spans="4:4" x14ac:dyDescent="0.25">
      <c r="D737" s="1"/>
    </row>
    <row r="738" spans="4:4" x14ac:dyDescent="0.25">
      <c r="D738" s="1"/>
    </row>
    <row r="739" spans="4:4" x14ac:dyDescent="0.25">
      <c r="D739" s="1"/>
    </row>
    <row r="740" spans="4:4" x14ac:dyDescent="0.25">
      <c r="D740" s="1"/>
    </row>
    <row r="741" spans="4:4" x14ac:dyDescent="0.25">
      <c r="D741" s="1"/>
    </row>
    <row r="742" spans="4:4" x14ac:dyDescent="0.25">
      <c r="D742" s="1"/>
    </row>
    <row r="743" spans="4:4" x14ac:dyDescent="0.25">
      <c r="D743" s="1"/>
    </row>
    <row r="744" spans="4:4" x14ac:dyDescent="0.25">
      <c r="D744" s="1"/>
    </row>
    <row r="745" spans="4:4" x14ac:dyDescent="0.25">
      <c r="D745" s="1"/>
    </row>
    <row r="746" spans="4:4" x14ac:dyDescent="0.25">
      <c r="D746" s="1"/>
    </row>
    <row r="747" spans="4:4" x14ac:dyDescent="0.25">
      <c r="D747" s="1"/>
    </row>
    <row r="748" spans="4:4" x14ac:dyDescent="0.25">
      <c r="D748" s="1"/>
    </row>
    <row r="749" spans="4:4" x14ac:dyDescent="0.25">
      <c r="D749" s="1"/>
    </row>
    <row r="750" spans="4:4" x14ac:dyDescent="0.25">
      <c r="D750" s="1"/>
    </row>
    <row r="751" spans="4:4" x14ac:dyDescent="0.25">
      <c r="D751" s="1"/>
    </row>
    <row r="752" spans="4:4" x14ac:dyDescent="0.25">
      <c r="D752" s="1"/>
    </row>
    <row r="753" spans="4:4" x14ac:dyDescent="0.25">
      <c r="D753" s="1"/>
    </row>
    <row r="754" spans="4:4" x14ac:dyDescent="0.25">
      <c r="D754" s="1"/>
    </row>
    <row r="755" spans="4:4" x14ac:dyDescent="0.25">
      <c r="D755" s="1"/>
    </row>
    <row r="756" spans="4:4" x14ac:dyDescent="0.25">
      <c r="D756" s="1"/>
    </row>
    <row r="757" spans="4:4" x14ac:dyDescent="0.25">
      <c r="D757" s="1"/>
    </row>
    <row r="758" spans="4:4" x14ac:dyDescent="0.25">
      <c r="D758" s="1"/>
    </row>
    <row r="759" spans="4:4" x14ac:dyDescent="0.25">
      <c r="D759" s="1"/>
    </row>
    <row r="760" spans="4:4" x14ac:dyDescent="0.25">
      <c r="D760" s="1"/>
    </row>
    <row r="761" spans="4:4" x14ac:dyDescent="0.25">
      <c r="D761" s="1"/>
    </row>
    <row r="762" spans="4:4" x14ac:dyDescent="0.25">
      <c r="D762" s="1"/>
    </row>
    <row r="763" spans="4:4" x14ac:dyDescent="0.25">
      <c r="D763" s="1"/>
    </row>
    <row r="764" spans="4:4" x14ac:dyDescent="0.25">
      <c r="D764" s="1"/>
    </row>
    <row r="765" spans="4:4" x14ac:dyDescent="0.25">
      <c r="D765" s="1"/>
    </row>
    <row r="766" spans="4:4" x14ac:dyDescent="0.25">
      <c r="D766" s="1"/>
    </row>
    <row r="767" spans="4:4" x14ac:dyDescent="0.25">
      <c r="D767" s="1"/>
    </row>
    <row r="768" spans="4:4" x14ac:dyDescent="0.25">
      <c r="D768" s="1"/>
    </row>
    <row r="769" spans="4:4" x14ac:dyDescent="0.25">
      <c r="D769" s="1"/>
    </row>
    <row r="770" spans="4:4" x14ac:dyDescent="0.25">
      <c r="D770" s="1"/>
    </row>
    <row r="771" spans="4:4" x14ac:dyDescent="0.25">
      <c r="D771" s="1"/>
    </row>
    <row r="772" spans="4:4" x14ac:dyDescent="0.25">
      <c r="D772" s="1"/>
    </row>
    <row r="773" spans="4:4" x14ac:dyDescent="0.25">
      <c r="D773" s="1"/>
    </row>
    <row r="774" spans="4:4" x14ac:dyDescent="0.25">
      <c r="D774" s="1"/>
    </row>
    <row r="775" spans="4:4" x14ac:dyDescent="0.25">
      <c r="D775" s="1"/>
    </row>
    <row r="776" spans="4:4" x14ac:dyDescent="0.25">
      <c r="D776" s="1"/>
    </row>
    <row r="777" spans="4:4" x14ac:dyDescent="0.25">
      <c r="D777" s="1"/>
    </row>
    <row r="778" spans="4:4" x14ac:dyDescent="0.25">
      <c r="D778" s="1"/>
    </row>
    <row r="779" spans="4:4" x14ac:dyDescent="0.25">
      <c r="D779" s="1"/>
    </row>
    <row r="780" spans="4:4" x14ac:dyDescent="0.25">
      <c r="D780" s="1"/>
    </row>
    <row r="781" spans="4:4" x14ac:dyDescent="0.25">
      <c r="D781" s="1"/>
    </row>
    <row r="782" spans="4:4" x14ac:dyDescent="0.25">
      <c r="D782" s="1"/>
    </row>
    <row r="783" spans="4:4" x14ac:dyDescent="0.25">
      <c r="D783" s="1"/>
    </row>
    <row r="784" spans="4:4" x14ac:dyDescent="0.25">
      <c r="D784" s="1"/>
    </row>
    <row r="785" spans="4:4" x14ac:dyDescent="0.25">
      <c r="D785" s="1"/>
    </row>
    <row r="786" spans="4:4" x14ac:dyDescent="0.25">
      <c r="D786" s="1"/>
    </row>
    <row r="787" spans="4:4" x14ac:dyDescent="0.25">
      <c r="D787" s="1"/>
    </row>
    <row r="788" spans="4:4" x14ac:dyDescent="0.25">
      <c r="D788" s="1"/>
    </row>
    <row r="789" spans="4:4" x14ac:dyDescent="0.25">
      <c r="D789" s="1"/>
    </row>
    <row r="790" spans="4:4" x14ac:dyDescent="0.25">
      <c r="D790" s="1"/>
    </row>
    <row r="791" spans="4:4" x14ac:dyDescent="0.25">
      <c r="D791" s="1"/>
    </row>
    <row r="792" spans="4:4" x14ac:dyDescent="0.25">
      <c r="D792" s="1"/>
    </row>
    <row r="793" spans="4:4" x14ac:dyDescent="0.25">
      <c r="D793" s="1"/>
    </row>
    <row r="794" spans="4:4" x14ac:dyDescent="0.25">
      <c r="D794" s="1"/>
    </row>
    <row r="795" spans="4:4" x14ac:dyDescent="0.25">
      <c r="D795" s="1"/>
    </row>
    <row r="796" spans="4:4" x14ac:dyDescent="0.25">
      <c r="D796" s="1"/>
    </row>
    <row r="797" spans="4:4" x14ac:dyDescent="0.25">
      <c r="D797" s="1"/>
    </row>
    <row r="798" spans="4:4" x14ac:dyDescent="0.25">
      <c r="D798" s="1"/>
    </row>
    <row r="799" spans="4:4" x14ac:dyDescent="0.25">
      <c r="D799" s="1"/>
    </row>
    <row r="800" spans="4:4" x14ac:dyDescent="0.25">
      <c r="D800" s="1"/>
    </row>
    <row r="801" spans="4:4" x14ac:dyDescent="0.25">
      <c r="D801" s="1"/>
    </row>
    <row r="802" spans="4:4" x14ac:dyDescent="0.25">
      <c r="D802" s="1"/>
    </row>
    <row r="803" spans="4:4" x14ac:dyDescent="0.25">
      <c r="D803" s="1"/>
    </row>
    <row r="804" spans="4:4" x14ac:dyDescent="0.25">
      <c r="D804" s="1"/>
    </row>
    <row r="805" spans="4:4" x14ac:dyDescent="0.25">
      <c r="D805" s="1"/>
    </row>
    <row r="806" spans="4:4" x14ac:dyDescent="0.25">
      <c r="D806" s="1"/>
    </row>
    <row r="807" spans="4:4" x14ac:dyDescent="0.25">
      <c r="D807" s="1"/>
    </row>
    <row r="808" spans="4:4" x14ac:dyDescent="0.25">
      <c r="D808" s="1"/>
    </row>
    <row r="809" spans="4:4" x14ac:dyDescent="0.25">
      <c r="D809" s="1"/>
    </row>
    <row r="810" spans="4:4" x14ac:dyDescent="0.25">
      <c r="D810" s="1"/>
    </row>
    <row r="811" spans="4:4" x14ac:dyDescent="0.25">
      <c r="D811" s="1"/>
    </row>
    <row r="812" spans="4:4" x14ac:dyDescent="0.25">
      <c r="D812" s="1"/>
    </row>
    <row r="813" spans="4:4" x14ac:dyDescent="0.25">
      <c r="D813" s="1"/>
    </row>
    <row r="814" spans="4:4" x14ac:dyDescent="0.25">
      <c r="D814" s="1"/>
    </row>
    <row r="815" spans="4:4" x14ac:dyDescent="0.25">
      <c r="D815" s="1"/>
    </row>
    <row r="816" spans="4:4" x14ac:dyDescent="0.25">
      <c r="D816" s="1"/>
    </row>
    <row r="817" spans="4:4" x14ac:dyDescent="0.25">
      <c r="D817" s="1"/>
    </row>
    <row r="818" spans="4:4" x14ac:dyDescent="0.25">
      <c r="D818" s="1"/>
    </row>
    <row r="819" spans="4:4" x14ac:dyDescent="0.25">
      <c r="D819" s="1"/>
    </row>
    <row r="820" spans="4:4" x14ac:dyDescent="0.25">
      <c r="D820" s="1"/>
    </row>
    <row r="821" spans="4:4" x14ac:dyDescent="0.25">
      <c r="D821" s="1"/>
    </row>
    <row r="822" spans="4:4" x14ac:dyDescent="0.25">
      <c r="D822" s="1"/>
    </row>
    <row r="823" spans="4:4" x14ac:dyDescent="0.25">
      <c r="D823" s="1"/>
    </row>
    <row r="824" spans="4:4" x14ac:dyDescent="0.25">
      <c r="D824" s="1"/>
    </row>
    <row r="825" spans="4:4" x14ac:dyDescent="0.25">
      <c r="D825" s="1"/>
    </row>
    <row r="826" spans="4:4" x14ac:dyDescent="0.25">
      <c r="D826" s="1"/>
    </row>
    <row r="827" spans="4:4" x14ac:dyDescent="0.25">
      <c r="D827" s="1"/>
    </row>
    <row r="828" spans="4:4" x14ac:dyDescent="0.25">
      <c r="D828" s="1"/>
    </row>
    <row r="829" spans="4:4" x14ac:dyDescent="0.25">
      <c r="D829" s="1"/>
    </row>
    <row r="830" spans="4:4" x14ac:dyDescent="0.25">
      <c r="D830" s="1"/>
    </row>
    <row r="831" spans="4:4" x14ac:dyDescent="0.25">
      <c r="D831" s="1"/>
    </row>
    <row r="832" spans="4:4" x14ac:dyDescent="0.25">
      <c r="D832" s="1"/>
    </row>
    <row r="833" spans="4:4" x14ac:dyDescent="0.25">
      <c r="D833" s="1"/>
    </row>
    <row r="834" spans="4:4" x14ac:dyDescent="0.25">
      <c r="D834" s="1"/>
    </row>
    <row r="835" spans="4:4" x14ac:dyDescent="0.25">
      <c r="D835" s="1"/>
    </row>
    <row r="836" spans="4:4" x14ac:dyDescent="0.25">
      <c r="D836" s="1"/>
    </row>
    <row r="837" spans="4:4" x14ac:dyDescent="0.25">
      <c r="D837" s="1"/>
    </row>
    <row r="838" spans="4:4" x14ac:dyDescent="0.25">
      <c r="D838" s="1"/>
    </row>
    <row r="839" spans="4:4" x14ac:dyDescent="0.25">
      <c r="D839" s="1"/>
    </row>
    <row r="840" spans="4:4" x14ac:dyDescent="0.25">
      <c r="D840" s="1"/>
    </row>
    <row r="841" spans="4:4" x14ac:dyDescent="0.25">
      <c r="D841" s="1"/>
    </row>
    <row r="842" spans="4:4" x14ac:dyDescent="0.25">
      <c r="D842" s="1"/>
    </row>
    <row r="843" spans="4:4" x14ac:dyDescent="0.25">
      <c r="D843" s="1"/>
    </row>
    <row r="844" spans="4:4" x14ac:dyDescent="0.25">
      <c r="D844" s="1"/>
    </row>
    <row r="845" spans="4:4" x14ac:dyDescent="0.25">
      <c r="D845" s="1"/>
    </row>
    <row r="846" spans="4:4" x14ac:dyDescent="0.25">
      <c r="D846" s="1"/>
    </row>
    <row r="847" spans="4:4" x14ac:dyDescent="0.25">
      <c r="D847" s="1"/>
    </row>
    <row r="848" spans="4:4" x14ac:dyDescent="0.25">
      <c r="D848" s="1"/>
    </row>
    <row r="849" spans="4:4" x14ac:dyDescent="0.25">
      <c r="D849" s="1"/>
    </row>
    <row r="850" spans="4:4" x14ac:dyDescent="0.25">
      <c r="D850" s="1"/>
    </row>
    <row r="851" spans="4:4" x14ac:dyDescent="0.25">
      <c r="D851" s="1"/>
    </row>
    <row r="852" spans="4:4" x14ac:dyDescent="0.25">
      <c r="D852" s="1"/>
    </row>
    <row r="853" spans="4:4" x14ac:dyDescent="0.25">
      <c r="D853" s="1"/>
    </row>
    <row r="854" spans="4:4" x14ac:dyDescent="0.25">
      <c r="D854" s="1"/>
    </row>
    <row r="855" spans="4:4" x14ac:dyDescent="0.25">
      <c r="D855" s="1"/>
    </row>
    <row r="856" spans="4:4" x14ac:dyDescent="0.25">
      <c r="D856" s="1"/>
    </row>
    <row r="857" spans="4:4" x14ac:dyDescent="0.25">
      <c r="D857" s="1"/>
    </row>
    <row r="858" spans="4:4" x14ac:dyDescent="0.25">
      <c r="D858" s="1"/>
    </row>
    <row r="859" spans="4:4" x14ac:dyDescent="0.25">
      <c r="D859" s="1"/>
    </row>
    <row r="860" spans="4:4" x14ac:dyDescent="0.25">
      <c r="D860" s="1"/>
    </row>
    <row r="861" spans="4:4" x14ac:dyDescent="0.25">
      <c r="D861" s="1"/>
    </row>
    <row r="862" spans="4:4" x14ac:dyDescent="0.25">
      <c r="D862" s="1"/>
    </row>
    <row r="863" spans="4:4" x14ac:dyDescent="0.25">
      <c r="D863" s="1"/>
    </row>
    <row r="864" spans="4:4" x14ac:dyDescent="0.25">
      <c r="D864" s="1"/>
    </row>
    <row r="865" spans="4:4" x14ac:dyDescent="0.25">
      <c r="D865" s="1"/>
    </row>
    <row r="866" spans="4:4" x14ac:dyDescent="0.25">
      <c r="D866" s="1"/>
    </row>
    <row r="867" spans="4:4" x14ac:dyDescent="0.25">
      <c r="D867" s="1"/>
    </row>
    <row r="868" spans="4:4" x14ac:dyDescent="0.25">
      <c r="D868" s="1"/>
    </row>
    <row r="869" spans="4:4" x14ac:dyDescent="0.25">
      <c r="D869" s="1"/>
    </row>
    <row r="870" spans="4:4" x14ac:dyDescent="0.25">
      <c r="D870" s="1"/>
    </row>
    <row r="871" spans="4:4" x14ac:dyDescent="0.25">
      <c r="D871" s="1"/>
    </row>
    <row r="872" spans="4:4" x14ac:dyDescent="0.25">
      <c r="D872" s="1"/>
    </row>
    <row r="873" spans="4:4" x14ac:dyDescent="0.25">
      <c r="D873" s="1"/>
    </row>
    <row r="874" spans="4:4" x14ac:dyDescent="0.25">
      <c r="D874" s="1"/>
    </row>
    <row r="875" spans="4:4" x14ac:dyDescent="0.25">
      <c r="D875" s="1"/>
    </row>
    <row r="876" spans="4:4" x14ac:dyDescent="0.25">
      <c r="D876" s="1"/>
    </row>
    <row r="877" spans="4:4" x14ac:dyDescent="0.25">
      <c r="D877" s="1"/>
    </row>
    <row r="878" spans="4:4" x14ac:dyDescent="0.25">
      <c r="D878" s="1"/>
    </row>
    <row r="879" spans="4:4" x14ac:dyDescent="0.25">
      <c r="D879" s="1"/>
    </row>
    <row r="880" spans="4:4" x14ac:dyDescent="0.25">
      <c r="D880" s="1"/>
    </row>
    <row r="881" spans="4:4" x14ac:dyDescent="0.25">
      <c r="D881" s="1"/>
    </row>
    <row r="882" spans="4:4" x14ac:dyDescent="0.25">
      <c r="D882" s="1"/>
    </row>
    <row r="883" spans="4:4" x14ac:dyDescent="0.25">
      <c r="D883" s="1"/>
    </row>
    <row r="884" spans="4:4" x14ac:dyDescent="0.25">
      <c r="D884" s="1"/>
    </row>
    <row r="885" spans="4:4" x14ac:dyDescent="0.25">
      <c r="D885" s="1"/>
    </row>
    <row r="886" spans="4:4" x14ac:dyDescent="0.25">
      <c r="D886" s="1"/>
    </row>
    <row r="887" spans="4:4" x14ac:dyDescent="0.25">
      <c r="D887" s="1"/>
    </row>
    <row r="888" spans="4:4" x14ac:dyDescent="0.25">
      <c r="D888" s="1"/>
    </row>
    <row r="889" spans="4:4" x14ac:dyDescent="0.25">
      <c r="D889" s="1"/>
    </row>
    <row r="890" spans="4:4" x14ac:dyDescent="0.25">
      <c r="D890" s="1"/>
    </row>
    <row r="891" spans="4:4" x14ac:dyDescent="0.25">
      <c r="D891" s="1"/>
    </row>
    <row r="892" spans="4:4" x14ac:dyDescent="0.25">
      <c r="D892" s="1"/>
    </row>
    <row r="893" spans="4:4" x14ac:dyDescent="0.25">
      <c r="D893" s="1"/>
    </row>
    <row r="894" spans="4:4" x14ac:dyDescent="0.25">
      <c r="D894" s="1"/>
    </row>
    <row r="895" spans="4:4" x14ac:dyDescent="0.25">
      <c r="D895" s="1"/>
    </row>
    <row r="896" spans="4:4" x14ac:dyDescent="0.25">
      <c r="D896" s="1"/>
    </row>
    <row r="897" spans="4:4" x14ac:dyDescent="0.25">
      <c r="D897" s="1"/>
    </row>
    <row r="898" spans="4:4" x14ac:dyDescent="0.25">
      <c r="D898" s="1"/>
    </row>
    <row r="899" spans="4:4" x14ac:dyDescent="0.25">
      <c r="D899" s="1"/>
    </row>
    <row r="900" spans="4:4" x14ac:dyDescent="0.25">
      <c r="D900" s="1"/>
    </row>
    <row r="901" spans="4:4" x14ac:dyDescent="0.25">
      <c r="D901" s="1"/>
    </row>
    <row r="902" spans="4:4" x14ac:dyDescent="0.25">
      <c r="D902" s="1"/>
    </row>
    <row r="903" spans="4:4" x14ac:dyDescent="0.25">
      <c r="D903" s="1"/>
    </row>
    <row r="904" spans="4:4" x14ac:dyDescent="0.25">
      <c r="D904" s="1"/>
    </row>
    <row r="905" spans="4:4" x14ac:dyDescent="0.25">
      <c r="D905" s="1"/>
    </row>
    <row r="906" spans="4:4" x14ac:dyDescent="0.25">
      <c r="D906" s="1"/>
    </row>
    <row r="907" spans="4:4" x14ac:dyDescent="0.25">
      <c r="D907" s="1"/>
    </row>
    <row r="908" spans="4:4" x14ac:dyDescent="0.25">
      <c r="D908" s="1"/>
    </row>
    <row r="909" spans="4:4" x14ac:dyDescent="0.25">
      <c r="D909" s="1"/>
    </row>
    <row r="910" spans="4:4" x14ac:dyDescent="0.25">
      <c r="D910" s="1"/>
    </row>
    <row r="911" spans="4:4" x14ac:dyDescent="0.25">
      <c r="D911" s="1"/>
    </row>
    <row r="912" spans="4:4" x14ac:dyDescent="0.25">
      <c r="D912" s="1"/>
    </row>
    <row r="913" spans="4:4" x14ac:dyDescent="0.25">
      <c r="D913" s="1"/>
    </row>
    <row r="914" spans="4:4" x14ac:dyDescent="0.25">
      <c r="D914" s="1"/>
    </row>
    <row r="915" spans="4:4" x14ac:dyDescent="0.25">
      <c r="D915" s="1"/>
    </row>
    <row r="916" spans="4:4" x14ac:dyDescent="0.25">
      <c r="D916" s="1"/>
    </row>
    <row r="917" spans="4:4" x14ac:dyDescent="0.25">
      <c r="D917" s="1"/>
    </row>
    <row r="918" spans="4:4" x14ac:dyDescent="0.25">
      <c r="D918" s="1"/>
    </row>
    <row r="919" spans="4:4" x14ac:dyDescent="0.25">
      <c r="D919" s="1"/>
    </row>
    <row r="920" spans="4:4" x14ac:dyDescent="0.25">
      <c r="D920" s="1"/>
    </row>
    <row r="921" spans="4:4" x14ac:dyDescent="0.25">
      <c r="D921" s="1"/>
    </row>
    <row r="922" spans="4:4" x14ac:dyDescent="0.25">
      <c r="D922" s="1"/>
    </row>
    <row r="923" spans="4:4" x14ac:dyDescent="0.25">
      <c r="D923" s="1"/>
    </row>
    <row r="924" spans="4:4" x14ac:dyDescent="0.25">
      <c r="D924" s="1"/>
    </row>
    <row r="925" spans="4:4" x14ac:dyDescent="0.25">
      <c r="D925" s="1"/>
    </row>
    <row r="926" spans="4:4" x14ac:dyDescent="0.25">
      <c r="D926" s="1"/>
    </row>
    <row r="927" spans="4:4" x14ac:dyDescent="0.25">
      <c r="D927" s="1"/>
    </row>
    <row r="928" spans="4:4" x14ac:dyDescent="0.25">
      <c r="D928" s="1"/>
    </row>
    <row r="929" spans="4:4" x14ac:dyDescent="0.25">
      <c r="D929" s="1"/>
    </row>
    <row r="930" spans="4:4" x14ac:dyDescent="0.25">
      <c r="D930" s="1"/>
    </row>
    <row r="931" spans="4:4" x14ac:dyDescent="0.25">
      <c r="D931" s="1"/>
    </row>
    <row r="932" spans="4:4" x14ac:dyDescent="0.25">
      <c r="D932" s="1"/>
    </row>
    <row r="933" spans="4:4" x14ac:dyDescent="0.25">
      <c r="D933" s="1"/>
    </row>
    <row r="934" spans="4:4" x14ac:dyDescent="0.25">
      <c r="D934" s="1"/>
    </row>
    <row r="935" spans="4:4" x14ac:dyDescent="0.25">
      <c r="D935" s="1"/>
    </row>
    <row r="936" spans="4:4" x14ac:dyDescent="0.25">
      <c r="D936" s="1"/>
    </row>
    <row r="937" spans="4:4" x14ac:dyDescent="0.25">
      <c r="D937" s="1"/>
    </row>
    <row r="938" spans="4:4" x14ac:dyDescent="0.25">
      <c r="D938" s="1"/>
    </row>
    <row r="939" spans="4:4" x14ac:dyDescent="0.25">
      <c r="D939" s="1"/>
    </row>
    <row r="940" spans="4:4" x14ac:dyDescent="0.25">
      <c r="D940" s="1"/>
    </row>
    <row r="941" spans="4:4" x14ac:dyDescent="0.25">
      <c r="D941" s="1"/>
    </row>
    <row r="942" spans="4:4" x14ac:dyDescent="0.25">
      <c r="D942" s="1"/>
    </row>
    <row r="943" spans="4:4" x14ac:dyDescent="0.25">
      <c r="D943" s="1"/>
    </row>
    <row r="944" spans="4:4" x14ac:dyDescent="0.25">
      <c r="D944" s="1"/>
    </row>
    <row r="945" spans="4:4" x14ac:dyDescent="0.25">
      <c r="D945" s="1"/>
    </row>
    <row r="946" spans="4:4" x14ac:dyDescent="0.25">
      <c r="D946" s="1"/>
    </row>
    <row r="947" spans="4:4" x14ac:dyDescent="0.25">
      <c r="D947" s="1"/>
    </row>
    <row r="948" spans="4:4" x14ac:dyDescent="0.25">
      <c r="D948" s="1"/>
    </row>
    <row r="949" spans="4:4" x14ac:dyDescent="0.25">
      <c r="D949" s="1"/>
    </row>
    <row r="950" spans="4:4" x14ac:dyDescent="0.25">
      <c r="D950" s="1"/>
    </row>
    <row r="951" spans="4:4" x14ac:dyDescent="0.25">
      <c r="D951" s="1"/>
    </row>
    <row r="952" spans="4:4" x14ac:dyDescent="0.25">
      <c r="D952" s="1"/>
    </row>
    <row r="953" spans="4:4" x14ac:dyDescent="0.25">
      <c r="D953" s="1"/>
    </row>
    <row r="954" spans="4:4" x14ac:dyDescent="0.25">
      <c r="D954" s="1"/>
    </row>
    <row r="955" spans="4:4" x14ac:dyDescent="0.25">
      <c r="D955" s="1"/>
    </row>
    <row r="956" spans="4:4" x14ac:dyDescent="0.25">
      <c r="D956" s="1"/>
    </row>
    <row r="957" spans="4:4" x14ac:dyDescent="0.25">
      <c r="D957" s="1"/>
    </row>
    <row r="958" spans="4:4" x14ac:dyDescent="0.25">
      <c r="D958" s="1"/>
    </row>
    <row r="959" spans="4:4" x14ac:dyDescent="0.25">
      <c r="D959" s="1"/>
    </row>
    <row r="960" spans="4:4" x14ac:dyDescent="0.25">
      <c r="D960" s="1"/>
    </row>
    <row r="961" spans="4:4" x14ac:dyDescent="0.25">
      <c r="D961" s="1"/>
    </row>
    <row r="962" spans="4:4" x14ac:dyDescent="0.25">
      <c r="D962" s="1"/>
    </row>
    <row r="963" spans="4:4" x14ac:dyDescent="0.25">
      <c r="D963" s="1"/>
    </row>
    <row r="964" spans="4:4" x14ac:dyDescent="0.25">
      <c r="D964" s="1"/>
    </row>
    <row r="965" spans="4:4" x14ac:dyDescent="0.25">
      <c r="D965" s="1"/>
    </row>
    <row r="966" spans="4:4" x14ac:dyDescent="0.25">
      <c r="D966" s="1"/>
    </row>
    <row r="967" spans="4:4" x14ac:dyDescent="0.25">
      <c r="D967" s="1"/>
    </row>
    <row r="968" spans="4:4" x14ac:dyDescent="0.25">
      <c r="D968" s="1"/>
    </row>
    <row r="969" spans="4:4" x14ac:dyDescent="0.25">
      <c r="D969" s="1"/>
    </row>
    <row r="970" spans="4:4" x14ac:dyDescent="0.25">
      <c r="D970" s="1"/>
    </row>
    <row r="971" spans="4:4" x14ac:dyDescent="0.25">
      <c r="D971" s="1"/>
    </row>
    <row r="972" spans="4:4" x14ac:dyDescent="0.25">
      <c r="D972" s="1"/>
    </row>
    <row r="973" spans="4:4" x14ac:dyDescent="0.25">
      <c r="D973" s="1"/>
    </row>
    <row r="974" spans="4:4" x14ac:dyDescent="0.25">
      <c r="D974" s="1"/>
    </row>
    <row r="975" spans="4:4" x14ac:dyDescent="0.25">
      <c r="D975" s="1"/>
    </row>
    <row r="976" spans="4:4" x14ac:dyDescent="0.25">
      <c r="D976" s="1"/>
    </row>
    <row r="977" spans="4:4" x14ac:dyDescent="0.25">
      <c r="D977" s="1"/>
    </row>
    <row r="978" spans="4:4" x14ac:dyDescent="0.25">
      <c r="D978" s="1"/>
    </row>
    <row r="979" spans="4:4" x14ac:dyDescent="0.25">
      <c r="D979" s="1"/>
    </row>
    <row r="980" spans="4:4" x14ac:dyDescent="0.25">
      <c r="D980" s="1"/>
    </row>
    <row r="981" spans="4:4" x14ac:dyDescent="0.25">
      <c r="D981" s="1"/>
    </row>
    <row r="982" spans="4:4" x14ac:dyDescent="0.25">
      <c r="D982" s="1"/>
    </row>
    <row r="983" spans="4:4" x14ac:dyDescent="0.25">
      <c r="D983" s="1"/>
    </row>
    <row r="984" spans="4:4" x14ac:dyDescent="0.25">
      <c r="D984" s="1"/>
    </row>
    <row r="985" spans="4:4" x14ac:dyDescent="0.25">
      <c r="D985" s="1"/>
    </row>
    <row r="986" spans="4:4" x14ac:dyDescent="0.25">
      <c r="D986" s="1"/>
    </row>
    <row r="987" spans="4:4" x14ac:dyDescent="0.25">
      <c r="D987" s="1"/>
    </row>
    <row r="988" spans="4:4" x14ac:dyDescent="0.25">
      <c r="D988" s="1"/>
    </row>
    <row r="989" spans="4:4" x14ac:dyDescent="0.25">
      <c r="D989" s="1"/>
    </row>
    <row r="990" spans="4:4" x14ac:dyDescent="0.25">
      <c r="D990" s="1"/>
    </row>
    <row r="991" spans="4:4" x14ac:dyDescent="0.25">
      <c r="D991" s="1"/>
    </row>
    <row r="992" spans="4:4" x14ac:dyDescent="0.25">
      <c r="D992" s="1"/>
    </row>
    <row r="993" spans="4:4" x14ac:dyDescent="0.25">
      <c r="D993" s="1"/>
    </row>
    <row r="994" spans="4:4" x14ac:dyDescent="0.25">
      <c r="D994" s="1"/>
    </row>
    <row r="995" spans="4:4" x14ac:dyDescent="0.25">
      <c r="D995" s="1"/>
    </row>
    <row r="996" spans="4:4" x14ac:dyDescent="0.25">
      <c r="D996" s="1"/>
    </row>
    <row r="997" spans="4:4" x14ac:dyDescent="0.25">
      <c r="D997" s="1"/>
    </row>
    <row r="998" spans="4:4" x14ac:dyDescent="0.25">
      <c r="D998" s="1"/>
    </row>
    <row r="999" spans="4:4" x14ac:dyDescent="0.25">
      <c r="D999" s="1"/>
    </row>
    <row r="1000" spans="4:4" x14ac:dyDescent="0.25">
      <c r="D1000" s="1"/>
    </row>
    <row r="1001" spans="4:4" x14ac:dyDescent="0.25">
      <c r="D1001" s="1"/>
    </row>
    <row r="1002" spans="4:4" x14ac:dyDescent="0.25">
      <c r="D1002" s="1"/>
    </row>
    <row r="1003" spans="4:4" x14ac:dyDescent="0.25">
      <c r="D1003" s="1"/>
    </row>
    <row r="1004" spans="4:4" x14ac:dyDescent="0.25">
      <c r="D1004" s="1"/>
    </row>
    <row r="1005" spans="4:4" x14ac:dyDescent="0.25">
      <c r="D1005" s="1"/>
    </row>
    <row r="1006" spans="4:4" x14ac:dyDescent="0.25">
      <c r="D1006" s="1"/>
    </row>
    <row r="1007" spans="4:4" x14ac:dyDescent="0.25">
      <c r="D1007" s="1"/>
    </row>
    <row r="1008" spans="4:4" x14ac:dyDescent="0.25">
      <c r="D1008" s="1"/>
    </row>
    <row r="1009" spans="4:4" x14ac:dyDescent="0.25">
      <c r="D1009" s="1"/>
    </row>
    <row r="1010" spans="4:4" x14ac:dyDescent="0.25">
      <c r="D1010" s="1"/>
    </row>
    <row r="1011" spans="4:4" x14ac:dyDescent="0.25">
      <c r="D1011" s="1"/>
    </row>
    <row r="1012" spans="4:4" x14ac:dyDescent="0.25">
      <c r="D1012" s="1"/>
    </row>
    <row r="1013" spans="4:4" x14ac:dyDescent="0.25">
      <c r="D1013" s="1"/>
    </row>
    <row r="1014" spans="4:4" x14ac:dyDescent="0.25">
      <c r="D1014" s="1"/>
    </row>
    <row r="1015" spans="4:4" x14ac:dyDescent="0.25">
      <c r="D1015" s="1"/>
    </row>
    <row r="1016" spans="4:4" x14ac:dyDescent="0.25">
      <c r="D1016" s="1"/>
    </row>
    <row r="1017" spans="4:4" x14ac:dyDescent="0.25">
      <c r="D1017" s="1"/>
    </row>
    <row r="1018" spans="4:4" x14ac:dyDescent="0.25">
      <c r="D1018" s="1"/>
    </row>
    <row r="1019" spans="4:4" x14ac:dyDescent="0.25">
      <c r="D1019" s="1"/>
    </row>
    <row r="1020" spans="4:4" x14ac:dyDescent="0.25">
      <c r="D1020" s="1"/>
    </row>
    <row r="1021" spans="4:4" x14ac:dyDescent="0.25">
      <c r="D1021" s="1"/>
    </row>
    <row r="1022" spans="4:4" x14ac:dyDescent="0.25">
      <c r="D1022" s="1"/>
    </row>
    <row r="1023" spans="4:4" x14ac:dyDescent="0.25">
      <c r="D1023" s="1"/>
    </row>
    <row r="1024" spans="4:4" x14ac:dyDescent="0.25">
      <c r="D1024" s="1"/>
    </row>
    <row r="1025" spans="4:4" x14ac:dyDescent="0.25">
      <c r="D1025" s="1"/>
    </row>
    <row r="1026" spans="4:4" x14ac:dyDescent="0.25">
      <c r="D1026" s="1"/>
    </row>
    <row r="1027" spans="4:4" x14ac:dyDescent="0.25">
      <c r="D1027" s="1"/>
    </row>
    <row r="1028" spans="4:4" x14ac:dyDescent="0.25">
      <c r="D1028" s="1"/>
    </row>
    <row r="1029" spans="4:4" x14ac:dyDescent="0.25">
      <c r="D1029" s="1"/>
    </row>
    <row r="1030" spans="4:4" x14ac:dyDescent="0.25">
      <c r="D1030" s="1"/>
    </row>
    <row r="1031" spans="4:4" x14ac:dyDescent="0.25">
      <c r="D1031" s="1"/>
    </row>
    <row r="1032" spans="4:4" x14ac:dyDescent="0.25">
      <c r="D1032" s="1"/>
    </row>
    <row r="1033" spans="4:4" x14ac:dyDescent="0.25">
      <c r="D1033" s="1"/>
    </row>
    <row r="1034" spans="4:4" x14ac:dyDescent="0.25">
      <c r="D1034" s="1"/>
    </row>
    <row r="1035" spans="4:4" x14ac:dyDescent="0.25">
      <c r="D1035" s="1"/>
    </row>
    <row r="1036" spans="4:4" x14ac:dyDescent="0.25">
      <c r="D1036" s="1"/>
    </row>
    <row r="1037" spans="4:4" x14ac:dyDescent="0.25">
      <c r="D1037" s="1"/>
    </row>
    <row r="1038" spans="4:4" x14ac:dyDescent="0.25">
      <c r="D1038" s="1"/>
    </row>
    <row r="1039" spans="4:4" x14ac:dyDescent="0.25">
      <c r="D1039" s="1"/>
    </row>
    <row r="1040" spans="4:4" x14ac:dyDescent="0.25">
      <c r="D1040" s="1"/>
    </row>
    <row r="1041" spans="4:4" x14ac:dyDescent="0.25">
      <c r="D1041" s="1"/>
    </row>
    <row r="1042" spans="4:4" x14ac:dyDescent="0.25">
      <c r="D1042" s="1"/>
    </row>
    <row r="1043" spans="4:4" x14ac:dyDescent="0.25">
      <c r="D1043" s="1"/>
    </row>
    <row r="1044" spans="4:4" x14ac:dyDescent="0.25">
      <c r="D1044" s="1"/>
    </row>
    <row r="1045" spans="4:4" x14ac:dyDescent="0.25">
      <c r="D1045" s="1"/>
    </row>
    <row r="1046" spans="4:4" x14ac:dyDescent="0.25">
      <c r="D1046" s="1"/>
    </row>
    <row r="1047" spans="4:4" x14ac:dyDescent="0.25">
      <c r="D1047" s="1"/>
    </row>
    <row r="1048" spans="4:4" x14ac:dyDescent="0.25">
      <c r="D1048" s="1"/>
    </row>
    <row r="1049" spans="4:4" x14ac:dyDescent="0.25">
      <c r="D1049" s="1"/>
    </row>
    <row r="1050" spans="4:4" x14ac:dyDescent="0.25">
      <c r="D1050" s="1"/>
    </row>
    <row r="1051" spans="4:4" x14ac:dyDescent="0.25">
      <c r="D1051" s="1"/>
    </row>
    <row r="1052" spans="4:4" x14ac:dyDescent="0.25">
      <c r="D1052" s="1"/>
    </row>
    <row r="1053" spans="4:4" x14ac:dyDescent="0.25">
      <c r="D1053" s="1"/>
    </row>
    <row r="1054" spans="4:4" x14ac:dyDescent="0.25">
      <c r="D1054" s="1"/>
    </row>
    <row r="1055" spans="4:4" x14ac:dyDescent="0.25">
      <c r="D1055" s="1"/>
    </row>
    <row r="1056" spans="4:4" x14ac:dyDescent="0.25">
      <c r="D1056" s="1"/>
    </row>
    <row r="1057" spans="4:4" x14ac:dyDescent="0.25">
      <c r="D1057" s="1"/>
    </row>
    <row r="1058" spans="4:4" x14ac:dyDescent="0.25">
      <c r="D1058" s="1"/>
    </row>
    <row r="1059" spans="4:4" x14ac:dyDescent="0.25">
      <c r="D1059" s="1"/>
    </row>
    <row r="1060" spans="4:4" x14ac:dyDescent="0.25">
      <c r="D1060" s="1"/>
    </row>
    <row r="1061" spans="4:4" x14ac:dyDescent="0.25">
      <c r="D1061" s="1"/>
    </row>
    <row r="1062" spans="4:4" x14ac:dyDescent="0.25">
      <c r="D1062" s="1"/>
    </row>
    <row r="1063" spans="4:4" x14ac:dyDescent="0.25">
      <c r="D1063" s="1"/>
    </row>
    <row r="1064" spans="4:4" x14ac:dyDescent="0.25">
      <c r="D1064" s="1"/>
    </row>
    <row r="1065" spans="4:4" x14ac:dyDescent="0.25">
      <c r="D1065" s="1"/>
    </row>
    <row r="1066" spans="4:4" x14ac:dyDescent="0.25">
      <c r="D1066" s="1"/>
    </row>
    <row r="1067" spans="4:4" x14ac:dyDescent="0.25">
      <c r="D1067" s="1"/>
    </row>
    <row r="1068" spans="4:4" x14ac:dyDescent="0.25">
      <c r="D1068" s="1"/>
    </row>
    <row r="1069" spans="4:4" x14ac:dyDescent="0.25">
      <c r="D1069" s="1"/>
    </row>
    <row r="1070" spans="4:4" x14ac:dyDescent="0.25">
      <c r="D1070" s="1"/>
    </row>
    <row r="1071" spans="4:4" x14ac:dyDescent="0.25">
      <c r="D1071" s="1"/>
    </row>
    <row r="1072" spans="4:4" x14ac:dyDescent="0.25">
      <c r="D1072" s="1"/>
    </row>
    <row r="1073" spans="4:4" x14ac:dyDescent="0.25">
      <c r="D1073" s="1"/>
    </row>
    <row r="1074" spans="4:4" x14ac:dyDescent="0.25">
      <c r="D1074" s="1"/>
    </row>
    <row r="1075" spans="4:4" x14ac:dyDescent="0.25">
      <c r="D1075" s="1"/>
    </row>
    <row r="1076" spans="4:4" x14ac:dyDescent="0.25">
      <c r="D1076" s="1"/>
    </row>
    <row r="1077" spans="4:4" x14ac:dyDescent="0.25">
      <c r="D1077" s="1"/>
    </row>
    <row r="1078" spans="4:4" x14ac:dyDescent="0.25">
      <c r="D1078" s="1"/>
    </row>
    <row r="1079" spans="4:4" x14ac:dyDescent="0.25">
      <c r="D1079" s="1"/>
    </row>
    <row r="1080" spans="4:4" x14ac:dyDescent="0.25">
      <c r="D1080" s="1"/>
    </row>
    <row r="1081" spans="4:4" x14ac:dyDescent="0.25">
      <c r="D1081" s="1"/>
    </row>
    <row r="1082" spans="4:4" x14ac:dyDescent="0.25">
      <c r="D1082" s="1"/>
    </row>
    <row r="1083" spans="4:4" x14ac:dyDescent="0.25">
      <c r="D1083" s="1"/>
    </row>
    <row r="1084" spans="4:4" x14ac:dyDescent="0.25">
      <c r="D1084" s="1"/>
    </row>
    <row r="1085" spans="4:4" x14ac:dyDescent="0.25">
      <c r="D1085" s="1"/>
    </row>
    <row r="1086" spans="4:4" x14ac:dyDescent="0.25">
      <c r="D1086" s="1"/>
    </row>
    <row r="1087" spans="4:4" x14ac:dyDescent="0.25">
      <c r="D1087" s="1"/>
    </row>
    <row r="1088" spans="4:4" x14ac:dyDescent="0.25">
      <c r="D1088" s="1"/>
    </row>
    <row r="1089" spans="4:4" x14ac:dyDescent="0.25">
      <c r="D1089" s="1"/>
    </row>
    <row r="1090" spans="4:4" x14ac:dyDescent="0.25">
      <c r="D1090" s="1"/>
    </row>
    <row r="1091" spans="4:4" x14ac:dyDescent="0.25">
      <c r="D1091" s="1"/>
    </row>
    <row r="1092" spans="4:4" x14ac:dyDescent="0.25">
      <c r="D1092" s="1"/>
    </row>
    <row r="1093" spans="4:4" x14ac:dyDescent="0.25">
      <c r="D1093" s="1"/>
    </row>
    <row r="1094" spans="4:4" x14ac:dyDescent="0.25">
      <c r="D1094" s="1"/>
    </row>
    <row r="1095" spans="4:4" x14ac:dyDescent="0.25">
      <c r="D1095" s="1"/>
    </row>
    <row r="1096" spans="4:4" x14ac:dyDescent="0.25">
      <c r="D1096" s="1"/>
    </row>
    <row r="1097" spans="4:4" x14ac:dyDescent="0.25">
      <c r="D1097" s="1"/>
    </row>
    <row r="1098" spans="4:4" x14ac:dyDescent="0.25">
      <c r="D1098" s="1"/>
    </row>
    <row r="1099" spans="4:4" x14ac:dyDescent="0.25">
      <c r="D1099" s="1"/>
    </row>
    <row r="1100" spans="4:4" x14ac:dyDescent="0.25">
      <c r="D1100" s="1"/>
    </row>
    <row r="1101" spans="4:4" x14ac:dyDescent="0.25">
      <c r="D1101" s="1"/>
    </row>
    <row r="1102" spans="4:4" x14ac:dyDescent="0.25">
      <c r="D1102" s="1"/>
    </row>
    <row r="1103" spans="4:4" x14ac:dyDescent="0.25">
      <c r="D1103" s="1"/>
    </row>
    <row r="1104" spans="4:4" x14ac:dyDescent="0.25">
      <c r="D1104" s="1"/>
    </row>
    <row r="1105" spans="4:4" x14ac:dyDescent="0.25">
      <c r="D1105" s="1"/>
    </row>
    <row r="1106" spans="4:4" x14ac:dyDescent="0.25">
      <c r="D1106" s="1"/>
    </row>
    <row r="1107" spans="4:4" x14ac:dyDescent="0.25">
      <c r="D1107" s="1"/>
    </row>
    <row r="1108" spans="4:4" x14ac:dyDescent="0.25">
      <c r="D1108" s="1"/>
    </row>
    <row r="1109" spans="4:4" x14ac:dyDescent="0.25">
      <c r="D1109" s="1"/>
    </row>
    <row r="1110" spans="4:4" x14ac:dyDescent="0.25">
      <c r="D1110" s="1"/>
    </row>
    <row r="1111" spans="4:4" x14ac:dyDescent="0.25">
      <c r="D1111" s="1"/>
    </row>
    <row r="1112" spans="4:4" x14ac:dyDescent="0.25">
      <c r="D1112" s="1"/>
    </row>
    <row r="1113" spans="4:4" x14ac:dyDescent="0.25">
      <c r="D1113" s="1"/>
    </row>
    <row r="1114" spans="4:4" x14ac:dyDescent="0.25">
      <c r="D1114" s="1"/>
    </row>
    <row r="1115" spans="4:4" x14ac:dyDescent="0.25">
      <c r="D1115" s="1"/>
    </row>
    <row r="1116" spans="4:4" x14ac:dyDescent="0.25">
      <c r="D1116" s="1"/>
    </row>
    <row r="1117" spans="4:4" x14ac:dyDescent="0.25">
      <c r="D1117" s="1"/>
    </row>
    <row r="1118" spans="4:4" x14ac:dyDescent="0.25">
      <c r="D1118" s="1"/>
    </row>
    <row r="1119" spans="4:4" x14ac:dyDescent="0.25">
      <c r="D1119" s="1"/>
    </row>
    <row r="1120" spans="4:4" x14ac:dyDescent="0.25">
      <c r="D1120" s="1"/>
    </row>
    <row r="1121" spans="4:4" x14ac:dyDescent="0.25">
      <c r="D1121" s="1"/>
    </row>
    <row r="1122" spans="4:4" x14ac:dyDescent="0.25">
      <c r="D1122" s="1"/>
    </row>
    <row r="1123" spans="4:4" x14ac:dyDescent="0.25">
      <c r="D1123" s="1"/>
    </row>
    <row r="1124" spans="4:4" x14ac:dyDescent="0.25">
      <c r="D1124" s="1"/>
    </row>
    <row r="1125" spans="4:4" x14ac:dyDescent="0.25">
      <c r="D1125" s="1"/>
    </row>
    <row r="1126" spans="4:4" x14ac:dyDescent="0.25">
      <c r="D1126" s="1"/>
    </row>
    <row r="1127" spans="4:4" x14ac:dyDescent="0.25">
      <c r="D1127" s="1"/>
    </row>
    <row r="1128" spans="4:4" x14ac:dyDescent="0.25">
      <c r="D1128" s="1"/>
    </row>
    <row r="1129" spans="4:4" x14ac:dyDescent="0.25">
      <c r="D1129" s="1"/>
    </row>
    <row r="1130" spans="4:4" x14ac:dyDescent="0.25">
      <c r="D1130" s="1"/>
    </row>
    <row r="1131" spans="4:4" x14ac:dyDescent="0.25">
      <c r="D1131" s="1"/>
    </row>
    <row r="1132" spans="4:4" x14ac:dyDescent="0.25">
      <c r="D1132" s="1"/>
    </row>
    <row r="1133" spans="4:4" x14ac:dyDescent="0.25">
      <c r="D1133" s="1"/>
    </row>
    <row r="1134" spans="4:4" x14ac:dyDescent="0.25">
      <c r="D1134" s="1"/>
    </row>
    <row r="1135" spans="4:4" x14ac:dyDescent="0.25">
      <c r="D1135" s="1"/>
    </row>
    <row r="1136" spans="4:4" x14ac:dyDescent="0.25">
      <c r="D1136" s="1"/>
    </row>
    <row r="1137" spans="4:4" x14ac:dyDescent="0.25">
      <c r="D1137" s="1"/>
    </row>
    <row r="1138" spans="4:4" x14ac:dyDescent="0.25">
      <c r="D1138" s="1"/>
    </row>
    <row r="1139" spans="4:4" x14ac:dyDescent="0.25">
      <c r="D1139" s="1"/>
    </row>
    <row r="1140" spans="4:4" x14ac:dyDescent="0.25">
      <c r="D1140" s="1"/>
    </row>
    <row r="1141" spans="4:4" x14ac:dyDescent="0.25">
      <c r="D1141" s="1"/>
    </row>
    <row r="1142" spans="4:4" x14ac:dyDescent="0.25">
      <c r="D1142" s="1"/>
    </row>
    <row r="1143" spans="4:4" x14ac:dyDescent="0.25">
      <c r="D1143" s="1"/>
    </row>
    <row r="1144" spans="4:4" x14ac:dyDescent="0.25">
      <c r="D1144" s="1"/>
    </row>
    <row r="1145" spans="4:4" x14ac:dyDescent="0.25">
      <c r="D1145" s="1"/>
    </row>
    <row r="1146" spans="4:4" x14ac:dyDescent="0.25">
      <c r="D1146" s="1"/>
    </row>
    <row r="1147" spans="4:4" x14ac:dyDescent="0.25">
      <c r="D1147" s="1"/>
    </row>
    <row r="1148" spans="4:4" x14ac:dyDescent="0.25">
      <c r="D1148" s="1"/>
    </row>
    <row r="1149" spans="4:4" x14ac:dyDescent="0.25">
      <c r="D1149" s="1"/>
    </row>
    <row r="1150" spans="4:4" x14ac:dyDescent="0.25">
      <c r="D1150" s="1"/>
    </row>
    <row r="1151" spans="4:4" x14ac:dyDescent="0.25">
      <c r="D1151" s="1"/>
    </row>
    <row r="1152" spans="4:4" x14ac:dyDescent="0.25">
      <c r="D1152" s="1"/>
    </row>
    <row r="1153" spans="4:4" x14ac:dyDescent="0.25">
      <c r="D1153" s="1"/>
    </row>
    <row r="1154" spans="4:4" x14ac:dyDescent="0.25">
      <c r="D1154" s="1"/>
    </row>
    <row r="1155" spans="4:4" x14ac:dyDescent="0.25">
      <c r="D1155" s="1"/>
    </row>
    <row r="1156" spans="4:4" x14ac:dyDescent="0.25">
      <c r="D1156" s="1"/>
    </row>
    <row r="1157" spans="4:4" x14ac:dyDescent="0.25">
      <c r="D1157" s="1"/>
    </row>
    <row r="1158" spans="4:4" x14ac:dyDescent="0.25">
      <c r="D1158" s="1"/>
    </row>
    <row r="1159" spans="4:4" x14ac:dyDescent="0.25">
      <c r="D1159" s="1"/>
    </row>
    <row r="1160" spans="4:4" x14ac:dyDescent="0.25">
      <c r="D1160" s="1"/>
    </row>
    <row r="1161" spans="4:4" x14ac:dyDescent="0.25">
      <c r="D1161" s="1"/>
    </row>
    <row r="1162" spans="4:4" x14ac:dyDescent="0.25">
      <c r="D1162" s="1"/>
    </row>
    <row r="1163" spans="4:4" x14ac:dyDescent="0.25">
      <c r="D1163" s="1"/>
    </row>
    <row r="1164" spans="4:4" x14ac:dyDescent="0.25">
      <c r="D1164" s="1"/>
    </row>
    <row r="1165" spans="4:4" x14ac:dyDescent="0.25">
      <c r="D1165" s="1"/>
    </row>
    <row r="1166" spans="4:4" x14ac:dyDescent="0.25">
      <c r="D1166" s="1"/>
    </row>
    <row r="1167" spans="4:4" x14ac:dyDescent="0.25">
      <c r="D1167" s="1"/>
    </row>
    <row r="1168" spans="4:4" x14ac:dyDescent="0.25">
      <c r="D1168" s="1"/>
    </row>
    <row r="1169" spans="4:4" x14ac:dyDescent="0.25">
      <c r="D1169" s="1"/>
    </row>
    <row r="1170" spans="4:4" x14ac:dyDescent="0.25">
      <c r="D1170" s="1"/>
    </row>
    <row r="1171" spans="4:4" x14ac:dyDescent="0.25">
      <c r="D1171" s="1"/>
    </row>
    <row r="1172" spans="4:4" x14ac:dyDescent="0.25">
      <c r="D1172" s="1"/>
    </row>
    <row r="1173" spans="4:4" x14ac:dyDescent="0.25">
      <c r="D1173" s="1"/>
    </row>
    <row r="1174" spans="4:4" x14ac:dyDescent="0.25">
      <c r="D1174" s="1"/>
    </row>
    <row r="1175" spans="4:4" x14ac:dyDescent="0.25">
      <c r="D1175" s="1"/>
    </row>
    <row r="1176" spans="4:4" x14ac:dyDescent="0.25">
      <c r="D1176" s="1"/>
    </row>
    <row r="1177" spans="4:4" x14ac:dyDescent="0.25">
      <c r="D1177" s="1"/>
    </row>
    <row r="1178" spans="4:4" x14ac:dyDescent="0.25">
      <c r="D1178" s="1"/>
    </row>
    <row r="1179" spans="4:4" x14ac:dyDescent="0.25">
      <c r="D1179" s="1"/>
    </row>
    <row r="1180" spans="4:4" x14ac:dyDescent="0.25">
      <c r="D1180" s="1"/>
    </row>
    <row r="1181" spans="4:4" x14ac:dyDescent="0.25">
      <c r="D1181" s="1"/>
    </row>
    <row r="1182" spans="4:4" x14ac:dyDescent="0.25">
      <c r="D1182" s="1"/>
    </row>
    <row r="1183" spans="4:4" x14ac:dyDescent="0.25">
      <c r="D1183" s="1"/>
    </row>
    <row r="1184" spans="4:4" x14ac:dyDescent="0.25">
      <c r="D1184" s="1"/>
    </row>
    <row r="1185" spans="4:4" x14ac:dyDescent="0.25">
      <c r="D1185" s="1"/>
    </row>
    <row r="1186" spans="4:4" x14ac:dyDescent="0.25">
      <c r="D1186" s="1"/>
    </row>
    <row r="1187" spans="4:4" x14ac:dyDescent="0.25">
      <c r="D1187" s="1"/>
    </row>
    <row r="1188" spans="4:4" x14ac:dyDescent="0.25">
      <c r="D1188" s="1"/>
    </row>
    <row r="1189" spans="4:4" x14ac:dyDescent="0.25">
      <c r="D1189" s="1"/>
    </row>
    <row r="1190" spans="4:4" x14ac:dyDescent="0.25">
      <c r="D1190" s="1"/>
    </row>
    <row r="1191" spans="4:4" x14ac:dyDescent="0.25">
      <c r="D1191" s="1"/>
    </row>
    <row r="1192" spans="4:4" x14ac:dyDescent="0.25">
      <c r="D1192" s="1"/>
    </row>
    <row r="1193" spans="4:4" x14ac:dyDescent="0.25">
      <c r="D1193" s="1"/>
    </row>
    <row r="1194" spans="4:4" x14ac:dyDescent="0.25">
      <c r="D1194" s="1"/>
    </row>
    <row r="1195" spans="4:4" x14ac:dyDescent="0.25">
      <c r="D1195" s="1"/>
    </row>
    <row r="1196" spans="4:4" x14ac:dyDescent="0.25">
      <c r="D1196" s="1"/>
    </row>
    <row r="1197" spans="4:4" x14ac:dyDescent="0.25">
      <c r="D1197" s="1"/>
    </row>
    <row r="1198" spans="4:4" x14ac:dyDescent="0.25">
      <c r="D1198" s="1"/>
    </row>
    <row r="1199" spans="4:4" x14ac:dyDescent="0.25">
      <c r="D1199" s="1"/>
    </row>
    <row r="1200" spans="4:4" x14ac:dyDescent="0.25">
      <c r="D1200" s="1"/>
    </row>
    <row r="1201" spans="4:4" x14ac:dyDescent="0.25">
      <c r="D1201" s="1"/>
    </row>
    <row r="1202" spans="4:4" x14ac:dyDescent="0.25">
      <c r="D1202" s="1"/>
    </row>
    <row r="1203" spans="4:4" x14ac:dyDescent="0.25">
      <c r="D1203" s="1"/>
    </row>
    <row r="1204" spans="4:4" x14ac:dyDescent="0.25">
      <c r="D1204" s="1"/>
    </row>
    <row r="1205" spans="4:4" x14ac:dyDescent="0.25">
      <c r="D1205" s="1"/>
    </row>
    <row r="1206" spans="4:4" x14ac:dyDescent="0.25">
      <c r="D1206" s="1"/>
    </row>
    <row r="1207" spans="4:4" x14ac:dyDescent="0.25">
      <c r="D1207" s="1"/>
    </row>
    <row r="1208" spans="4:4" x14ac:dyDescent="0.25">
      <c r="D1208" s="1"/>
    </row>
    <row r="1209" spans="4:4" x14ac:dyDescent="0.25">
      <c r="D1209" s="1"/>
    </row>
    <row r="1210" spans="4:4" x14ac:dyDescent="0.25">
      <c r="D1210" s="1"/>
    </row>
    <row r="1211" spans="4:4" x14ac:dyDescent="0.25">
      <c r="D1211" s="1"/>
    </row>
    <row r="1212" spans="4:4" x14ac:dyDescent="0.25">
      <c r="D1212" s="1"/>
    </row>
    <row r="1213" spans="4:4" x14ac:dyDescent="0.25">
      <c r="D1213" s="1"/>
    </row>
    <row r="1214" spans="4:4" x14ac:dyDescent="0.25">
      <c r="D1214" s="1"/>
    </row>
    <row r="1215" spans="4:4" x14ac:dyDescent="0.25">
      <c r="D1215" s="1"/>
    </row>
    <row r="1216" spans="4:4" x14ac:dyDescent="0.25">
      <c r="D1216" s="1"/>
    </row>
    <row r="1217" spans="4:4" x14ac:dyDescent="0.25">
      <c r="D1217" s="1"/>
    </row>
    <row r="1218" spans="4:4" x14ac:dyDescent="0.25">
      <c r="D1218" s="1"/>
    </row>
    <row r="1219" spans="4:4" x14ac:dyDescent="0.25">
      <c r="D1219" s="1"/>
    </row>
    <row r="1220" spans="4:4" x14ac:dyDescent="0.25">
      <c r="D1220" s="1"/>
    </row>
    <row r="1221" spans="4:4" x14ac:dyDescent="0.25">
      <c r="D1221" s="1"/>
    </row>
    <row r="1222" spans="4:4" x14ac:dyDescent="0.25">
      <c r="D1222" s="1"/>
    </row>
    <row r="1223" spans="4:4" x14ac:dyDescent="0.25">
      <c r="D1223" s="1"/>
    </row>
    <row r="1224" spans="4:4" x14ac:dyDescent="0.25">
      <c r="D1224" s="1"/>
    </row>
    <row r="1225" spans="4:4" x14ac:dyDescent="0.25">
      <c r="D1225" s="1"/>
    </row>
    <row r="1226" spans="4:4" x14ac:dyDescent="0.25">
      <c r="D1226" s="1"/>
    </row>
    <row r="1227" spans="4:4" x14ac:dyDescent="0.25">
      <c r="D1227" s="1"/>
    </row>
    <row r="1228" spans="4:4" x14ac:dyDescent="0.25">
      <c r="D1228" s="1"/>
    </row>
    <row r="1229" spans="4:4" x14ac:dyDescent="0.25">
      <c r="D1229" s="1"/>
    </row>
    <row r="1230" spans="4:4" x14ac:dyDescent="0.25">
      <c r="D1230" s="1"/>
    </row>
    <row r="1231" spans="4:4" x14ac:dyDescent="0.25">
      <c r="D1231" s="1"/>
    </row>
    <row r="1232" spans="4:4" x14ac:dyDescent="0.25">
      <c r="D1232" s="1"/>
    </row>
    <row r="1233" spans="4:4" x14ac:dyDescent="0.25">
      <c r="D1233" s="1"/>
    </row>
    <row r="1234" spans="4:4" x14ac:dyDescent="0.25">
      <c r="D1234" s="1"/>
    </row>
    <row r="1235" spans="4:4" x14ac:dyDescent="0.25">
      <c r="D1235" s="1"/>
    </row>
    <row r="1236" spans="4:4" x14ac:dyDescent="0.25">
      <c r="D1236" s="1"/>
    </row>
    <row r="1237" spans="4:4" x14ac:dyDescent="0.25">
      <c r="D1237" s="1"/>
    </row>
    <row r="1238" spans="4:4" x14ac:dyDescent="0.25">
      <c r="D1238" s="1"/>
    </row>
    <row r="1239" spans="4:4" x14ac:dyDescent="0.25">
      <c r="D1239" s="1"/>
    </row>
    <row r="1240" spans="4:4" x14ac:dyDescent="0.25">
      <c r="D1240" s="1"/>
    </row>
    <row r="1241" spans="4:4" x14ac:dyDescent="0.25">
      <c r="D1241" s="1"/>
    </row>
    <row r="1242" spans="4:4" x14ac:dyDescent="0.25">
      <c r="D1242" s="1"/>
    </row>
    <row r="1243" spans="4:4" x14ac:dyDescent="0.25">
      <c r="D1243" s="1"/>
    </row>
    <row r="1244" spans="4:4" x14ac:dyDescent="0.25">
      <c r="D1244" s="1"/>
    </row>
    <row r="1245" spans="4:4" x14ac:dyDescent="0.25">
      <c r="D1245" s="1"/>
    </row>
    <row r="1246" spans="4:4" x14ac:dyDescent="0.25">
      <c r="D1246" s="1"/>
    </row>
    <row r="1247" spans="4:4" x14ac:dyDescent="0.25">
      <c r="D1247" s="1"/>
    </row>
    <row r="1248" spans="4:4" x14ac:dyDescent="0.25">
      <c r="D1248" s="1"/>
    </row>
    <row r="1249" spans="4:4" x14ac:dyDescent="0.25">
      <c r="D1249" s="1"/>
    </row>
    <row r="1250" spans="4:4" x14ac:dyDescent="0.25">
      <c r="D1250" s="1"/>
    </row>
    <row r="1251" spans="4:4" x14ac:dyDescent="0.25">
      <c r="D1251" s="1"/>
    </row>
    <row r="1252" spans="4:4" x14ac:dyDescent="0.25">
      <c r="D1252" s="1"/>
    </row>
    <row r="1253" spans="4:4" x14ac:dyDescent="0.25">
      <c r="D1253" s="1"/>
    </row>
    <row r="1254" spans="4:4" x14ac:dyDescent="0.25">
      <c r="D1254" s="1"/>
    </row>
    <row r="1255" spans="4:4" x14ac:dyDescent="0.25">
      <c r="D1255" s="1"/>
    </row>
    <row r="1256" spans="4:4" x14ac:dyDescent="0.25">
      <c r="D1256" s="1"/>
    </row>
    <row r="1257" spans="4:4" x14ac:dyDescent="0.25">
      <c r="D1257" s="1"/>
    </row>
    <row r="1258" spans="4:4" x14ac:dyDescent="0.25">
      <c r="D1258" s="1"/>
    </row>
    <row r="1259" spans="4:4" x14ac:dyDescent="0.25">
      <c r="D1259" s="1"/>
    </row>
    <row r="1260" spans="4:4" x14ac:dyDescent="0.25">
      <c r="D1260" s="1"/>
    </row>
    <row r="1261" spans="4:4" x14ac:dyDescent="0.25">
      <c r="D1261" s="1"/>
    </row>
    <row r="1262" spans="4:4" x14ac:dyDescent="0.25">
      <c r="D1262" s="1"/>
    </row>
    <row r="1263" spans="4:4" x14ac:dyDescent="0.25">
      <c r="D1263" s="1"/>
    </row>
    <row r="1264" spans="4:4" x14ac:dyDescent="0.25">
      <c r="D1264" s="1"/>
    </row>
    <row r="1265" spans="4:4" x14ac:dyDescent="0.25">
      <c r="D1265" s="1"/>
    </row>
    <row r="1266" spans="4:4" x14ac:dyDescent="0.25">
      <c r="D1266" s="1"/>
    </row>
    <row r="1267" spans="4:4" x14ac:dyDescent="0.25">
      <c r="D1267" s="1"/>
    </row>
    <row r="1268" spans="4:4" x14ac:dyDescent="0.25">
      <c r="D1268" s="1"/>
    </row>
    <row r="1269" spans="4:4" x14ac:dyDescent="0.25">
      <c r="D1269" s="1"/>
    </row>
    <row r="1270" spans="4:4" x14ac:dyDescent="0.25">
      <c r="D1270" s="1"/>
    </row>
    <row r="1271" spans="4:4" x14ac:dyDescent="0.25">
      <c r="D1271" s="1"/>
    </row>
    <row r="1272" spans="4:4" x14ac:dyDescent="0.25">
      <c r="D1272" s="1"/>
    </row>
    <row r="1273" spans="4:4" x14ac:dyDescent="0.25">
      <c r="D1273" s="1"/>
    </row>
    <row r="1274" spans="4:4" x14ac:dyDescent="0.25">
      <c r="D1274" s="1"/>
    </row>
    <row r="1275" spans="4:4" x14ac:dyDescent="0.25">
      <c r="D1275" s="1"/>
    </row>
    <row r="1276" spans="4:4" x14ac:dyDescent="0.25">
      <c r="D1276" s="1"/>
    </row>
    <row r="1277" spans="4:4" x14ac:dyDescent="0.25">
      <c r="D1277" s="1"/>
    </row>
    <row r="1278" spans="4:4" x14ac:dyDescent="0.25">
      <c r="D1278" s="1"/>
    </row>
    <row r="1279" spans="4:4" x14ac:dyDescent="0.25">
      <c r="D1279" s="1"/>
    </row>
    <row r="1280" spans="4:4" x14ac:dyDescent="0.25">
      <c r="D1280" s="1"/>
    </row>
    <row r="1281" spans="4:4" x14ac:dyDescent="0.25">
      <c r="D1281" s="1"/>
    </row>
    <row r="1282" spans="4:4" x14ac:dyDescent="0.25">
      <c r="D1282" s="1"/>
    </row>
    <row r="1283" spans="4:4" x14ac:dyDescent="0.25">
      <c r="D1283" s="1"/>
    </row>
    <row r="1284" spans="4:4" x14ac:dyDescent="0.25">
      <c r="D1284" s="1"/>
    </row>
    <row r="1285" spans="4:4" x14ac:dyDescent="0.25">
      <c r="D1285" s="1"/>
    </row>
    <row r="1286" spans="4:4" x14ac:dyDescent="0.25">
      <c r="D1286" s="1"/>
    </row>
    <row r="1287" spans="4:4" x14ac:dyDescent="0.25">
      <c r="D1287" s="1"/>
    </row>
    <row r="1288" spans="4:4" x14ac:dyDescent="0.25">
      <c r="D1288" s="1"/>
    </row>
    <row r="1289" spans="4:4" x14ac:dyDescent="0.25">
      <c r="D1289" s="1"/>
    </row>
    <row r="1290" spans="4:4" x14ac:dyDescent="0.25">
      <c r="D1290" s="1"/>
    </row>
    <row r="1291" spans="4:4" x14ac:dyDescent="0.25">
      <c r="D1291" s="1"/>
    </row>
    <row r="1292" spans="4:4" x14ac:dyDescent="0.25">
      <c r="D1292" s="1"/>
    </row>
    <row r="1293" spans="4:4" x14ac:dyDescent="0.25">
      <c r="D1293" s="1"/>
    </row>
    <row r="1294" spans="4:4" x14ac:dyDescent="0.25">
      <c r="D1294" s="1"/>
    </row>
    <row r="1295" spans="4:4" x14ac:dyDescent="0.25">
      <c r="D1295" s="1"/>
    </row>
    <row r="1296" spans="4:4" x14ac:dyDescent="0.25">
      <c r="D1296" s="1"/>
    </row>
    <row r="1297" spans="4:4" x14ac:dyDescent="0.25">
      <c r="D1297" s="1"/>
    </row>
    <row r="1298" spans="4:4" x14ac:dyDescent="0.25">
      <c r="D1298" s="1"/>
    </row>
    <row r="1299" spans="4:4" x14ac:dyDescent="0.25">
      <c r="D1299" s="1"/>
    </row>
    <row r="1300" spans="4:4" x14ac:dyDescent="0.25">
      <c r="D1300" s="1"/>
    </row>
    <row r="1301" spans="4:4" x14ac:dyDescent="0.25">
      <c r="D1301" s="1"/>
    </row>
    <row r="1302" spans="4:4" x14ac:dyDescent="0.25">
      <c r="D1302" s="1"/>
    </row>
    <row r="1303" spans="4:4" x14ac:dyDescent="0.25">
      <c r="D1303" s="1"/>
    </row>
    <row r="1304" spans="4:4" x14ac:dyDescent="0.25">
      <c r="D1304" s="1"/>
    </row>
    <row r="1305" spans="4:4" x14ac:dyDescent="0.25">
      <c r="D1305" s="1"/>
    </row>
    <row r="1306" spans="4:4" x14ac:dyDescent="0.25">
      <c r="D1306" s="1"/>
    </row>
    <row r="1307" spans="4:4" x14ac:dyDescent="0.25">
      <c r="D1307" s="1"/>
    </row>
    <row r="1308" spans="4:4" x14ac:dyDescent="0.25">
      <c r="D1308" s="1"/>
    </row>
    <row r="1309" spans="4:4" x14ac:dyDescent="0.25">
      <c r="D1309" s="1"/>
    </row>
    <row r="1310" spans="4:4" x14ac:dyDescent="0.25">
      <c r="D1310" s="1"/>
    </row>
    <row r="1311" spans="4:4" x14ac:dyDescent="0.25">
      <c r="D1311" s="1"/>
    </row>
    <row r="1312" spans="4:4" x14ac:dyDescent="0.25">
      <c r="D1312" s="1"/>
    </row>
    <row r="1313" spans="4:4" x14ac:dyDescent="0.25">
      <c r="D1313" s="1"/>
    </row>
    <row r="1314" spans="4:4" x14ac:dyDescent="0.25">
      <c r="D1314" s="1"/>
    </row>
    <row r="1315" spans="4:4" x14ac:dyDescent="0.25">
      <c r="D1315" s="1"/>
    </row>
    <row r="1316" spans="4:4" x14ac:dyDescent="0.25">
      <c r="D1316" s="1"/>
    </row>
    <row r="1317" spans="4:4" x14ac:dyDescent="0.25">
      <c r="D1317" s="1"/>
    </row>
    <row r="1318" spans="4:4" x14ac:dyDescent="0.25">
      <c r="D1318" s="1"/>
    </row>
    <row r="1319" spans="4:4" x14ac:dyDescent="0.25">
      <c r="D1319" s="1"/>
    </row>
    <row r="1320" spans="4:4" x14ac:dyDescent="0.25">
      <c r="D1320" s="1"/>
    </row>
    <row r="1321" spans="4:4" x14ac:dyDescent="0.25">
      <c r="D1321" s="1"/>
    </row>
    <row r="1322" spans="4:4" x14ac:dyDescent="0.25">
      <c r="D1322" s="1"/>
    </row>
    <row r="1323" spans="4:4" x14ac:dyDescent="0.25">
      <c r="D1323" s="1"/>
    </row>
    <row r="1324" spans="4:4" x14ac:dyDescent="0.25">
      <c r="D1324" s="1"/>
    </row>
    <row r="1325" spans="4:4" x14ac:dyDescent="0.25">
      <c r="D1325" s="1"/>
    </row>
    <row r="1326" spans="4:4" x14ac:dyDescent="0.25">
      <c r="D1326" s="1"/>
    </row>
    <row r="1327" spans="4:4" x14ac:dyDescent="0.25">
      <c r="D1327" s="1"/>
    </row>
    <row r="1328" spans="4:4" x14ac:dyDescent="0.25">
      <c r="D1328" s="1"/>
    </row>
    <row r="1329" spans="4:4" x14ac:dyDescent="0.25">
      <c r="D1329" s="1"/>
    </row>
    <row r="1330" spans="4:4" x14ac:dyDescent="0.25">
      <c r="D1330" s="1"/>
    </row>
    <row r="1331" spans="4:4" x14ac:dyDescent="0.25">
      <c r="D1331" s="1"/>
    </row>
    <row r="1332" spans="4:4" x14ac:dyDescent="0.25">
      <c r="D1332" s="1"/>
    </row>
    <row r="1333" spans="4:4" x14ac:dyDescent="0.25">
      <c r="D1333" s="1"/>
    </row>
    <row r="1334" spans="4:4" x14ac:dyDescent="0.25">
      <c r="D1334" s="1"/>
    </row>
    <row r="1335" spans="4:4" x14ac:dyDescent="0.25">
      <c r="D1335" s="1"/>
    </row>
    <row r="1336" spans="4:4" x14ac:dyDescent="0.25">
      <c r="D1336" s="1"/>
    </row>
    <row r="1337" spans="4:4" x14ac:dyDescent="0.25">
      <c r="D1337" s="1"/>
    </row>
    <row r="1338" spans="4:4" x14ac:dyDescent="0.25">
      <c r="D1338" s="1"/>
    </row>
    <row r="1339" spans="4:4" x14ac:dyDescent="0.25">
      <c r="D1339" s="1"/>
    </row>
    <row r="1340" spans="4:4" x14ac:dyDescent="0.25">
      <c r="D1340" s="1"/>
    </row>
    <row r="1341" spans="4:4" x14ac:dyDescent="0.25">
      <c r="D1341" s="1"/>
    </row>
    <row r="1342" spans="4:4" x14ac:dyDescent="0.25">
      <c r="D1342" s="1"/>
    </row>
    <row r="1343" spans="4:4" x14ac:dyDescent="0.25">
      <c r="D1343" s="1"/>
    </row>
    <row r="1344" spans="4:4" x14ac:dyDescent="0.25">
      <c r="D1344" s="1"/>
    </row>
    <row r="1345" spans="4:4" x14ac:dyDescent="0.25">
      <c r="D1345" s="1"/>
    </row>
    <row r="1346" spans="4:4" x14ac:dyDescent="0.25">
      <c r="D1346" s="1"/>
    </row>
    <row r="1347" spans="4:4" x14ac:dyDescent="0.25">
      <c r="D1347" s="1"/>
    </row>
    <row r="1348" spans="4:4" x14ac:dyDescent="0.25">
      <c r="D1348" s="1"/>
    </row>
    <row r="1349" spans="4:4" x14ac:dyDescent="0.25">
      <c r="D1349" s="1"/>
    </row>
    <row r="1350" spans="4:4" x14ac:dyDescent="0.25">
      <c r="D1350" s="1"/>
    </row>
    <row r="1351" spans="4:4" x14ac:dyDescent="0.25">
      <c r="D1351" s="1"/>
    </row>
    <row r="1352" spans="4:4" x14ac:dyDescent="0.25">
      <c r="D1352" s="1"/>
    </row>
    <row r="1353" spans="4:4" x14ac:dyDescent="0.25">
      <c r="D1353" s="1"/>
    </row>
    <row r="1354" spans="4:4" x14ac:dyDescent="0.25">
      <c r="D1354" s="1"/>
    </row>
    <row r="1355" spans="4:4" x14ac:dyDescent="0.25">
      <c r="D1355" s="1"/>
    </row>
    <row r="1356" spans="4:4" x14ac:dyDescent="0.25">
      <c r="D1356" s="1"/>
    </row>
    <row r="1357" spans="4:4" x14ac:dyDescent="0.25">
      <c r="D1357" s="1"/>
    </row>
    <row r="1358" spans="4:4" x14ac:dyDescent="0.25">
      <c r="D1358" s="1"/>
    </row>
    <row r="1359" spans="4:4" x14ac:dyDescent="0.25">
      <c r="D1359" s="1"/>
    </row>
    <row r="1360" spans="4:4" x14ac:dyDescent="0.25">
      <c r="D1360" s="1"/>
    </row>
    <row r="1361" spans="4:4" x14ac:dyDescent="0.25">
      <c r="D1361" s="1"/>
    </row>
    <row r="1362" spans="4:4" x14ac:dyDescent="0.25">
      <c r="D1362" s="1"/>
    </row>
    <row r="1363" spans="4:4" x14ac:dyDescent="0.25">
      <c r="D1363" s="1"/>
    </row>
    <row r="1364" spans="4:4" x14ac:dyDescent="0.25">
      <c r="D1364" s="1"/>
    </row>
    <row r="1365" spans="4:4" x14ac:dyDescent="0.25">
      <c r="D1365" s="1"/>
    </row>
    <row r="1366" spans="4:4" x14ac:dyDescent="0.25">
      <c r="D1366" s="1"/>
    </row>
    <row r="1367" spans="4:4" x14ac:dyDescent="0.25">
      <c r="D1367" s="1"/>
    </row>
    <row r="1368" spans="4:4" x14ac:dyDescent="0.25">
      <c r="D1368" s="1"/>
    </row>
    <row r="1369" spans="4:4" x14ac:dyDescent="0.25">
      <c r="D1369" s="1"/>
    </row>
    <row r="1370" spans="4:4" x14ac:dyDescent="0.25">
      <c r="D1370" s="1"/>
    </row>
    <row r="1371" spans="4:4" x14ac:dyDescent="0.25">
      <c r="D1371" s="1"/>
    </row>
    <row r="1372" spans="4:4" x14ac:dyDescent="0.25">
      <c r="D1372" s="1"/>
    </row>
    <row r="1373" spans="4:4" x14ac:dyDescent="0.25">
      <c r="D1373" s="1"/>
    </row>
    <row r="1374" spans="4:4" x14ac:dyDescent="0.25">
      <c r="D1374" s="1"/>
    </row>
    <row r="1375" spans="4:4" x14ac:dyDescent="0.25">
      <c r="D1375" s="1"/>
    </row>
    <row r="1376" spans="4:4" x14ac:dyDescent="0.25">
      <c r="D1376" s="1"/>
    </row>
    <row r="1377" spans="4:4" x14ac:dyDescent="0.25">
      <c r="D1377" s="1"/>
    </row>
    <row r="1378" spans="4:4" x14ac:dyDescent="0.25">
      <c r="D1378" s="1"/>
    </row>
    <row r="1379" spans="4:4" x14ac:dyDescent="0.25">
      <c r="D1379" s="1"/>
    </row>
    <row r="1380" spans="4:4" x14ac:dyDescent="0.25">
      <c r="D1380" s="1"/>
    </row>
    <row r="1381" spans="4:4" x14ac:dyDescent="0.25">
      <c r="D1381" s="1"/>
    </row>
    <row r="1382" spans="4:4" x14ac:dyDescent="0.25">
      <c r="D1382" s="1"/>
    </row>
    <row r="1383" spans="4:4" x14ac:dyDescent="0.25">
      <c r="D1383" s="1"/>
    </row>
    <row r="1384" spans="4:4" x14ac:dyDescent="0.25">
      <c r="D1384" s="1"/>
    </row>
    <row r="1385" spans="4:4" x14ac:dyDescent="0.25">
      <c r="D1385" s="1"/>
    </row>
    <row r="1386" spans="4:4" x14ac:dyDescent="0.25">
      <c r="D1386" s="1"/>
    </row>
    <row r="1387" spans="4:4" x14ac:dyDescent="0.25">
      <c r="D1387" s="1"/>
    </row>
    <row r="1388" spans="4:4" x14ac:dyDescent="0.25">
      <c r="D1388" s="1"/>
    </row>
    <row r="1389" spans="4:4" x14ac:dyDescent="0.25">
      <c r="D1389" s="1"/>
    </row>
    <row r="1390" spans="4:4" x14ac:dyDescent="0.25">
      <c r="D1390" s="1"/>
    </row>
    <row r="1391" spans="4:4" x14ac:dyDescent="0.25">
      <c r="D1391" s="1"/>
    </row>
    <row r="1392" spans="4:4" x14ac:dyDescent="0.25">
      <c r="D1392" s="1"/>
    </row>
    <row r="1393" spans="4:4" x14ac:dyDescent="0.25">
      <c r="D1393" s="1"/>
    </row>
    <row r="1394" spans="4:4" x14ac:dyDescent="0.25">
      <c r="D1394" s="1"/>
    </row>
    <row r="1395" spans="4:4" x14ac:dyDescent="0.25">
      <c r="D1395" s="1"/>
    </row>
    <row r="1396" spans="4:4" x14ac:dyDescent="0.25">
      <c r="D1396" s="1"/>
    </row>
    <row r="1397" spans="4:4" x14ac:dyDescent="0.25">
      <c r="D1397" s="1"/>
    </row>
    <row r="1398" spans="4:4" x14ac:dyDescent="0.25">
      <c r="D1398" s="1"/>
    </row>
    <row r="1399" spans="4:4" x14ac:dyDescent="0.25">
      <c r="D1399" s="1"/>
    </row>
    <row r="1400" spans="4:4" x14ac:dyDescent="0.25">
      <c r="D1400" s="1"/>
    </row>
    <row r="1401" spans="4:4" x14ac:dyDescent="0.25">
      <c r="D1401" s="1"/>
    </row>
    <row r="1402" spans="4:4" x14ac:dyDescent="0.25">
      <c r="D1402" s="1"/>
    </row>
    <row r="1403" spans="4:4" x14ac:dyDescent="0.25">
      <c r="D1403" s="1"/>
    </row>
    <row r="1404" spans="4:4" x14ac:dyDescent="0.25">
      <c r="D1404" s="1"/>
    </row>
    <row r="1405" spans="4:4" x14ac:dyDescent="0.25">
      <c r="D1405" s="1"/>
    </row>
    <row r="1406" spans="4:4" x14ac:dyDescent="0.25">
      <c r="D1406" s="1"/>
    </row>
    <row r="1407" spans="4:4" x14ac:dyDescent="0.25">
      <c r="D1407" s="1"/>
    </row>
    <row r="1408" spans="4:4" x14ac:dyDescent="0.25">
      <c r="D1408" s="1"/>
    </row>
    <row r="1409" spans="4:4" x14ac:dyDescent="0.25">
      <c r="D1409" s="1"/>
    </row>
    <row r="1410" spans="4:4" x14ac:dyDescent="0.25">
      <c r="D1410" s="1"/>
    </row>
    <row r="1411" spans="4:4" x14ac:dyDescent="0.25">
      <c r="D1411" s="1"/>
    </row>
    <row r="1412" spans="4:4" x14ac:dyDescent="0.25">
      <c r="D1412" s="1"/>
    </row>
    <row r="1413" spans="4:4" x14ac:dyDescent="0.25">
      <c r="D1413" s="1"/>
    </row>
    <row r="1414" spans="4:4" x14ac:dyDescent="0.25">
      <c r="D1414" s="1"/>
    </row>
    <row r="1415" spans="4:4" x14ac:dyDescent="0.25">
      <c r="D1415" s="1"/>
    </row>
    <row r="1416" spans="4:4" x14ac:dyDescent="0.25">
      <c r="D1416" s="1"/>
    </row>
    <row r="1417" spans="4:4" x14ac:dyDescent="0.25">
      <c r="D1417" s="1"/>
    </row>
    <row r="1418" spans="4:4" x14ac:dyDescent="0.25">
      <c r="D1418" s="1"/>
    </row>
    <row r="1419" spans="4:4" x14ac:dyDescent="0.25">
      <c r="D1419" s="1"/>
    </row>
    <row r="1420" spans="4:4" x14ac:dyDescent="0.25">
      <c r="D1420" s="1"/>
    </row>
    <row r="1421" spans="4:4" x14ac:dyDescent="0.25">
      <c r="D1421" s="1"/>
    </row>
    <row r="1422" spans="4:4" x14ac:dyDescent="0.25">
      <c r="D1422" s="1"/>
    </row>
    <row r="1423" spans="4:4" x14ac:dyDescent="0.25">
      <c r="D1423" s="1"/>
    </row>
    <row r="1424" spans="4:4" x14ac:dyDescent="0.25">
      <c r="D1424" s="1"/>
    </row>
    <row r="1425" spans="4:4" x14ac:dyDescent="0.25">
      <c r="D1425" s="1"/>
    </row>
    <row r="1426" spans="4:4" x14ac:dyDescent="0.25">
      <c r="D1426" s="1"/>
    </row>
    <row r="1427" spans="4:4" x14ac:dyDescent="0.25">
      <c r="D1427" s="1"/>
    </row>
    <row r="1428" spans="4:4" x14ac:dyDescent="0.25">
      <c r="D1428" s="1"/>
    </row>
    <row r="1429" spans="4:4" x14ac:dyDescent="0.25">
      <c r="D1429" s="1"/>
    </row>
    <row r="1430" spans="4:4" x14ac:dyDescent="0.25">
      <c r="D1430" s="1"/>
    </row>
    <row r="1431" spans="4:4" x14ac:dyDescent="0.25">
      <c r="D1431" s="1"/>
    </row>
    <row r="1432" spans="4:4" x14ac:dyDescent="0.25">
      <c r="D1432" s="1"/>
    </row>
    <row r="1433" spans="4:4" x14ac:dyDescent="0.25">
      <c r="D1433" s="1"/>
    </row>
    <row r="1434" spans="4:4" x14ac:dyDescent="0.25">
      <c r="D1434" s="1"/>
    </row>
    <row r="1435" spans="4:4" x14ac:dyDescent="0.25">
      <c r="D1435" s="1"/>
    </row>
    <row r="1436" spans="4:4" x14ac:dyDescent="0.25">
      <c r="D1436" s="1"/>
    </row>
    <row r="1437" spans="4:4" x14ac:dyDescent="0.25">
      <c r="D1437" s="1"/>
    </row>
    <row r="1438" spans="4:4" x14ac:dyDescent="0.25">
      <c r="D1438" s="1"/>
    </row>
    <row r="1439" spans="4:4" x14ac:dyDescent="0.25">
      <c r="D1439" s="1"/>
    </row>
    <row r="1440" spans="4:4" x14ac:dyDescent="0.25">
      <c r="D1440" s="1"/>
    </row>
    <row r="1441" spans="4:4" x14ac:dyDescent="0.25">
      <c r="D1441" s="1"/>
    </row>
    <row r="1442" spans="4:4" x14ac:dyDescent="0.25">
      <c r="D1442" s="1"/>
    </row>
    <row r="1443" spans="4:4" x14ac:dyDescent="0.25">
      <c r="D1443" s="1"/>
    </row>
    <row r="1444" spans="4:4" x14ac:dyDescent="0.25">
      <c r="D1444" s="1"/>
    </row>
    <row r="1445" spans="4:4" x14ac:dyDescent="0.25">
      <c r="D1445" s="1"/>
    </row>
    <row r="1446" spans="4:4" x14ac:dyDescent="0.25">
      <c r="D1446" s="1"/>
    </row>
    <row r="1447" spans="4:4" x14ac:dyDescent="0.25">
      <c r="D1447" s="1"/>
    </row>
    <row r="1448" spans="4:4" x14ac:dyDescent="0.25">
      <c r="D1448" s="1"/>
    </row>
    <row r="1449" spans="4:4" x14ac:dyDescent="0.25">
      <c r="D1449" s="1"/>
    </row>
    <row r="1450" spans="4:4" x14ac:dyDescent="0.25">
      <c r="D1450" s="1"/>
    </row>
    <row r="1451" spans="4:4" x14ac:dyDescent="0.25">
      <c r="D1451" s="1"/>
    </row>
    <row r="1452" spans="4:4" x14ac:dyDescent="0.25">
      <c r="D1452" s="1"/>
    </row>
    <row r="1453" spans="4:4" x14ac:dyDescent="0.25">
      <c r="D1453" s="1"/>
    </row>
    <row r="1454" spans="4:4" x14ac:dyDescent="0.25">
      <c r="D1454" s="1"/>
    </row>
    <row r="1455" spans="4:4" x14ac:dyDescent="0.25">
      <c r="D1455" s="1"/>
    </row>
    <row r="1456" spans="4:4" x14ac:dyDescent="0.25">
      <c r="D1456" s="1"/>
    </row>
    <row r="1457" spans="4:4" x14ac:dyDescent="0.25">
      <c r="D1457" s="1"/>
    </row>
    <row r="1458" spans="4:4" x14ac:dyDescent="0.25">
      <c r="D1458" s="1"/>
    </row>
    <row r="1459" spans="4:4" x14ac:dyDescent="0.25">
      <c r="D1459" s="1"/>
    </row>
    <row r="1460" spans="4:4" x14ac:dyDescent="0.25">
      <c r="D1460" s="1"/>
    </row>
    <row r="1461" spans="4:4" x14ac:dyDescent="0.25">
      <c r="D1461" s="1"/>
    </row>
    <row r="1462" spans="4:4" x14ac:dyDescent="0.25">
      <c r="D1462" s="1"/>
    </row>
    <row r="1463" spans="4:4" x14ac:dyDescent="0.25">
      <c r="D1463" s="1"/>
    </row>
    <row r="1464" spans="4:4" x14ac:dyDescent="0.25">
      <c r="D1464" s="1"/>
    </row>
    <row r="1465" spans="4:4" x14ac:dyDescent="0.25">
      <c r="D1465" s="1"/>
    </row>
    <row r="1466" spans="4:4" x14ac:dyDescent="0.25">
      <c r="D1466" s="1"/>
    </row>
    <row r="1467" spans="4:4" x14ac:dyDescent="0.25">
      <c r="D1467" s="1"/>
    </row>
    <row r="1468" spans="4:4" x14ac:dyDescent="0.25">
      <c r="D1468" s="1"/>
    </row>
    <row r="1469" spans="4:4" x14ac:dyDescent="0.25">
      <c r="D1469" s="1"/>
    </row>
    <row r="1470" spans="4:4" x14ac:dyDescent="0.25">
      <c r="D1470" s="1"/>
    </row>
    <row r="1471" spans="4:4" x14ac:dyDescent="0.25">
      <c r="D1471" s="1"/>
    </row>
    <row r="1472" spans="4:4" x14ac:dyDescent="0.25">
      <c r="D1472" s="1"/>
    </row>
    <row r="1473" spans="4:4" x14ac:dyDescent="0.25">
      <c r="D1473" s="1"/>
    </row>
    <row r="1474" spans="4:4" x14ac:dyDescent="0.25">
      <c r="D1474" s="1"/>
    </row>
    <row r="1475" spans="4:4" x14ac:dyDescent="0.25">
      <c r="D1475" s="1"/>
    </row>
    <row r="1476" spans="4:4" x14ac:dyDescent="0.25">
      <c r="D1476" s="1"/>
    </row>
    <row r="1477" spans="4:4" x14ac:dyDescent="0.25">
      <c r="D1477" s="1"/>
    </row>
    <row r="1478" spans="4:4" x14ac:dyDescent="0.25">
      <c r="D1478" s="1"/>
    </row>
    <row r="1479" spans="4:4" x14ac:dyDescent="0.25">
      <c r="D1479" s="1"/>
    </row>
    <row r="1480" spans="4:4" x14ac:dyDescent="0.25">
      <c r="D1480" s="1"/>
    </row>
    <row r="1481" spans="4:4" x14ac:dyDescent="0.25">
      <c r="D1481" s="1"/>
    </row>
    <row r="1482" spans="4:4" x14ac:dyDescent="0.25">
      <c r="D1482" s="1"/>
    </row>
    <row r="1483" spans="4:4" x14ac:dyDescent="0.25">
      <c r="D1483" s="1"/>
    </row>
    <row r="1484" spans="4:4" x14ac:dyDescent="0.25">
      <c r="D1484" s="1"/>
    </row>
    <row r="1485" spans="4:4" x14ac:dyDescent="0.25">
      <c r="D1485" s="1"/>
    </row>
    <row r="1486" spans="4:4" x14ac:dyDescent="0.25">
      <c r="D1486" s="1"/>
    </row>
    <row r="1487" spans="4:4" x14ac:dyDescent="0.25">
      <c r="D1487" s="1"/>
    </row>
    <row r="1488" spans="4:4" x14ac:dyDescent="0.25">
      <c r="D1488" s="1"/>
    </row>
    <row r="1489" spans="4:4" x14ac:dyDescent="0.25">
      <c r="D1489" s="1"/>
    </row>
    <row r="1490" spans="4:4" x14ac:dyDescent="0.25">
      <c r="D1490" s="1"/>
    </row>
    <row r="1491" spans="4:4" x14ac:dyDescent="0.25">
      <c r="D1491" s="1"/>
    </row>
    <row r="1492" spans="4:4" x14ac:dyDescent="0.25">
      <c r="D1492" s="1"/>
    </row>
    <row r="1493" spans="4:4" x14ac:dyDescent="0.25">
      <c r="D1493" s="1"/>
    </row>
    <row r="1494" spans="4:4" x14ac:dyDescent="0.25">
      <c r="D1494" s="1"/>
    </row>
    <row r="1495" spans="4:4" x14ac:dyDescent="0.25">
      <c r="D1495" s="1"/>
    </row>
    <row r="1496" spans="4:4" x14ac:dyDescent="0.25">
      <c r="D1496" s="1"/>
    </row>
    <row r="1497" spans="4:4" x14ac:dyDescent="0.25">
      <c r="D1497" s="1"/>
    </row>
    <row r="1498" spans="4:4" x14ac:dyDescent="0.25">
      <c r="D1498" s="1"/>
    </row>
    <row r="1499" spans="4:4" x14ac:dyDescent="0.25">
      <c r="D1499" s="1"/>
    </row>
    <row r="1500" spans="4:4" x14ac:dyDescent="0.25">
      <c r="D1500" s="1"/>
    </row>
    <row r="1501" spans="4:4" x14ac:dyDescent="0.25">
      <c r="D1501" s="1"/>
    </row>
    <row r="1502" spans="4:4" x14ac:dyDescent="0.25">
      <c r="D1502" s="1"/>
    </row>
    <row r="1503" spans="4:4" x14ac:dyDescent="0.25">
      <c r="D1503" s="1"/>
    </row>
    <row r="1504" spans="4:4" x14ac:dyDescent="0.25">
      <c r="D1504" s="1"/>
    </row>
    <row r="1505" spans="4:4" x14ac:dyDescent="0.25">
      <c r="D1505" s="1"/>
    </row>
    <row r="1506" spans="4:4" x14ac:dyDescent="0.25">
      <c r="D1506" s="1"/>
    </row>
    <row r="1507" spans="4:4" x14ac:dyDescent="0.25">
      <c r="D1507" s="1"/>
    </row>
    <row r="1508" spans="4:4" x14ac:dyDescent="0.25">
      <c r="D1508" s="1"/>
    </row>
    <row r="1509" spans="4:4" x14ac:dyDescent="0.25">
      <c r="D1509" s="1"/>
    </row>
    <row r="1510" spans="4:4" x14ac:dyDescent="0.25">
      <c r="D1510" s="1"/>
    </row>
    <row r="1511" spans="4:4" x14ac:dyDescent="0.25">
      <c r="D1511" s="1"/>
    </row>
    <row r="1512" spans="4:4" x14ac:dyDescent="0.25">
      <c r="D1512" s="1"/>
    </row>
    <row r="1513" spans="4:4" x14ac:dyDescent="0.25">
      <c r="D1513" s="1"/>
    </row>
    <row r="1514" spans="4:4" x14ac:dyDescent="0.25">
      <c r="D1514" s="1"/>
    </row>
    <row r="1515" spans="4:4" x14ac:dyDescent="0.25">
      <c r="D1515" s="1"/>
    </row>
    <row r="1516" spans="4:4" x14ac:dyDescent="0.25">
      <c r="D1516" s="1"/>
    </row>
    <row r="1517" spans="4:4" x14ac:dyDescent="0.25">
      <c r="D1517" s="1"/>
    </row>
    <row r="1518" spans="4:4" x14ac:dyDescent="0.25">
      <c r="D1518" s="1"/>
    </row>
    <row r="1519" spans="4:4" x14ac:dyDescent="0.25">
      <c r="D1519" s="1"/>
    </row>
    <row r="1520" spans="4:4" x14ac:dyDescent="0.25">
      <c r="D1520" s="1"/>
    </row>
    <row r="1521" spans="4:4" x14ac:dyDescent="0.25">
      <c r="D1521" s="1"/>
    </row>
    <row r="1522" spans="4:4" x14ac:dyDescent="0.25">
      <c r="D1522" s="1"/>
    </row>
    <row r="1523" spans="4:4" x14ac:dyDescent="0.25">
      <c r="D1523" s="1"/>
    </row>
    <row r="1524" spans="4:4" x14ac:dyDescent="0.25">
      <c r="D1524" s="1"/>
    </row>
    <row r="1525" spans="4:4" x14ac:dyDescent="0.25">
      <c r="D1525" s="1"/>
    </row>
    <row r="1526" spans="4:4" x14ac:dyDescent="0.25">
      <c r="D1526" s="1"/>
    </row>
    <row r="1527" spans="4:4" x14ac:dyDescent="0.25">
      <c r="D1527" s="1"/>
    </row>
    <row r="1528" spans="4:4" x14ac:dyDescent="0.25">
      <c r="D1528" s="1"/>
    </row>
    <row r="1529" spans="4:4" x14ac:dyDescent="0.25">
      <c r="D1529" s="1"/>
    </row>
    <row r="1530" spans="4:4" x14ac:dyDescent="0.25">
      <c r="D1530" s="1"/>
    </row>
    <row r="1531" spans="4:4" x14ac:dyDescent="0.25">
      <c r="D1531" s="1"/>
    </row>
    <row r="1532" spans="4:4" x14ac:dyDescent="0.25">
      <c r="D1532" s="1"/>
    </row>
    <row r="1533" spans="4:4" x14ac:dyDescent="0.25">
      <c r="D1533" s="1"/>
    </row>
    <row r="1534" spans="4:4" x14ac:dyDescent="0.25">
      <c r="D1534" s="1"/>
    </row>
    <row r="1535" spans="4:4" x14ac:dyDescent="0.25">
      <c r="D1535" s="1"/>
    </row>
    <row r="1536" spans="4:4" x14ac:dyDescent="0.25">
      <c r="D1536" s="1"/>
    </row>
    <row r="1537" spans="4:4" x14ac:dyDescent="0.25">
      <c r="D1537" s="1"/>
    </row>
    <row r="1538" spans="4:4" x14ac:dyDescent="0.25">
      <c r="D1538" s="1"/>
    </row>
    <row r="1539" spans="4:4" x14ac:dyDescent="0.25">
      <c r="D1539" s="1"/>
    </row>
    <row r="1540" spans="4:4" x14ac:dyDescent="0.25">
      <c r="D1540" s="1"/>
    </row>
    <row r="1541" spans="4:4" x14ac:dyDescent="0.25">
      <c r="D1541" s="1"/>
    </row>
    <row r="1542" spans="4:4" x14ac:dyDescent="0.25">
      <c r="D1542" s="1"/>
    </row>
    <row r="1543" spans="4:4" x14ac:dyDescent="0.25">
      <c r="D1543" s="1"/>
    </row>
    <row r="1544" spans="4:4" x14ac:dyDescent="0.25">
      <c r="D1544" s="1"/>
    </row>
    <row r="1545" spans="4:4" x14ac:dyDescent="0.25">
      <c r="D1545" s="1"/>
    </row>
    <row r="1546" spans="4:4" x14ac:dyDescent="0.25">
      <c r="D1546" s="1"/>
    </row>
    <row r="1547" spans="4:4" x14ac:dyDescent="0.25">
      <c r="D1547" s="1"/>
    </row>
    <row r="1548" spans="4:4" x14ac:dyDescent="0.25">
      <c r="D1548" s="1"/>
    </row>
    <row r="1549" spans="4:4" x14ac:dyDescent="0.25">
      <c r="D1549" s="1"/>
    </row>
    <row r="1550" spans="4:4" x14ac:dyDescent="0.25">
      <c r="D1550" s="1"/>
    </row>
    <row r="1551" spans="4:4" x14ac:dyDescent="0.25">
      <c r="D1551" s="1"/>
    </row>
    <row r="1552" spans="4:4" x14ac:dyDescent="0.25">
      <c r="D1552" s="1"/>
    </row>
    <row r="1553" spans="4:4" x14ac:dyDescent="0.25">
      <c r="D1553" s="1"/>
    </row>
    <row r="1554" spans="4:4" x14ac:dyDescent="0.25">
      <c r="D1554" s="1"/>
    </row>
    <row r="1555" spans="4:4" x14ac:dyDescent="0.25">
      <c r="D1555" s="1"/>
    </row>
    <row r="1556" spans="4:4" x14ac:dyDescent="0.25">
      <c r="D1556" s="1"/>
    </row>
    <row r="1557" spans="4:4" x14ac:dyDescent="0.25">
      <c r="D1557" s="1"/>
    </row>
    <row r="1558" spans="4:4" x14ac:dyDescent="0.25">
      <c r="D1558" s="1"/>
    </row>
    <row r="1559" spans="4:4" x14ac:dyDescent="0.25">
      <c r="D1559" s="1"/>
    </row>
    <row r="1560" spans="4:4" x14ac:dyDescent="0.25">
      <c r="D1560" s="1"/>
    </row>
    <row r="1561" spans="4:4" x14ac:dyDescent="0.25">
      <c r="D1561" s="1"/>
    </row>
    <row r="1562" spans="4:4" x14ac:dyDescent="0.25">
      <c r="D1562" s="1"/>
    </row>
    <row r="1563" spans="4:4" x14ac:dyDescent="0.25">
      <c r="D1563" s="1"/>
    </row>
    <row r="1564" spans="4:4" x14ac:dyDescent="0.25">
      <c r="D1564" s="1"/>
    </row>
    <row r="1565" spans="4:4" x14ac:dyDescent="0.25">
      <c r="D1565" s="1"/>
    </row>
    <row r="1566" spans="4:4" x14ac:dyDescent="0.25">
      <c r="D1566" s="1"/>
    </row>
    <row r="1567" spans="4:4" x14ac:dyDescent="0.25">
      <c r="D1567" s="1"/>
    </row>
    <row r="1568" spans="4:4" x14ac:dyDescent="0.25">
      <c r="D1568" s="1"/>
    </row>
    <row r="1569" spans="4:4" x14ac:dyDescent="0.25">
      <c r="D1569" s="1"/>
    </row>
    <row r="1570" spans="4:4" x14ac:dyDescent="0.25">
      <c r="D1570" s="1"/>
    </row>
    <row r="1571" spans="4:4" x14ac:dyDescent="0.25">
      <c r="D1571" s="1"/>
    </row>
    <row r="1572" spans="4:4" x14ac:dyDescent="0.25">
      <c r="D1572" s="1"/>
    </row>
    <row r="1573" spans="4:4" x14ac:dyDescent="0.25">
      <c r="D1573" s="1"/>
    </row>
    <row r="1574" spans="4:4" x14ac:dyDescent="0.25">
      <c r="D1574" s="1"/>
    </row>
    <row r="1575" spans="4:4" x14ac:dyDescent="0.25">
      <c r="D1575" s="1"/>
    </row>
    <row r="1576" spans="4:4" x14ac:dyDescent="0.25">
      <c r="D1576" s="1"/>
    </row>
    <row r="1577" spans="4:4" x14ac:dyDescent="0.25">
      <c r="D1577" s="1"/>
    </row>
    <row r="1578" spans="4:4" x14ac:dyDescent="0.25">
      <c r="D1578" s="1"/>
    </row>
    <row r="1579" spans="4:4" x14ac:dyDescent="0.25">
      <c r="D1579" s="1"/>
    </row>
    <row r="1580" spans="4:4" x14ac:dyDescent="0.25">
      <c r="D1580" s="1"/>
    </row>
    <row r="1581" spans="4:4" x14ac:dyDescent="0.25">
      <c r="D1581" s="1"/>
    </row>
    <row r="1582" spans="4:4" x14ac:dyDescent="0.25">
      <c r="D1582" s="1"/>
    </row>
    <row r="1583" spans="4:4" x14ac:dyDescent="0.25">
      <c r="D1583" s="1"/>
    </row>
    <row r="1584" spans="4:4" x14ac:dyDescent="0.25">
      <c r="D1584" s="1"/>
    </row>
    <row r="1585" spans="4:4" x14ac:dyDescent="0.25">
      <c r="D1585" s="1"/>
    </row>
    <row r="1586" spans="4:4" x14ac:dyDescent="0.25">
      <c r="D1586" s="1"/>
    </row>
    <row r="1587" spans="4:4" x14ac:dyDescent="0.25">
      <c r="D1587" s="1"/>
    </row>
    <row r="1588" spans="4:4" x14ac:dyDescent="0.25">
      <c r="D1588" s="1"/>
    </row>
    <row r="1589" spans="4:4" x14ac:dyDescent="0.25">
      <c r="D1589" s="1"/>
    </row>
    <row r="1590" spans="4:4" x14ac:dyDescent="0.25">
      <c r="D1590" s="1"/>
    </row>
    <row r="1591" spans="4:4" x14ac:dyDescent="0.25">
      <c r="D1591" s="1"/>
    </row>
    <row r="1592" spans="4:4" x14ac:dyDescent="0.25">
      <c r="D1592" s="1"/>
    </row>
    <row r="1593" spans="4:4" x14ac:dyDescent="0.25">
      <c r="D1593" s="1"/>
    </row>
    <row r="1594" spans="4:4" x14ac:dyDescent="0.25">
      <c r="D1594" s="1"/>
    </row>
    <row r="1595" spans="4:4" x14ac:dyDescent="0.25">
      <c r="D1595" s="1"/>
    </row>
    <row r="1596" spans="4:4" x14ac:dyDescent="0.25">
      <c r="D1596" s="1"/>
    </row>
    <row r="1597" spans="4:4" x14ac:dyDescent="0.25">
      <c r="D1597" s="1"/>
    </row>
    <row r="1598" spans="4:4" x14ac:dyDescent="0.25">
      <c r="D1598" s="1"/>
    </row>
    <row r="1599" spans="4:4" x14ac:dyDescent="0.25">
      <c r="D1599" s="1"/>
    </row>
    <row r="1600" spans="4:4" x14ac:dyDescent="0.25">
      <c r="D1600" s="1"/>
    </row>
    <row r="1601" spans="4:4" x14ac:dyDescent="0.25">
      <c r="D1601" s="1"/>
    </row>
    <row r="1602" spans="4:4" x14ac:dyDescent="0.25">
      <c r="D1602" s="1"/>
    </row>
    <row r="1603" spans="4:4" x14ac:dyDescent="0.25">
      <c r="D1603" s="1"/>
    </row>
    <row r="1604" spans="4:4" x14ac:dyDescent="0.25">
      <c r="D1604" s="1"/>
    </row>
    <row r="1605" spans="4:4" x14ac:dyDescent="0.25">
      <c r="D1605" s="1"/>
    </row>
    <row r="1606" spans="4:4" x14ac:dyDescent="0.25">
      <c r="D1606" s="1"/>
    </row>
    <row r="1607" spans="4:4" x14ac:dyDescent="0.25">
      <c r="D1607" s="1"/>
    </row>
    <row r="1608" spans="4:4" x14ac:dyDescent="0.25">
      <c r="D1608" s="1"/>
    </row>
    <row r="1609" spans="4:4" x14ac:dyDescent="0.25">
      <c r="D1609" s="1"/>
    </row>
    <row r="1610" spans="4:4" x14ac:dyDescent="0.25">
      <c r="D1610" s="1"/>
    </row>
    <row r="1611" spans="4:4" x14ac:dyDescent="0.25">
      <c r="D1611" s="1"/>
    </row>
    <row r="1612" spans="4:4" x14ac:dyDescent="0.25">
      <c r="D1612" s="1"/>
    </row>
    <row r="1613" spans="4:4" x14ac:dyDescent="0.25">
      <c r="D1613" s="1"/>
    </row>
    <row r="1614" spans="4:4" x14ac:dyDescent="0.25">
      <c r="D1614" s="1"/>
    </row>
    <row r="1615" spans="4:4" x14ac:dyDescent="0.25">
      <c r="D1615" s="1"/>
    </row>
    <row r="1616" spans="4:4" x14ac:dyDescent="0.25">
      <c r="D1616" s="1"/>
    </row>
    <row r="1617" spans="4:4" x14ac:dyDescent="0.25">
      <c r="D1617" s="1"/>
    </row>
    <row r="1618" spans="4:4" x14ac:dyDescent="0.25">
      <c r="D1618" s="1"/>
    </row>
    <row r="1619" spans="4:4" x14ac:dyDescent="0.25">
      <c r="D1619" s="1"/>
    </row>
    <row r="1620" spans="4:4" x14ac:dyDescent="0.25">
      <c r="D1620" s="1"/>
    </row>
    <row r="1621" spans="4:4" x14ac:dyDescent="0.25">
      <c r="D1621" s="1"/>
    </row>
    <row r="1622" spans="4:4" x14ac:dyDescent="0.25">
      <c r="D1622" s="1"/>
    </row>
    <row r="1623" spans="4:4" x14ac:dyDescent="0.25">
      <c r="D1623" s="1"/>
    </row>
    <row r="1624" spans="4:4" x14ac:dyDescent="0.25">
      <c r="D1624" s="1"/>
    </row>
    <row r="1625" spans="4:4" x14ac:dyDescent="0.25">
      <c r="D1625" s="1"/>
    </row>
    <row r="1626" spans="4:4" x14ac:dyDescent="0.25">
      <c r="D1626" s="1"/>
    </row>
    <row r="1627" spans="4:4" x14ac:dyDescent="0.25">
      <c r="D1627" s="1"/>
    </row>
    <row r="1628" spans="4:4" x14ac:dyDescent="0.25">
      <c r="D1628" s="1"/>
    </row>
    <row r="1629" spans="4:4" x14ac:dyDescent="0.25">
      <c r="D1629" s="1"/>
    </row>
    <row r="1630" spans="4:4" x14ac:dyDescent="0.25">
      <c r="D1630" s="1"/>
    </row>
    <row r="1631" spans="4:4" x14ac:dyDescent="0.25">
      <c r="D1631" s="1"/>
    </row>
    <row r="1632" spans="4:4" x14ac:dyDescent="0.25">
      <c r="D1632" s="1"/>
    </row>
    <row r="1633" spans="4:4" x14ac:dyDescent="0.25">
      <c r="D1633" s="1"/>
    </row>
    <row r="1634" spans="4:4" x14ac:dyDescent="0.25">
      <c r="D1634" s="1"/>
    </row>
    <row r="1635" spans="4:4" x14ac:dyDescent="0.25">
      <c r="D1635" s="1"/>
    </row>
    <row r="1636" spans="4:4" x14ac:dyDescent="0.25">
      <c r="D1636" s="1"/>
    </row>
    <row r="1637" spans="4:4" x14ac:dyDescent="0.25">
      <c r="D1637" s="1"/>
    </row>
    <row r="1638" spans="4:4" x14ac:dyDescent="0.25">
      <c r="D1638" s="1"/>
    </row>
    <row r="1639" spans="4:4" x14ac:dyDescent="0.25">
      <c r="D1639" s="1"/>
    </row>
    <row r="1640" spans="4:4" x14ac:dyDescent="0.25">
      <c r="D1640" s="1"/>
    </row>
    <row r="1641" spans="4:4" x14ac:dyDescent="0.25">
      <c r="D1641" s="1"/>
    </row>
    <row r="1642" spans="4:4" x14ac:dyDescent="0.25">
      <c r="D1642" s="1"/>
    </row>
    <row r="1643" spans="4:4" x14ac:dyDescent="0.25">
      <c r="D1643" s="1"/>
    </row>
    <row r="1644" spans="4:4" x14ac:dyDescent="0.25">
      <c r="D1644" s="1"/>
    </row>
    <row r="1645" spans="4:4" x14ac:dyDescent="0.25">
      <c r="D1645" s="1"/>
    </row>
    <row r="1646" spans="4:4" x14ac:dyDescent="0.25">
      <c r="D1646" s="1"/>
    </row>
    <row r="1647" spans="4:4" x14ac:dyDescent="0.25">
      <c r="D1647" s="1"/>
    </row>
    <row r="1648" spans="4:4" x14ac:dyDescent="0.25">
      <c r="D1648" s="1"/>
    </row>
    <row r="1649" spans="4:4" x14ac:dyDescent="0.25">
      <c r="D1649" s="1"/>
    </row>
    <row r="1650" spans="4:4" x14ac:dyDescent="0.25">
      <c r="D1650" s="1"/>
    </row>
    <row r="1651" spans="4:4" x14ac:dyDescent="0.25">
      <c r="D1651" s="1"/>
    </row>
    <row r="1652" spans="4:4" x14ac:dyDescent="0.25">
      <c r="D1652" s="1"/>
    </row>
    <row r="1653" spans="4:4" x14ac:dyDescent="0.25">
      <c r="D1653" s="1"/>
    </row>
    <row r="1654" spans="4:4" x14ac:dyDescent="0.25">
      <c r="D1654" s="1"/>
    </row>
    <row r="1655" spans="4:4" x14ac:dyDescent="0.25">
      <c r="D1655" s="1"/>
    </row>
    <row r="1656" spans="4:4" x14ac:dyDescent="0.25">
      <c r="D1656" s="1"/>
    </row>
    <row r="1657" spans="4:4" x14ac:dyDescent="0.25">
      <c r="D1657" s="1"/>
    </row>
    <row r="1658" spans="4:4" x14ac:dyDescent="0.25">
      <c r="D1658" s="1"/>
    </row>
    <row r="1659" spans="4:4" x14ac:dyDescent="0.25">
      <c r="D1659" s="1"/>
    </row>
    <row r="1660" spans="4:4" x14ac:dyDescent="0.25">
      <c r="D1660" s="1"/>
    </row>
    <row r="1661" spans="4:4" x14ac:dyDescent="0.25">
      <c r="D1661" s="1"/>
    </row>
    <row r="1662" spans="4:4" x14ac:dyDescent="0.25">
      <c r="D1662" s="1"/>
    </row>
    <row r="1663" spans="4:4" x14ac:dyDescent="0.25">
      <c r="D1663" s="1"/>
    </row>
    <row r="1664" spans="4:4" x14ac:dyDescent="0.25">
      <c r="D1664" s="1"/>
    </row>
    <row r="1665" spans="4:4" x14ac:dyDescent="0.25">
      <c r="D1665" s="1"/>
    </row>
    <row r="1666" spans="4:4" x14ac:dyDescent="0.25">
      <c r="D1666" s="1"/>
    </row>
    <row r="1667" spans="4:4" x14ac:dyDescent="0.25">
      <c r="D1667" s="1"/>
    </row>
    <row r="1668" spans="4:4" x14ac:dyDescent="0.25">
      <c r="D1668" s="1"/>
    </row>
    <row r="1669" spans="4:4" x14ac:dyDescent="0.25">
      <c r="D1669" s="1"/>
    </row>
    <row r="1670" spans="4:4" x14ac:dyDescent="0.25">
      <c r="D1670" s="1"/>
    </row>
    <row r="1671" spans="4:4" x14ac:dyDescent="0.25">
      <c r="D1671" s="1"/>
    </row>
    <row r="1672" spans="4:4" x14ac:dyDescent="0.25">
      <c r="D1672" s="1"/>
    </row>
    <row r="1673" spans="4:4" x14ac:dyDescent="0.25">
      <c r="D1673" s="1"/>
    </row>
    <row r="1674" spans="4:4" x14ac:dyDescent="0.25">
      <c r="D1674" s="1"/>
    </row>
    <row r="1675" spans="4:4" x14ac:dyDescent="0.25">
      <c r="D1675" s="1"/>
    </row>
    <row r="1676" spans="4:4" x14ac:dyDescent="0.25">
      <c r="D1676" s="1"/>
    </row>
    <row r="1677" spans="4:4" x14ac:dyDescent="0.25">
      <c r="D1677" s="1"/>
    </row>
    <row r="1678" spans="4:4" x14ac:dyDescent="0.25">
      <c r="D1678" s="1"/>
    </row>
    <row r="1679" spans="4:4" x14ac:dyDescent="0.25">
      <c r="D1679" s="1"/>
    </row>
    <row r="1680" spans="4:4" x14ac:dyDescent="0.25">
      <c r="D1680" s="1"/>
    </row>
    <row r="1681" spans="4:4" x14ac:dyDescent="0.25">
      <c r="D1681" s="1"/>
    </row>
    <row r="1682" spans="4:4" x14ac:dyDescent="0.25">
      <c r="D1682" s="1"/>
    </row>
    <row r="1683" spans="4:4" x14ac:dyDescent="0.25">
      <c r="D1683" s="1"/>
    </row>
    <row r="1684" spans="4:4" x14ac:dyDescent="0.25">
      <c r="D1684" s="1"/>
    </row>
    <row r="1685" spans="4:4" x14ac:dyDescent="0.25">
      <c r="D1685" s="1"/>
    </row>
    <row r="1686" spans="4:4" x14ac:dyDescent="0.25">
      <c r="D1686" s="1"/>
    </row>
    <row r="1687" spans="4:4" x14ac:dyDescent="0.25">
      <c r="D1687" s="1"/>
    </row>
    <row r="1688" spans="4:4" x14ac:dyDescent="0.25">
      <c r="D1688" s="1"/>
    </row>
    <row r="1689" spans="4:4" x14ac:dyDescent="0.25">
      <c r="D1689" s="1"/>
    </row>
    <row r="1690" spans="4:4" x14ac:dyDescent="0.25">
      <c r="D1690" s="1"/>
    </row>
    <row r="1691" spans="4:4" x14ac:dyDescent="0.25">
      <c r="D1691" s="1"/>
    </row>
    <row r="1692" spans="4:4" x14ac:dyDescent="0.25">
      <c r="D1692" s="1"/>
    </row>
    <row r="1693" spans="4:4" x14ac:dyDescent="0.25">
      <c r="D1693" s="1"/>
    </row>
    <row r="1694" spans="4:4" x14ac:dyDescent="0.25">
      <c r="D1694" s="1"/>
    </row>
    <row r="1695" spans="4:4" x14ac:dyDescent="0.25">
      <c r="D1695" s="1"/>
    </row>
    <row r="1696" spans="4:4" x14ac:dyDescent="0.25">
      <c r="D1696" s="1"/>
    </row>
    <row r="1697" spans="4:4" x14ac:dyDescent="0.25">
      <c r="D1697" s="1"/>
    </row>
    <row r="1698" spans="4:4" x14ac:dyDescent="0.25">
      <c r="D1698" s="1"/>
    </row>
    <row r="1699" spans="4:4" x14ac:dyDescent="0.25">
      <c r="D1699" s="1"/>
    </row>
    <row r="1700" spans="4:4" x14ac:dyDescent="0.25">
      <c r="D1700" s="1"/>
    </row>
    <row r="1701" spans="4:4" x14ac:dyDescent="0.25">
      <c r="D1701" s="1"/>
    </row>
    <row r="1702" spans="4:4" x14ac:dyDescent="0.25">
      <c r="D1702" s="1"/>
    </row>
    <row r="1703" spans="4:4" x14ac:dyDescent="0.25">
      <c r="D1703" s="1"/>
    </row>
    <row r="1704" spans="4:4" x14ac:dyDescent="0.25">
      <c r="D1704" s="1"/>
    </row>
    <row r="1705" spans="4:4" x14ac:dyDescent="0.25">
      <c r="D1705" s="1"/>
    </row>
    <row r="1706" spans="4:4" x14ac:dyDescent="0.25">
      <c r="D1706" s="1"/>
    </row>
    <row r="1707" spans="4:4" x14ac:dyDescent="0.25">
      <c r="D1707" s="1"/>
    </row>
    <row r="1708" spans="4:4" x14ac:dyDescent="0.25">
      <c r="D1708" s="1"/>
    </row>
    <row r="1709" spans="4:4" x14ac:dyDescent="0.25">
      <c r="D1709" s="1"/>
    </row>
    <row r="1710" spans="4:4" x14ac:dyDescent="0.25">
      <c r="D1710" s="1"/>
    </row>
    <row r="1711" spans="4:4" x14ac:dyDescent="0.25">
      <c r="D1711" s="1"/>
    </row>
    <row r="1712" spans="4:4" x14ac:dyDescent="0.25">
      <c r="D1712" s="1"/>
    </row>
    <row r="1713" spans="4:4" x14ac:dyDescent="0.25">
      <c r="D1713" s="1"/>
    </row>
    <row r="1714" spans="4:4" x14ac:dyDescent="0.25">
      <c r="D1714" s="1"/>
    </row>
    <row r="1715" spans="4:4" x14ac:dyDescent="0.25">
      <c r="D1715" s="1"/>
    </row>
    <row r="1716" spans="4:4" x14ac:dyDescent="0.25">
      <c r="D1716" s="1"/>
    </row>
    <row r="1717" spans="4:4" x14ac:dyDescent="0.25">
      <c r="D1717" s="1"/>
    </row>
    <row r="1718" spans="4:4" x14ac:dyDescent="0.25">
      <c r="D1718" s="1"/>
    </row>
    <row r="1719" spans="4:4" x14ac:dyDescent="0.25">
      <c r="D1719" s="1"/>
    </row>
    <row r="1720" spans="4:4" x14ac:dyDescent="0.25">
      <c r="D1720" s="1"/>
    </row>
    <row r="1721" spans="4:4" x14ac:dyDescent="0.25">
      <c r="D1721" s="1"/>
    </row>
    <row r="1722" spans="4:4" x14ac:dyDescent="0.25">
      <c r="D1722" s="1"/>
    </row>
    <row r="1723" spans="4:4" x14ac:dyDescent="0.25">
      <c r="D1723" s="1"/>
    </row>
    <row r="1724" spans="4:4" x14ac:dyDescent="0.25">
      <c r="D1724" s="1"/>
    </row>
    <row r="1725" spans="4:4" x14ac:dyDescent="0.25">
      <c r="D1725" s="1"/>
    </row>
    <row r="1726" spans="4:4" x14ac:dyDescent="0.25">
      <c r="D1726" s="1"/>
    </row>
    <row r="1727" spans="4:4" x14ac:dyDescent="0.25">
      <c r="D1727" s="1"/>
    </row>
    <row r="1728" spans="4:4" x14ac:dyDescent="0.25">
      <c r="D1728" s="1"/>
    </row>
    <row r="1729" spans="4:4" x14ac:dyDescent="0.25">
      <c r="D1729" s="1"/>
    </row>
    <row r="1730" spans="4:4" x14ac:dyDescent="0.25">
      <c r="D1730" s="1"/>
    </row>
    <row r="1731" spans="4:4" x14ac:dyDescent="0.25">
      <c r="D1731" s="1"/>
    </row>
    <row r="1732" spans="4:4" x14ac:dyDescent="0.25">
      <c r="D1732" s="1"/>
    </row>
    <row r="1733" spans="4:4" x14ac:dyDescent="0.25">
      <c r="D1733" s="1"/>
    </row>
    <row r="1734" spans="4:4" x14ac:dyDescent="0.25">
      <c r="D1734" s="1"/>
    </row>
    <row r="1735" spans="4:4" x14ac:dyDescent="0.25">
      <c r="D1735" s="1"/>
    </row>
    <row r="1736" spans="4:4" x14ac:dyDescent="0.25">
      <c r="D1736" s="1"/>
    </row>
    <row r="1737" spans="4:4" x14ac:dyDescent="0.25">
      <c r="D1737" s="1"/>
    </row>
    <row r="1738" spans="4:4" x14ac:dyDescent="0.25">
      <c r="D1738" s="1"/>
    </row>
    <row r="1739" spans="4:4" x14ac:dyDescent="0.25">
      <c r="D1739" s="1"/>
    </row>
    <row r="1740" spans="4:4" x14ac:dyDescent="0.25">
      <c r="D1740" s="1"/>
    </row>
    <row r="1741" spans="4:4" x14ac:dyDescent="0.25">
      <c r="D1741" s="1"/>
    </row>
    <row r="1742" spans="4:4" x14ac:dyDescent="0.25">
      <c r="D1742" s="1"/>
    </row>
    <row r="1743" spans="4:4" x14ac:dyDescent="0.25">
      <c r="D1743" s="1"/>
    </row>
    <row r="1744" spans="4:4" x14ac:dyDescent="0.25">
      <c r="D1744" s="1"/>
    </row>
    <row r="1745" spans="4:4" x14ac:dyDescent="0.25">
      <c r="D1745" s="1"/>
    </row>
    <row r="1746" spans="4:4" x14ac:dyDescent="0.25">
      <c r="D1746" s="1"/>
    </row>
    <row r="1747" spans="4:4" x14ac:dyDescent="0.25">
      <c r="D1747" s="1"/>
    </row>
    <row r="1748" spans="4:4" x14ac:dyDescent="0.25">
      <c r="D1748" s="1"/>
    </row>
    <row r="1749" spans="4:4" x14ac:dyDescent="0.25">
      <c r="D1749" s="1"/>
    </row>
    <row r="1750" spans="4:4" x14ac:dyDescent="0.25">
      <c r="D1750" s="1"/>
    </row>
    <row r="1751" spans="4:4" x14ac:dyDescent="0.25">
      <c r="D1751" s="1"/>
    </row>
    <row r="1752" spans="4:4" x14ac:dyDescent="0.25">
      <c r="D1752" s="1"/>
    </row>
    <row r="1753" spans="4:4" x14ac:dyDescent="0.25">
      <c r="D1753" s="1"/>
    </row>
    <row r="1754" spans="4:4" x14ac:dyDescent="0.25">
      <c r="D1754" s="1"/>
    </row>
    <row r="1755" spans="4:4" x14ac:dyDescent="0.25">
      <c r="D1755" s="1"/>
    </row>
    <row r="1756" spans="4:4" x14ac:dyDescent="0.25">
      <c r="D1756" s="1"/>
    </row>
    <row r="1757" spans="4:4" x14ac:dyDescent="0.25">
      <c r="D1757" s="1"/>
    </row>
    <row r="1758" spans="4:4" x14ac:dyDescent="0.25">
      <c r="D1758" s="1"/>
    </row>
    <row r="1759" spans="4:4" x14ac:dyDescent="0.25">
      <c r="D1759" s="1"/>
    </row>
    <row r="1760" spans="4:4" x14ac:dyDescent="0.25">
      <c r="D1760" s="1"/>
    </row>
    <row r="1761" spans="4:4" x14ac:dyDescent="0.25">
      <c r="D1761" s="1"/>
    </row>
    <row r="1762" spans="4:4" x14ac:dyDescent="0.25">
      <c r="D1762" s="1"/>
    </row>
    <row r="1763" spans="4:4" x14ac:dyDescent="0.25">
      <c r="D1763" s="1"/>
    </row>
    <row r="1764" spans="4:4" x14ac:dyDescent="0.25">
      <c r="D1764" s="1"/>
    </row>
    <row r="1765" spans="4:4" x14ac:dyDescent="0.25">
      <c r="D1765" s="1"/>
    </row>
    <row r="1766" spans="4:4" x14ac:dyDescent="0.25">
      <c r="D1766" s="1"/>
    </row>
    <row r="1767" spans="4:4" x14ac:dyDescent="0.25">
      <c r="D1767" s="1"/>
    </row>
    <row r="1768" spans="4:4" x14ac:dyDescent="0.25">
      <c r="D1768" s="1"/>
    </row>
    <row r="1769" spans="4:4" x14ac:dyDescent="0.25">
      <c r="D1769" s="1"/>
    </row>
    <row r="1770" spans="4:4" x14ac:dyDescent="0.25">
      <c r="D1770" s="1"/>
    </row>
    <row r="1771" spans="4:4" x14ac:dyDescent="0.25">
      <c r="D1771" s="1"/>
    </row>
    <row r="1772" spans="4:4" x14ac:dyDescent="0.25">
      <c r="D1772" s="1"/>
    </row>
    <row r="1773" spans="4:4" x14ac:dyDescent="0.25">
      <c r="D1773" s="1"/>
    </row>
    <row r="1774" spans="4:4" x14ac:dyDescent="0.25">
      <c r="D1774" s="1"/>
    </row>
    <row r="1775" spans="4:4" x14ac:dyDescent="0.25">
      <c r="D1775" s="1"/>
    </row>
    <row r="1776" spans="4:4" x14ac:dyDescent="0.25">
      <c r="D1776" s="1"/>
    </row>
    <row r="1777" spans="4:4" x14ac:dyDescent="0.25">
      <c r="D1777" s="1"/>
    </row>
    <row r="1778" spans="4:4" x14ac:dyDescent="0.25">
      <c r="D1778" s="1"/>
    </row>
    <row r="1779" spans="4:4" x14ac:dyDescent="0.25">
      <c r="D1779" s="1"/>
    </row>
    <row r="1780" spans="4:4" x14ac:dyDescent="0.25">
      <c r="D1780" s="1"/>
    </row>
    <row r="1781" spans="4:4" x14ac:dyDescent="0.25">
      <c r="D1781" s="1"/>
    </row>
    <row r="1782" spans="4:4" x14ac:dyDescent="0.25">
      <c r="D1782" s="1"/>
    </row>
    <row r="1783" spans="4:4" x14ac:dyDescent="0.25">
      <c r="D1783" s="1"/>
    </row>
    <row r="1784" spans="4:4" x14ac:dyDescent="0.25">
      <c r="D1784" s="1"/>
    </row>
    <row r="1785" spans="4:4" x14ac:dyDescent="0.25">
      <c r="D1785" s="1"/>
    </row>
    <row r="1786" spans="4:4" x14ac:dyDescent="0.25">
      <c r="D1786" s="1"/>
    </row>
    <row r="1787" spans="4:4" x14ac:dyDescent="0.25">
      <c r="D1787" s="1"/>
    </row>
    <row r="1788" spans="4:4" x14ac:dyDescent="0.25">
      <c r="D1788" s="1"/>
    </row>
    <row r="1789" spans="4:4" x14ac:dyDescent="0.25">
      <c r="D1789" s="1"/>
    </row>
    <row r="1790" spans="4:4" x14ac:dyDescent="0.25">
      <c r="D1790" s="1"/>
    </row>
    <row r="1791" spans="4:4" x14ac:dyDescent="0.25">
      <c r="D1791" s="1"/>
    </row>
    <row r="1792" spans="4:4" x14ac:dyDescent="0.25">
      <c r="D1792" s="1"/>
    </row>
    <row r="1793" spans="4:4" x14ac:dyDescent="0.25">
      <c r="D1793" s="1"/>
    </row>
    <row r="1794" spans="4:4" x14ac:dyDescent="0.25">
      <c r="D1794" s="1"/>
    </row>
    <row r="1795" spans="4:4" x14ac:dyDescent="0.25">
      <c r="D1795" s="1"/>
    </row>
    <row r="1796" spans="4:4" x14ac:dyDescent="0.25">
      <c r="D1796" s="1"/>
    </row>
    <row r="1797" spans="4:4" x14ac:dyDescent="0.25">
      <c r="D1797" s="1"/>
    </row>
    <row r="1798" spans="4:4" x14ac:dyDescent="0.25">
      <c r="D1798" s="1"/>
    </row>
    <row r="1799" spans="4:4" x14ac:dyDescent="0.25">
      <c r="D1799" s="1"/>
    </row>
    <row r="1800" spans="4:4" x14ac:dyDescent="0.25">
      <c r="D1800" s="1"/>
    </row>
    <row r="1801" spans="4:4" x14ac:dyDescent="0.25">
      <c r="D1801" s="1"/>
    </row>
    <row r="1802" spans="4:4" x14ac:dyDescent="0.25">
      <c r="D1802" s="1"/>
    </row>
    <row r="1803" spans="4:4" x14ac:dyDescent="0.25">
      <c r="D1803" s="1"/>
    </row>
    <row r="1804" spans="4:4" x14ac:dyDescent="0.25">
      <c r="D1804" s="1"/>
    </row>
    <row r="1805" spans="4:4" x14ac:dyDescent="0.25">
      <c r="D1805" s="1"/>
    </row>
    <row r="1806" spans="4:4" x14ac:dyDescent="0.25">
      <c r="D1806" s="1"/>
    </row>
    <row r="1807" spans="4:4" x14ac:dyDescent="0.25">
      <c r="D1807" s="1"/>
    </row>
    <row r="1808" spans="4:4" x14ac:dyDescent="0.25">
      <c r="D1808" s="1"/>
    </row>
    <row r="1809" spans="4:4" x14ac:dyDescent="0.25">
      <c r="D1809" s="1"/>
    </row>
    <row r="1810" spans="4:4" x14ac:dyDescent="0.25">
      <c r="D1810" s="1"/>
    </row>
    <row r="1811" spans="4:4" x14ac:dyDescent="0.25">
      <c r="D1811" s="1"/>
    </row>
    <row r="1812" spans="4:4" x14ac:dyDescent="0.25">
      <c r="D1812" s="1"/>
    </row>
    <row r="1813" spans="4:4" x14ac:dyDescent="0.25">
      <c r="D1813" s="1"/>
    </row>
    <row r="1814" spans="4:4" x14ac:dyDescent="0.25">
      <c r="D1814" s="1"/>
    </row>
    <row r="1815" spans="4:4" x14ac:dyDescent="0.25">
      <c r="D1815" s="1"/>
    </row>
    <row r="1816" spans="4:4" x14ac:dyDescent="0.25">
      <c r="D1816" s="1"/>
    </row>
    <row r="1817" spans="4:4" x14ac:dyDescent="0.25">
      <c r="D1817" s="1"/>
    </row>
    <row r="1818" spans="4:4" x14ac:dyDescent="0.25">
      <c r="D1818" s="1"/>
    </row>
    <row r="1819" spans="4:4" x14ac:dyDescent="0.25">
      <c r="D1819" s="1"/>
    </row>
    <row r="1820" spans="4:4" x14ac:dyDescent="0.25">
      <c r="D1820" s="1"/>
    </row>
    <row r="1821" spans="4:4" x14ac:dyDescent="0.25">
      <c r="D1821" s="1"/>
    </row>
    <row r="1822" spans="4:4" x14ac:dyDescent="0.25">
      <c r="D1822" s="1"/>
    </row>
    <row r="1823" spans="4:4" x14ac:dyDescent="0.25">
      <c r="D1823" s="1"/>
    </row>
    <row r="1824" spans="4:4" x14ac:dyDescent="0.25">
      <c r="D1824" s="1"/>
    </row>
    <row r="1825" spans="4:4" x14ac:dyDescent="0.25">
      <c r="D1825" s="1"/>
    </row>
    <row r="1826" spans="4:4" x14ac:dyDescent="0.25">
      <c r="D1826" s="1"/>
    </row>
    <row r="1827" spans="4:4" x14ac:dyDescent="0.25">
      <c r="D1827" s="1"/>
    </row>
    <row r="1828" spans="4:4" x14ac:dyDescent="0.25">
      <c r="D1828" s="1"/>
    </row>
    <row r="1829" spans="4:4" x14ac:dyDescent="0.25">
      <c r="D1829" s="1"/>
    </row>
    <row r="1830" spans="4:4" x14ac:dyDescent="0.25">
      <c r="D1830" s="1"/>
    </row>
    <row r="1831" spans="4:4" x14ac:dyDescent="0.25">
      <c r="D1831" s="1"/>
    </row>
    <row r="1832" spans="4:4" x14ac:dyDescent="0.25">
      <c r="D1832" s="1"/>
    </row>
    <row r="1833" spans="4:4" x14ac:dyDescent="0.25">
      <c r="D1833" s="1"/>
    </row>
    <row r="1834" spans="4:4" x14ac:dyDescent="0.25">
      <c r="D1834" s="1"/>
    </row>
    <row r="1835" spans="4:4" x14ac:dyDescent="0.25">
      <c r="D1835" s="1"/>
    </row>
    <row r="1836" spans="4:4" x14ac:dyDescent="0.25">
      <c r="D1836" s="1"/>
    </row>
    <row r="1837" spans="4:4" x14ac:dyDescent="0.25">
      <c r="D1837" s="1"/>
    </row>
    <row r="1838" spans="4:4" x14ac:dyDescent="0.25">
      <c r="D1838" s="1"/>
    </row>
    <row r="1839" spans="4:4" x14ac:dyDescent="0.25">
      <c r="D1839" s="1"/>
    </row>
    <row r="1840" spans="4:4" x14ac:dyDescent="0.25">
      <c r="D1840" s="1"/>
    </row>
    <row r="1841" spans="4:4" x14ac:dyDescent="0.25">
      <c r="D1841" s="1"/>
    </row>
    <row r="1842" spans="4:4" x14ac:dyDescent="0.25">
      <c r="D1842" s="1"/>
    </row>
    <row r="1843" spans="4:4" x14ac:dyDescent="0.25">
      <c r="D1843" s="1"/>
    </row>
    <row r="1844" spans="4:4" x14ac:dyDescent="0.25">
      <c r="D1844" s="1"/>
    </row>
    <row r="1845" spans="4:4" x14ac:dyDescent="0.25">
      <c r="D1845" s="1"/>
    </row>
    <row r="1846" spans="4:4" x14ac:dyDescent="0.25">
      <c r="D1846" s="1"/>
    </row>
    <row r="1847" spans="4:4" x14ac:dyDescent="0.25">
      <c r="D1847" s="1"/>
    </row>
    <row r="1848" spans="4:4" x14ac:dyDescent="0.25">
      <c r="D1848" s="1"/>
    </row>
    <row r="1849" spans="4:4" x14ac:dyDescent="0.25">
      <c r="D1849" s="1"/>
    </row>
    <row r="1850" spans="4:4" x14ac:dyDescent="0.25">
      <c r="D1850" s="1"/>
    </row>
    <row r="1851" spans="4:4" x14ac:dyDescent="0.25">
      <c r="D1851" s="1"/>
    </row>
    <row r="1852" spans="4:4" x14ac:dyDescent="0.25">
      <c r="D1852" s="1"/>
    </row>
    <row r="1853" spans="4:4" x14ac:dyDescent="0.25">
      <c r="D1853" s="1"/>
    </row>
    <row r="1854" spans="4:4" x14ac:dyDescent="0.25">
      <c r="D1854" s="1"/>
    </row>
    <row r="1855" spans="4:4" x14ac:dyDescent="0.25">
      <c r="D1855" s="1"/>
    </row>
    <row r="1856" spans="4:4" x14ac:dyDescent="0.25">
      <c r="D1856" s="1"/>
    </row>
    <row r="1857" spans="4:4" x14ac:dyDescent="0.25">
      <c r="D1857" s="1"/>
    </row>
    <row r="1858" spans="4:4" x14ac:dyDescent="0.25">
      <c r="D1858" s="1"/>
    </row>
    <row r="1859" spans="4:4" x14ac:dyDescent="0.25">
      <c r="D1859" s="1"/>
    </row>
    <row r="1860" spans="4:4" x14ac:dyDescent="0.25">
      <c r="D1860" s="1"/>
    </row>
    <row r="1861" spans="4:4" x14ac:dyDescent="0.25">
      <c r="D1861" s="1"/>
    </row>
    <row r="1862" spans="4:4" x14ac:dyDescent="0.25">
      <c r="D1862" s="1"/>
    </row>
    <row r="1863" spans="4:4" x14ac:dyDescent="0.25">
      <c r="D1863" s="1"/>
    </row>
    <row r="1864" spans="4:4" x14ac:dyDescent="0.25">
      <c r="D1864" s="1"/>
    </row>
    <row r="1865" spans="4:4" x14ac:dyDescent="0.25">
      <c r="D1865" s="1"/>
    </row>
    <row r="1866" spans="4:4" x14ac:dyDescent="0.25">
      <c r="D1866" s="1"/>
    </row>
    <row r="1867" spans="4:4" x14ac:dyDescent="0.25">
      <c r="D1867" s="1"/>
    </row>
    <row r="1868" spans="4:4" x14ac:dyDescent="0.25">
      <c r="D1868" s="1"/>
    </row>
    <row r="1869" spans="4:4" x14ac:dyDescent="0.25">
      <c r="D1869" s="1"/>
    </row>
    <row r="1870" spans="4:4" x14ac:dyDescent="0.25">
      <c r="D1870" s="1"/>
    </row>
    <row r="1871" spans="4:4" x14ac:dyDescent="0.25">
      <c r="D1871" s="1"/>
    </row>
    <row r="1872" spans="4:4" x14ac:dyDescent="0.25">
      <c r="D1872" s="1"/>
    </row>
    <row r="1873" spans="4:4" x14ac:dyDescent="0.25">
      <c r="D1873" s="1"/>
    </row>
    <row r="1874" spans="4:4" x14ac:dyDescent="0.25">
      <c r="D1874" s="1"/>
    </row>
    <row r="1875" spans="4:4" x14ac:dyDescent="0.25">
      <c r="D1875" s="1"/>
    </row>
    <row r="1876" spans="4:4" x14ac:dyDescent="0.25">
      <c r="D1876" s="1"/>
    </row>
    <row r="1877" spans="4:4" x14ac:dyDescent="0.25">
      <c r="D1877" s="1"/>
    </row>
    <row r="1878" spans="4:4" x14ac:dyDescent="0.25">
      <c r="D1878" s="1"/>
    </row>
    <row r="1879" spans="4:4" x14ac:dyDescent="0.25">
      <c r="D1879" s="1"/>
    </row>
    <row r="1880" spans="4:4" x14ac:dyDescent="0.25">
      <c r="D1880" s="1"/>
    </row>
    <row r="1881" spans="4:4" x14ac:dyDescent="0.25">
      <c r="D1881" s="1"/>
    </row>
    <row r="1882" spans="4:4" x14ac:dyDescent="0.25">
      <c r="D1882" s="1"/>
    </row>
    <row r="1883" spans="4:4" x14ac:dyDescent="0.25">
      <c r="D1883" s="1"/>
    </row>
    <row r="1884" spans="4:4" x14ac:dyDescent="0.25">
      <c r="D1884" s="1"/>
    </row>
    <row r="1885" spans="4:4" x14ac:dyDescent="0.25">
      <c r="D1885" s="1"/>
    </row>
    <row r="1886" spans="4:4" x14ac:dyDescent="0.25">
      <c r="D1886" s="1"/>
    </row>
    <row r="1887" spans="4:4" x14ac:dyDescent="0.25">
      <c r="D1887" s="1"/>
    </row>
    <row r="1888" spans="4:4" x14ac:dyDescent="0.25">
      <c r="D1888" s="1"/>
    </row>
    <row r="1889" spans="4:4" x14ac:dyDescent="0.25">
      <c r="D1889" s="1"/>
    </row>
    <row r="1890" spans="4:4" x14ac:dyDescent="0.25">
      <c r="D1890" s="1"/>
    </row>
    <row r="1891" spans="4:4" x14ac:dyDescent="0.25">
      <c r="D1891" s="1"/>
    </row>
    <row r="1892" spans="4:4" x14ac:dyDescent="0.25">
      <c r="D1892" s="1"/>
    </row>
    <row r="1893" spans="4:4" x14ac:dyDescent="0.25">
      <c r="D1893" s="1"/>
    </row>
    <row r="1894" spans="4:4" x14ac:dyDescent="0.25">
      <c r="D1894" s="1"/>
    </row>
    <row r="1895" spans="4:4" x14ac:dyDescent="0.25">
      <c r="D1895" s="1"/>
    </row>
    <row r="1896" spans="4:4" x14ac:dyDescent="0.25">
      <c r="D1896" s="1"/>
    </row>
    <row r="1897" spans="4:4" x14ac:dyDescent="0.25">
      <c r="D1897" s="1"/>
    </row>
    <row r="1898" spans="4:4" x14ac:dyDescent="0.25">
      <c r="D1898" s="1"/>
    </row>
    <row r="1899" spans="4:4" x14ac:dyDescent="0.25">
      <c r="D1899" s="1"/>
    </row>
    <row r="1900" spans="4:4" x14ac:dyDescent="0.25">
      <c r="D1900" s="1"/>
    </row>
    <row r="1901" spans="4:4" x14ac:dyDescent="0.25">
      <c r="D1901" s="1"/>
    </row>
    <row r="1902" spans="4:4" x14ac:dyDescent="0.25">
      <c r="D1902" s="1"/>
    </row>
    <row r="1903" spans="4:4" x14ac:dyDescent="0.25">
      <c r="D1903" s="1"/>
    </row>
    <row r="1904" spans="4:4" x14ac:dyDescent="0.25">
      <c r="D1904" s="1"/>
    </row>
    <row r="1905" spans="4:4" x14ac:dyDescent="0.25">
      <c r="D1905" s="1"/>
    </row>
    <row r="1906" spans="4:4" x14ac:dyDescent="0.25">
      <c r="D1906" s="1"/>
    </row>
    <row r="1907" spans="4:4" x14ac:dyDescent="0.25">
      <c r="D1907" s="1"/>
    </row>
    <row r="1908" spans="4:4" x14ac:dyDescent="0.25">
      <c r="D1908" s="1"/>
    </row>
    <row r="1909" spans="4:4" x14ac:dyDescent="0.25">
      <c r="D1909" s="1"/>
    </row>
    <row r="1910" spans="4:4" x14ac:dyDescent="0.25">
      <c r="D1910" s="1"/>
    </row>
    <row r="1911" spans="4:4" x14ac:dyDescent="0.25">
      <c r="D1911" s="1"/>
    </row>
    <row r="1912" spans="4:4" x14ac:dyDescent="0.25">
      <c r="D1912" s="1"/>
    </row>
    <row r="1913" spans="4:4" x14ac:dyDescent="0.25">
      <c r="D1913" s="1"/>
    </row>
    <row r="1914" spans="4:4" x14ac:dyDescent="0.25">
      <c r="D1914" s="1"/>
    </row>
    <row r="1915" spans="4:4" x14ac:dyDescent="0.25">
      <c r="D1915" s="1"/>
    </row>
    <row r="1916" spans="4:4" x14ac:dyDescent="0.25">
      <c r="D1916" s="1"/>
    </row>
    <row r="1917" spans="4:4" x14ac:dyDescent="0.25">
      <c r="D1917" s="1"/>
    </row>
    <row r="1918" spans="4:4" x14ac:dyDescent="0.25">
      <c r="D1918" s="1"/>
    </row>
    <row r="1919" spans="4:4" x14ac:dyDescent="0.25">
      <c r="D1919" s="1"/>
    </row>
    <row r="1920" spans="4:4" x14ac:dyDescent="0.25">
      <c r="D1920" s="1"/>
    </row>
    <row r="1921" spans="4:4" x14ac:dyDescent="0.25">
      <c r="D1921" s="1"/>
    </row>
    <row r="1922" spans="4:4" x14ac:dyDescent="0.25">
      <c r="D1922" s="1"/>
    </row>
    <row r="1923" spans="4:4" x14ac:dyDescent="0.25">
      <c r="D1923" s="1"/>
    </row>
    <row r="1924" spans="4:4" x14ac:dyDescent="0.25">
      <c r="D1924" s="1"/>
    </row>
    <row r="1925" spans="4:4" x14ac:dyDescent="0.25">
      <c r="D1925" s="1"/>
    </row>
    <row r="1926" spans="4:4" x14ac:dyDescent="0.25">
      <c r="D1926" s="1"/>
    </row>
    <row r="1927" spans="4:4" x14ac:dyDescent="0.25">
      <c r="D1927" s="1"/>
    </row>
    <row r="1928" spans="4:4" x14ac:dyDescent="0.25">
      <c r="D1928" s="1"/>
    </row>
    <row r="1929" spans="4:4" x14ac:dyDescent="0.25">
      <c r="D1929" s="1"/>
    </row>
    <row r="1930" spans="4:4" x14ac:dyDescent="0.25">
      <c r="D1930" s="1"/>
    </row>
    <row r="1931" spans="4:4" x14ac:dyDescent="0.25">
      <c r="D1931" s="1"/>
    </row>
    <row r="1932" spans="4:4" x14ac:dyDescent="0.25">
      <c r="D1932" s="1"/>
    </row>
    <row r="1933" spans="4:4" x14ac:dyDescent="0.25">
      <c r="D1933" s="1"/>
    </row>
    <row r="1934" spans="4:4" x14ac:dyDescent="0.25">
      <c r="D1934" s="1"/>
    </row>
    <row r="1935" spans="4:4" x14ac:dyDescent="0.25">
      <c r="D1935" s="1"/>
    </row>
    <row r="1936" spans="4:4" x14ac:dyDescent="0.25">
      <c r="D1936" s="1"/>
    </row>
    <row r="1937" spans="4:4" x14ac:dyDescent="0.25">
      <c r="D1937" s="1"/>
    </row>
    <row r="1938" spans="4:4" x14ac:dyDescent="0.25">
      <c r="D1938" s="1"/>
    </row>
    <row r="1939" spans="4:4" x14ac:dyDescent="0.25">
      <c r="D1939" s="1"/>
    </row>
    <row r="1940" spans="4:4" x14ac:dyDescent="0.25">
      <c r="D1940" s="1"/>
    </row>
    <row r="1941" spans="4:4" x14ac:dyDescent="0.25">
      <c r="D1941" s="1"/>
    </row>
    <row r="1942" spans="4:4" x14ac:dyDescent="0.25">
      <c r="D1942" s="1"/>
    </row>
    <row r="1943" spans="4:4" x14ac:dyDescent="0.25">
      <c r="D1943" s="1"/>
    </row>
    <row r="1944" spans="4:4" x14ac:dyDescent="0.25">
      <c r="D1944" s="1"/>
    </row>
    <row r="1945" spans="4:4" x14ac:dyDescent="0.25">
      <c r="D1945" s="1"/>
    </row>
    <row r="1946" spans="4:4" x14ac:dyDescent="0.25">
      <c r="D1946" s="1"/>
    </row>
    <row r="1947" spans="4:4" x14ac:dyDescent="0.25">
      <c r="D1947" s="1"/>
    </row>
    <row r="1948" spans="4:4" x14ac:dyDescent="0.25">
      <c r="D1948" s="1"/>
    </row>
    <row r="1949" spans="4:4" x14ac:dyDescent="0.25">
      <c r="D1949" s="1"/>
    </row>
    <row r="1950" spans="4:4" x14ac:dyDescent="0.25">
      <c r="D1950" s="1"/>
    </row>
    <row r="1951" spans="4:4" x14ac:dyDescent="0.25">
      <c r="D1951" s="1"/>
    </row>
    <row r="1952" spans="4:4" x14ac:dyDescent="0.25">
      <c r="D1952" s="1"/>
    </row>
    <row r="1953" spans="4:4" x14ac:dyDescent="0.25">
      <c r="D1953" s="1"/>
    </row>
    <row r="1954" spans="4:4" x14ac:dyDescent="0.25">
      <c r="D1954" s="1"/>
    </row>
    <row r="1955" spans="4:4" x14ac:dyDescent="0.25">
      <c r="D1955" s="1"/>
    </row>
    <row r="1956" spans="4:4" x14ac:dyDescent="0.25">
      <c r="D1956" s="1"/>
    </row>
    <row r="1957" spans="4:4" x14ac:dyDescent="0.25">
      <c r="D1957" s="1"/>
    </row>
    <row r="1958" spans="4:4" x14ac:dyDescent="0.25">
      <c r="D1958" s="1"/>
    </row>
    <row r="1959" spans="4:4" x14ac:dyDescent="0.25">
      <c r="D1959" s="1"/>
    </row>
    <row r="1960" spans="4:4" x14ac:dyDescent="0.25">
      <c r="D1960" s="1"/>
    </row>
    <row r="1961" spans="4:4" x14ac:dyDescent="0.25">
      <c r="D1961" s="1"/>
    </row>
    <row r="1962" spans="4:4" x14ac:dyDescent="0.25">
      <c r="D1962" s="1"/>
    </row>
    <row r="1963" spans="4:4" x14ac:dyDescent="0.25">
      <c r="D1963" s="1"/>
    </row>
    <row r="1964" spans="4:4" x14ac:dyDescent="0.25">
      <c r="D1964" s="1"/>
    </row>
    <row r="1965" spans="4:4" x14ac:dyDescent="0.25">
      <c r="D1965" s="1"/>
    </row>
    <row r="1966" spans="4:4" x14ac:dyDescent="0.25">
      <c r="D1966" s="1"/>
    </row>
    <row r="1967" spans="4:4" x14ac:dyDescent="0.25">
      <c r="D1967" s="1"/>
    </row>
    <row r="1968" spans="4:4" x14ac:dyDescent="0.25">
      <c r="D1968" s="1"/>
    </row>
    <row r="1969" spans="4:4" x14ac:dyDescent="0.25">
      <c r="D1969" s="1"/>
    </row>
    <row r="1970" spans="4:4" x14ac:dyDescent="0.25">
      <c r="D1970" s="1"/>
    </row>
    <row r="1971" spans="4:4" x14ac:dyDescent="0.25">
      <c r="D1971" s="1"/>
    </row>
    <row r="1972" spans="4:4" x14ac:dyDescent="0.25">
      <c r="D1972" s="1"/>
    </row>
    <row r="1973" spans="4:4" x14ac:dyDescent="0.25">
      <c r="D1973" s="1"/>
    </row>
    <row r="1974" spans="4:4" x14ac:dyDescent="0.25">
      <c r="D1974" s="1"/>
    </row>
    <row r="1975" spans="4:4" x14ac:dyDescent="0.25">
      <c r="D1975" s="1"/>
    </row>
    <row r="1976" spans="4:4" x14ac:dyDescent="0.25">
      <c r="D1976" s="1"/>
    </row>
    <row r="1977" spans="4:4" x14ac:dyDescent="0.25">
      <c r="D1977" s="1"/>
    </row>
    <row r="1978" spans="4:4" x14ac:dyDescent="0.25">
      <c r="D1978" s="1"/>
    </row>
    <row r="1979" spans="4:4" x14ac:dyDescent="0.25">
      <c r="D1979" s="1"/>
    </row>
    <row r="1980" spans="4:4" x14ac:dyDescent="0.25">
      <c r="D1980" s="1"/>
    </row>
    <row r="1981" spans="4:4" x14ac:dyDescent="0.25">
      <c r="D1981" s="1"/>
    </row>
    <row r="1982" spans="4:4" x14ac:dyDescent="0.25">
      <c r="D1982" s="1"/>
    </row>
    <row r="1983" spans="4:4" x14ac:dyDescent="0.25">
      <c r="D1983" s="1"/>
    </row>
    <row r="1984" spans="4:4" x14ac:dyDescent="0.25">
      <c r="D1984" s="1"/>
    </row>
    <row r="1985" spans="4:4" x14ac:dyDescent="0.25">
      <c r="D1985" s="1"/>
    </row>
    <row r="1986" spans="4:4" x14ac:dyDescent="0.25">
      <c r="D1986" s="1"/>
    </row>
    <row r="1987" spans="4:4" x14ac:dyDescent="0.25">
      <c r="D1987" s="1"/>
    </row>
    <row r="1988" spans="4:4" x14ac:dyDescent="0.25">
      <c r="D1988" s="1"/>
    </row>
    <row r="1989" spans="4:4" x14ac:dyDescent="0.25">
      <c r="D1989" s="1"/>
    </row>
    <row r="1990" spans="4:4" x14ac:dyDescent="0.25">
      <c r="D1990" s="1"/>
    </row>
    <row r="1991" spans="4:4" x14ac:dyDescent="0.25">
      <c r="D1991" s="1"/>
    </row>
    <row r="1992" spans="4:4" x14ac:dyDescent="0.25">
      <c r="D1992" s="1"/>
    </row>
    <row r="1993" spans="4:4" x14ac:dyDescent="0.25">
      <c r="D1993" s="1"/>
    </row>
    <row r="1994" spans="4:4" x14ac:dyDescent="0.25">
      <c r="D1994" s="1"/>
    </row>
    <row r="1995" spans="4:4" x14ac:dyDescent="0.25">
      <c r="D1995" s="1"/>
    </row>
    <row r="1996" spans="4:4" x14ac:dyDescent="0.25">
      <c r="D1996" s="1"/>
    </row>
    <row r="1997" spans="4:4" x14ac:dyDescent="0.25">
      <c r="D1997" s="1"/>
    </row>
    <row r="1998" spans="4:4" x14ac:dyDescent="0.25">
      <c r="D1998" s="1"/>
    </row>
    <row r="1999" spans="4:4" x14ac:dyDescent="0.25">
      <c r="D1999" s="1"/>
    </row>
    <row r="2000" spans="4:4" x14ac:dyDescent="0.25">
      <c r="D2000" s="1"/>
    </row>
    <row r="2001" spans="4:4" x14ac:dyDescent="0.25">
      <c r="D2001" s="1"/>
    </row>
    <row r="2002" spans="4:4" x14ac:dyDescent="0.25">
      <c r="D2002" s="1"/>
    </row>
    <row r="2003" spans="4:4" x14ac:dyDescent="0.25">
      <c r="D2003" s="1"/>
    </row>
    <row r="2004" spans="4:4" x14ac:dyDescent="0.25">
      <c r="D2004" s="1"/>
    </row>
    <row r="2005" spans="4:4" x14ac:dyDescent="0.25">
      <c r="D2005" s="1"/>
    </row>
    <row r="2006" spans="4:4" x14ac:dyDescent="0.25">
      <c r="D2006" s="1"/>
    </row>
    <row r="2007" spans="4:4" x14ac:dyDescent="0.25">
      <c r="D2007" s="1"/>
    </row>
    <row r="2008" spans="4:4" x14ac:dyDescent="0.25">
      <c r="D2008" s="1"/>
    </row>
    <row r="2009" spans="4:4" x14ac:dyDescent="0.25">
      <c r="D2009" s="1"/>
    </row>
    <row r="2010" spans="4:4" x14ac:dyDescent="0.25">
      <c r="D2010" s="1"/>
    </row>
    <row r="2011" spans="4:4" x14ac:dyDescent="0.25">
      <c r="D2011" s="1"/>
    </row>
    <row r="2012" spans="4:4" x14ac:dyDescent="0.25">
      <c r="D2012" s="1"/>
    </row>
    <row r="2013" spans="4:4" x14ac:dyDescent="0.25">
      <c r="D2013" s="1"/>
    </row>
    <row r="2014" spans="4:4" x14ac:dyDescent="0.25">
      <c r="D2014" s="1"/>
    </row>
    <row r="2015" spans="4:4" x14ac:dyDescent="0.25">
      <c r="D2015" s="1"/>
    </row>
    <row r="2016" spans="4:4" x14ac:dyDescent="0.25">
      <c r="D2016" s="1"/>
    </row>
    <row r="2017" spans="4:4" x14ac:dyDescent="0.25">
      <c r="D2017" s="1"/>
    </row>
    <row r="2018" spans="4:4" x14ac:dyDescent="0.25">
      <c r="D2018" s="1"/>
    </row>
    <row r="2019" spans="4:4" x14ac:dyDescent="0.25">
      <c r="D2019" s="1"/>
    </row>
    <row r="2020" spans="4:4" x14ac:dyDescent="0.25">
      <c r="D2020" s="1"/>
    </row>
    <row r="2021" spans="4:4" x14ac:dyDescent="0.25">
      <c r="D2021" s="1"/>
    </row>
    <row r="2022" spans="4:4" x14ac:dyDescent="0.25">
      <c r="D2022" s="1"/>
    </row>
    <row r="2023" spans="4:4" x14ac:dyDescent="0.25">
      <c r="D2023" s="1"/>
    </row>
    <row r="2024" spans="4:4" x14ac:dyDescent="0.25">
      <c r="D2024" s="1"/>
    </row>
    <row r="2025" spans="4:4" x14ac:dyDescent="0.25">
      <c r="D2025" s="1"/>
    </row>
    <row r="2026" spans="4:4" x14ac:dyDescent="0.25">
      <c r="D2026" s="1"/>
    </row>
    <row r="2027" spans="4:4" x14ac:dyDescent="0.25">
      <c r="D2027" s="1"/>
    </row>
    <row r="2028" spans="4:4" x14ac:dyDescent="0.25">
      <c r="D2028" s="1"/>
    </row>
    <row r="2029" spans="4:4" x14ac:dyDescent="0.25">
      <c r="D2029" s="1"/>
    </row>
    <row r="2030" spans="4:4" x14ac:dyDescent="0.25">
      <c r="D2030" s="1"/>
    </row>
    <row r="2031" spans="4:4" x14ac:dyDescent="0.25">
      <c r="D2031" s="1"/>
    </row>
    <row r="2032" spans="4:4" x14ac:dyDescent="0.25">
      <c r="D2032" s="1"/>
    </row>
    <row r="2033" spans="4:4" x14ac:dyDescent="0.25">
      <c r="D2033" s="1"/>
    </row>
    <row r="2034" spans="4:4" x14ac:dyDescent="0.25">
      <c r="D2034" s="1"/>
    </row>
    <row r="2035" spans="4:4" x14ac:dyDescent="0.25">
      <c r="D2035" s="1"/>
    </row>
    <row r="2036" spans="4:4" x14ac:dyDescent="0.25">
      <c r="D2036" s="1"/>
    </row>
    <row r="2037" spans="4:4" x14ac:dyDescent="0.25">
      <c r="D2037" s="1"/>
    </row>
    <row r="2038" spans="4:4" x14ac:dyDescent="0.25">
      <c r="D2038" s="1"/>
    </row>
    <row r="2039" spans="4:4" x14ac:dyDescent="0.25">
      <c r="D2039" s="1"/>
    </row>
    <row r="2040" spans="4:4" x14ac:dyDescent="0.25">
      <c r="D2040" s="1"/>
    </row>
    <row r="2041" spans="4:4" x14ac:dyDescent="0.25">
      <c r="D2041" s="1"/>
    </row>
    <row r="2042" spans="4:4" x14ac:dyDescent="0.25">
      <c r="D2042" s="1"/>
    </row>
    <row r="2043" spans="4:4" x14ac:dyDescent="0.25">
      <c r="D2043" s="1"/>
    </row>
    <row r="2044" spans="4:4" x14ac:dyDescent="0.25">
      <c r="D2044" s="1"/>
    </row>
    <row r="2045" spans="4:4" x14ac:dyDescent="0.25">
      <c r="D2045" s="1"/>
    </row>
    <row r="2046" spans="4:4" x14ac:dyDescent="0.25">
      <c r="D2046" s="1"/>
    </row>
    <row r="2047" spans="4:4" x14ac:dyDescent="0.25">
      <c r="D2047" s="1"/>
    </row>
    <row r="2048" spans="4:4" x14ac:dyDescent="0.25">
      <c r="D2048" s="1"/>
    </row>
    <row r="2049" spans="4:4" x14ac:dyDescent="0.25">
      <c r="D2049" s="1"/>
    </row>
    <row r="2050" spans="4:4" x14ac:dyDescent="0.25">
      <c r="D2050" s="1"/>
    </row>
    <row r="2051" spans="4:4" x14ac:dyDescent="0.25">
      <c r="D2051" s="1"/>
    </row>
    <row r="2052" spans="4:4" x14ac:dyDescent="0.25">
      <c r="D2052" s="1"/>
    </row>
    <row r="2053" spans="4:4" x14ac:dyDescent="0.25">
      <c r="D2053" s="1"/>
    </row>
    <row r="2054" spans="4:4" x14ac:dyDescent="0.25">
      <c r="D2054" s="1"/>
    </row>
    <row r="2055" spans="4:4" x14ac:dyDescent="0.25">
      <c r="D2055" s="1"/>
    </row>
    <row r="2056" spans="4:4" x14ac:dyDescent="0.25">
      <c r="D2056" s="1"/>
    </row>
    <row r="2057" spans="4:4" x14ac:dyDescent="0.25">
      <c r="D2057" s="1"/>
    </row>
    <row r="2058" spans="4:4" x14ac:dyDescent="0.25">
      <c r="D2058" s="1"/>
    </row>
    <row r="2059" spans="4:4" x14ac:dyDescent="0.25">
      <c r="D2059" s="1"/>
    </row>
    <row r="2060" spans="4:4" x14ac:dyDescent="0.25">
      <c r="D2060" s="1"/>
    </row>
    <row r="2061" spans="4:4" x14ac:dyDescent="0.25">
      <c r="D2061" s="1"/>
    </row>
    <row r="2062" spans="4:4" x14ac:dyDescent="0.25">
      <c r="D2062" s="1"/>
    </row>
    <row r="2063" spans="4:4" x14ac:dyDescent="0.25">
      <c r="D2063" s="1"/>
    </row>
    <row r="2064" spans="4:4" x14ac:dyDescent="0.25">
      <c r="D2064" s="1"/>
    </row>
    <row r="2065" spans="4:4" x14ac:dyDescent="0.25">
      <c r="D2065" s="1"/>
    </row>
    <row r="2066" spans="4:4" x14ac:dyDescent="0.25">
      <c r="D2066" s="1"/>
    </row>
    <row r="2067" spans="4:4" x14ac:dyDescent="0.25">
      <c r="D2067" s="1"/>
    </row>
    <row r="2068" spans="4:4" x14ac:dyDescent="0.25">
      <c r="D2068" s="1"/>
    </row>
    <row r="2069" spans="4:4" x14ac:dyDescent="0.25">
      <c r="D2069" s="1"/>
    </row>
    <row r="2070" spans="4:4" x14ac:dyDescent="0.25">
      <c r="D2070" s="1"/>
    </row>
    <row r="2071" spans="4:4" x14ac:dyDescent="0.25">
      <c r="D2071" s="1"/>
    </row>
    <row r="2072" spans="4:4" x14ac:dyDescent="0.25">
      <c r="D2072" s="1"/>
    </row>
    <row r="2073" spans="4:4" x14ac:dyDescent="0.25">
      <c r="D2073" s="1"/>
    </row>
    <row r="2074" spans="4:4" x14ac:dyDescent="0.25">
      <c r="D2074" s="1"/>
    </row>
    <row r="2075" spans="4:4" x14ac:dyDescent="0.25">
      <c r="D2075" s="1"/>
    </row>
    <row r="2076" spans="4:4" x14ac:dyDescent="0.25">
      <c r="D2076" s="1"/>
    </row>
    <row r="2077" spans="4:4" x14ac:dyDescent="0.25">
      <c r="D2077" s="1"/>
    </row>
    <row r="2078" spans="4:4" x14ac:dyDescent="0.25">
      <c r="D2078" s="1"/>
    </row>
    <row r="2079" spans="4:4" x14ac:dyDescent="0.25">
      <c r="D2079" s="1"/>
    </row>
    <row r="2080" spans="4:4" x14ac:dyDescent="0.25">
      <c r="D2080" s="1"/>
    </row>
    <row r="2081" spans="4:4" x14ac:dyDescent="0.25">
      <c r="D2081" s="1"/>
    </row>
    <row r="2082" spans="4:4" x14ac:dyDescent="0.25">
      <c r="D2082" s="1"/>
    </row>
    <row r="2083" spans="4:4" x14ac:dyDescent="0.25">
      <c r="D2083" s="1"/>
    </row>
    <row r="2084" spans="4:4" x14ac:dyDescent="0.25">
      <c r="D2084" s="1"/>
    </row>
    <row r="2085" spans="4:4" x14ac:dyDescent="0.25">
      <c r="D2085" s="1"/>
    </row>
    <row r="2086" spans="4:4" x14ac:dyDescent="0.25">
      <c r="D2086" s="1"/>
    </row>
    <row r="2087" spans="4:4" x14ac:dyDescent="0.25">
      <c r="D2087" s="1"/>
    </row>
    <row r="2088" spans="4:4" x14ac:dyDescent="0.25">
      <c r="D2088" s="1"/>
    </row>
    <row r="2089" spans="4:4" x14ac:dyDescent="0.25">
      <c r="D2089" s="1"/>
    </row>
    <row r="2090" spans="4:4" x14ac:dyDescent="0.25">
      <c r="D2090" s="1"/>
    </row>
    <row r="2091" spans="4:4" x14ac:dyDescent="0.25">
      <c r="D2091" s="1"/>
    </row>
    <row r="2092" spans="4:4" x14ac:dyDescent="0.25">
      <c r="D2092" s="1"/>
    </row>
    <row r="2093" spans="4:4" x14ac:dyDescent="0.25">
      <c r="D2093" s="1"/>
    </row>
    <row r="2094" spans="4:4" x14ac:dyDescent="0.25">
      <c r="D2094" s="1"/>
    </row>
    <row r="2095" spans="4:4" x14ac:dyDescent="0.25">
      <c r="D2095" s="1"/>
    </row>
    <row r="2096" spans="4:4" x14ac:dyDescent="0.25">
      <c r="D2096" s="1"/>
    </row>
    <row r="2097" spans="4:4" x14ac:dyDescent="0.25">
      <c r="D2097" s="1"/>
    </row>
    <row r="2098" spans="4:4" x14ac:dyDescent="0.25">
      <c r="D2098" s="1"/>
    </row>
    <row r="2099" spans="4:4" x14ac:dyDescent="0.25">
      <c r="D2099" s="1"/>
    </row>
    <row r="2100" spans="4:4" x14ac:dyDescent="0.25">
      <c r="D2100" s="1"/>
    </row>
    <row r="2101" spans="4:4" x14ac:dyDescent="0.25">
      <c r="D2101" s="1"/>
    </row>
    <row r="2102" spans="4:4" x14ac:dyDescent="0.25">
      <c r="D2102" s="1"/>
    </row>
    <row r="2103" spans="4:4" x14ac:dyDescent="0.25">
      <c r="D2103" s="1"/>
    </row>
    <row r="2104" spans="4:4" x14ac:dyDescent="0.25">
      <c r="D2104" s="1"/>
    </row>
    <row r="2105" spans="4:4" x14ac:dyDescent="0.25">
      <c r="D2105" s="1"/>
    </row>
    <row r="2106" spans="4:4" x14ac:dyDescent="0.25">
      <c r="D2106" s="1"/>
    </row>
    <row r="2107" spans="4:4" x14ac:dyDescent="0.25">
      <c r="D2107" s="1"/>
    </row>
    <row r="2108" spans="4:4" x14ac:dyDescent="0.25">
      <c r="D2108" s="1"/>
    </row>
    <row r="2109" spans="4:4" x14ac:dyDescent="0.25">
      <c r="D2109" s="1"/>
    </row>
    <row r="2110" spans="4:4" x14ac:dyDescent="0.25">
      <c r="D2110" s="1"/>
    </row>
    <row r="2111" spans="4:4" x14ac:dyDescent="0.25">
      <c r="D2111" s="1"/>
    </row>
    <row r="2112" spans="4:4" x14ac:dyDescent="0.25">
      <c r="D2112" s="1"/>
    </row>
    <row r="2113" spans="4:4" x14ac:dyDescent="0.25">
      <c r="D2113" s="1"/>
    </row>
    <row r="2114" spans="4:4" x14ac:dyDescent="0.25">
      <c r="D2114" s="1"/>
    </row>
    <row r="2115" spans="4:4" x14ac:dyDescent="0.25">
      <c r="D2115" s="1"/>
    </row>
    <row r="2116" spans="4:4" x14ac:dyDescent="0.25">
      <c r="D2116" s="1"/>
    </row>
    <row r="2117" spans="4:4" x14ac:dyDescent="0.25">
      <c r="D2117" s="1"/>
    </row>
    <row r="2118" spans="4:4" x14ac:dyDescent="0.25">
      <c r="D2118" s="1"/>
    </row>
    <row r="2119" spans="4:4" x14ac:dyDescent="0.25">
      <c r="D2119" s="1"/>
    </row>
    <row r="2120" spans="4:4" x14ac:dyDescent="0.25">
      <c r="D2120" s="1"/>
    </row>
    <row r="2121" spans="4:4" x14ac:dyDescent="0.25">
      <c r="D2121" s="1"/>
    </row>
    <row r="2122" spans="4:4" x14ac:dyDescent="0.25">
      <c r="D2122" s="1"/>
    </row>
    <row r="2123" spans="4:4" x14ac:dyDescent="0.25">
      <c r="D2123" s="1"/>
    </row>
    <row r="2124" spans="4:4" x14ac:dyDescent="0.25">
      <c r="D2124" s="1"/>
    </row>
    <row r="2125" spans="4:4" x14ac:dyDescent="0.25">
      <c r="D2125" s="1"/>
    </row>
    <row r="2126" spans="4:4" x14ac:dyDescent="0.25">
      <c r="D2126" s="1"/>
    </row>
    <row r="2127" spans="4:4" x14ac:dyDescent="0.25">
      <c r="D2127" s="1"/>
    </row>
    <row r="2128" spans="4:4" x14ac:dyDescent="0.25">
      <c r="D2128" s="1"/>
    </row>
    <row r="2129" spans="4:4" x14ac:dyDescent="0.25">
      <c r="D2129" s="1"/>
    </row>
    <row r="2130" spans="4:4" x14ac:dyDescent="0.25">
      <c r="D2130" s="1"/>
    </row>
    <row r="2131" spans="4:4" x14ac:dyDescent="0.25">
      <c r="D2131" s="1"/>
    </row>
    <row r="2132" spans="4:4" x14ac:dyDescent="0.25">
      <c r="D2132" s="1"/>
    </row>
    <row r="2133" spans="4:4" x14ac:dyDescent="0.25">
      <c r="D2133" s="1"/>
    </row>
    <row r="2134" spans="4:4" x14ac:dyDescent="0.25">
      <c r="D2134" s="1"/>
    </row>
    <row r="2135" spans="4:4" x14ac:dyDescent="0.25">
      <c r="D2135" s="1"/>
    </row>
    <row r="2136" spans="4:4" x14ac:dyDescent="0.25">
      <c r="D2136" s="1"/>
    </row>
    <row r="2137" spans="4:4" x14ac:dyDescent="0.25">
      <c r="D2137" s="1"/>
    </row>
    <row r="2138" spans="4:4" x14ac:dyDescent="0.25">
      <c r="D2138" s="1"/>
    </row>
    <row r="2139" spans="4:4" x14ac:dyDescent="0.25">
      <c r="D2139" s="1"/>
    </row>
    <row r="2140" spans="4:4" x14ac:dyDescent="0.25">
      <c r="D2140" s="1"/>
    </row>
    <row r="2141" spans="4:4" x14ac:dyDescent="0.25">
      <c r="D2141" s="1"/>
    </row>
    <row r="2142" spans="4:4" x14ac:dyDescent="0.25">
      <c r="D2142" s="1"/>
    </row>
    <row r="2143" spans="4:4" x14ac:dyDescent="0.25">
      <c r="D2143" s="1"/>
    </row>
    <row r="2144" spans="4:4" x14ac:dyDescent="0.25">
      <c r="D2144" s="1"/>
    </row>
    <row r="2145" spans="4:4" x14ac:dyDescent="0.25">
      <c r="D2145" s="1"/>
    </row>
    <row r="2146" spans="4:4" x14ac:dyDescent="0.25">
      <c r="D2146" s="1"/>
    </row>
    <row r="2147" spans="4:4" x14ac:dyDescent="0.25">
      <c r="D2147" s="1"/>
    </row>
    <row r="2148" spans="4:4" x14ac:dyDescent="0.25">
      <c r="D2148" s="1"/>
    </row>
    <row r="2149" spans="4:4" x14ac:dyDescent="0.25">
      <c r="D2149" s="1"/>
    </row>
    <row r="2150" spans="4:4" x14ac:dyDescent="0.25">
      <c r="D2150" s="1"/>
    </row>
    <row r="2151" spans="4:4" x14ac:dyDescent="0.25">
      <c r="D2151" s="1"/>
    </row>
    <row r="2152" spans="4:4" x14ac:dyDescent="0.25">
      <c r="D2152" s="1"/>
    </row>
    <row r="2153" spans="4:4" x14ac:dyDescent="0.25">
      <c r="D2153" s="1"/>
    </row>
    <row r="2154" spans="4:4" x14ac:dyDescent="0.25">
      <c r="D2154" s="1"/>
    </row>
    <row r="2155" spans="4:4" x14ac:dyDescent="0.25">
      <c r="D2155" s="1"/>
    </row>
    <row r="2156" spans="4:4" x14ac:dyDescent="0.25">
      <c r="D2156" s="1"/>
    </row>
    <row r="2157" spans="4:4" x14ac:dyDescent="0.25">
      <c r="D2157" s="1"/>
    </row>
    <row r="2158" spans="4:4" x14ac:dyDescent="0.25">
      <c r="D2158" s="1"/>
    </row>
    <row r="2159" spans="4:4" x14ac:dyDescent="0.25">
      <c r="D2159" s="1"/>
    </row>
    <row r="2160" spans="4:4" x14ac:dyDescent="0.25">
      <c r="D2160" s="1"/>
    </row>
    <row r="2161" spans="4:4" x14ac:dyDescent="0.25">
      <c r="D2161" s="1"/>
    </row>
    <row r="2162" spans="4:4" x14ac:dyDescent="0.25">
      <c r="D2162" s="1"/>
    </row>
    <row r="2163" spans="4:4" x14ac:dyDescent="0.25">
      <c r="D2163" s="1"/>
    </row>
    <row r="2164" spans="4:4" x14ac:dyDescent="0.25">
      <c r="D2164" s="1"/>
    </row>
    <row r="2165" spans="4:4" x14ac:dyDescent="0.25">
      <c r="D2165" s="1"/>
    </row>
    <row r="2166" spans="4:4" x14ac:dyDescent="0.25">
      <c r="D2166" s="1"/>
    </row>
    <row r="2167" spans="4:4" x14ac:dyDescent="0.25">
      <c r="D2167" s="1"/>
    </row>
    <row r="2168" spans="4:4" x14ac:dyDescent="0.25">
      <c r="D2168" s="1"/>
    </row>
    <row r="2169" spans="4:4" x14ac:dyDescent="0.25">
      <c r="D2169" s="1"/>
    </row>
    <row r="2170" spans="4:4" x14ac:dyDescent="0.25">
      <c r="D2170" s="1"/>
    </row>
    <row r="2171" spans="4:4" x14ac:dyDescent="0.25">
      <c r="D2171" s="1"/>
    </row>
    <row r="2172" spans="4:4" x14ac:dyDescent="0.25">
      <c r="D2172" s="1"/>
    </row>
    <row r="2173" spans="4:4" x14ac:dyDescent="0.25">
      <c r="D2173" s="1"/>
    </row>
    <row r="2174" spans="4:4" x14ac:dyDescent="0.25">
      <c r="D2174" s="1"/>
    </row>
    <row r="2175" spans="4:4" x14ac:dyDescent="0.25">
      <c r="D2175" s="1"/>
    </row>
    <row r="2176" spans="4:4" x14ac:dyDescent="0.25">
      <c r="D2176" s="1"/>
    </row>
    <row r="2177" spans="4:4" x14ac:dyDescent="0.25">
      <c r="D2177" s="1"/>
    </row>
    <row r="2178" spans="4:4" x14ac:dyDescent="0.25">
      <c r="D2178" s="1"/>
    </row>
    <row r="2179" spans="4:4" x14ac:dyDescent="0.25">
      <c r="D2179" s="1"/>
    </row>
    <row r="2180" spans="4:4" x14ac:dyDescent="0.25">
      <c r="D2180" s="1"/>
    </row>
    <row r="2181" spans="4:4" x14ac:dyDescent="0.25">
      <c r="D2181" s="1"/>
    </row>
    <row r="2182" spans="4:4" x14ac:dyDescent="0.25">
      <c r="D2182" s="1"/>
    </row>
    <row r="2183" spans="4:4" x14ac:dyDescent="0.25">
      <c r="D2183" s="1"/>
    </row>
    <row r="2184" spans="4:4" x14ac:dyDescent="0.25">
      <c r="D2184" s="1"/>
    </row>
    <row r="2185" spans="4:4" x14ac:dyDescent="0.25">
      <c r="D2185" s="1"/>
    </row>
    <row r="2186" spans="4:4" x14ac:dyDescent="0.25">
      <c r="D2186" s="1"/>
    </row>
    <row r="2187" spans="4:4" x14ac:dyDescent="0.25">
      <c r="D2187" s="1"/>
    </row>
    <row r="2188" spans="4:4" x14ac:dyDescent="0.25">
      <c r="D2188" s="1"/>
    </row>
    <row r="2189" spans="4:4" x14ac:dyDescent="0.25">
      <c r="D2189" s="1"/>
    </row>
    <row r="2190" spans="4:4" x14ac:dyDescent="0.25">
      <c r="D2190" s="1"/>
    </row>
    <row r="2191" spans="4:4" x14ac:dyDescent="0.25">
      <c r="D2191" s="1"/>
    </row>
    <row r="2192" spans="4:4" x14ac:dyDescent="0.25">
      <c r="D2192" s="1"/>
    </row>
    <row r="2193" spans="4:4" x14ac:dyDescent="0.25">
      <c r="D2193" s="1"/>
    </row>
    <row r="2194" spans="4:4" x14ac:dyDescent="0.25">
      <c r="D2194" s="1"/>
    </row>
    <row r="2195" spans="4:4" x14ac:dyDescent="0.25">
      <c r="D2195" s="1"/>
    </row>
    <row r="2196" spans="4:4" x14ac:dyDescent="0.25">
      <c r="D2196" s="1"/>
    </row>
    <row r="2197" spans="4:4" x14ac:dyDescent="0.25">
      <c r="D2197" s="1"/>
    </row>
    <row r="2198" spans="4:4" x14ac:dyDescent="0.25">
      <c r="D2198" s="1"/>
    </row>
    <row r="2199" spans="4:4" x14ac:dyDescent="0.25">
      <c r="D2199" s="1"/>
    </row>
    <row r="2200" spans="4:4" x14ac:dyDescent="0.25">
      <c r="D2200" s="1"/>
    </row>
    <row r="2201" spans="4:4" x14ac:dyDescent="0.25">
      <c r="D2201" s="1"/>
    </row>
    <row r="2202" spans="4:4" x14ac:dyDescent="0.25">
      <c r="D2202" s="1"/>
    </row>
    <row r="2203" spans="4:4" x14ac:dyDescent="0.25">
      <c r="D2203" s="1"/>
    </row>
    <row r="2204" spans="4:4" x14ac:dyDescent="0.25">
      <c r="D2204" s="1"/>
    </row>
    <row r="2205" spans="4:4" x14ac:dyDescent="0.25">
      <c r="D2205" s="1"/>
    </row>
    <row r="2206" spans="4:4" x14ac:dyDescent="0.25">
      <c r="D2206" s="1"/>
    </row>
    <row r="2207" spans="4:4" x14ac:dyDescent="0.25">
      <c r="D2207" s="1"/>
    </row>
    <row r="2208" spans="4:4" x14ac:dyDescent="0.25">
      <c r="D2208" s="1"/>
    </row>
    <row r="2209" spans="4:4" x14ac:dyDescent="0.25">
      <c r="D2209" s="1"/>
    </row>
    <row r="2210" spans="4:4" x14ac:dyDescent="0.25">
      <c r="D2210" s="1"/>
    </row>
    <row r="2211" spans="4:4" x14ac:dyDescent="0.25">
      <c r="D2211" s="1"/>
    </row>
    <row r="2212" spans="4:4" x14ac:dyDescent="0.25">
      <c r="D2212" s="1"/>
    </row>
    <row r="2213" spans="4:4" x14ac:dyDescent="0.25">
      <c r="D2213" s="1"/>
    </row>
    <row r="2214" spans="4:4" x14ac:dyDescent="0.25">
      <c r="D2214" s="1"/>
    </row>
    <row r="2215" spans="4:4" x14ac:dyDescent="0.25">
      <c r="D2215" s="1"/>
    </row>
    <row r="2216" spans="4:4" x14ac:dyDescent="0.25">
      <c r="D2216" s="1"/>
    </row>
    <row r="2217" spans="4:4" x14ac:dyDescent="0.25">
      <c r="D2217" s="1"/>
    </row>
    <row r="2218" spans="4:4" x14ac:dyDescent="0.25">
      <c r="D2218" s="1"/>
    </row>
    <row r="2219" spans="4:4" x14ac:dyDescent="0.25">
      <c r="D2219" s="1"/>
    </row>
    <row r="2220" spans="4:4" x14ac:dyDescent="0.25">
      <c r="D2220" s="1"/>
    </row>
    <row r="2221" spans="4:4" x14ac:dyDescent="0.25">
      <c r="D2221" s="1"/>
    </row>
    <row r="2222" spans="4:4" x14ac:dyDescent="0.25">
      <c r="D2222" s="1"/>
    </row>
    <row r="2223" spans="4:4" x14ac:dyDescent="0.25">
      <c r="D2223" s="1"/>
    </row>
    <row r="2224" spans="4:4" x14ac:dyDescent="0.25">
      <c r="D2224" s="1"/>
    </row>
    <row r="2225" spans="4:4" x14ac:dyDescent="0.25">
      <c r="D2225" s="1"/>
    </row>
    <row r="2226" spans="4:4" x14ac:dyDescent="0.25">
      <c r="D2226" s="1"/>
    </row>
    <row r="2227" spans="4:4" x14ac:dyDescent="0.25">
      <c r="D2227" s="1"/>
    </row>
    <row r="2228" spans="4:4" x14ac:dyDescent="0.25">
      <c r="D2228" s="1"/>
    </row>
    <row r="2229" spans="4:4" x14ac:dyDescent="0.25">
      <c r="D2229" s="1"/>
    </row>
    <row r="2230" spans="4:4" x14ac:dyDescent="0.25">
      <c r="D2230" s="1"/>
    </row>
    <row r="2231" spans="4:4" x14ac:dyDescent="0.25">
      <c r="D2231" s="1"/>
    </row>
    <row r="2232" spans="4:4" x14ac:dyDescent="0.25">
      <c r="D2232" s="1"/>
    </row>
    <row r="2233" spans="4:4" x14ac:dyDescent="0.25">
      <c r="D2233" s="1"/>
    </row>
    <row r="2234" spans="4:4" x14ac:dyDescent="0.25">
      <c r="D2234" s="1"/>
    </row>
    <row r="2235" spans="4:4" x14ac:dyDescent="0.25">
      <c r="D2235" s="1"/>
    </row>
    <row r="2236" spans="4:4" x14ac:dyDescent="0.25">
      <c r="D2236" s="1"/>
    </row>
    <row r="2237" spans="4:4" x14ac:dyDescent="0.25">
      <c r="D2237" s="1"/>
    </row>
    <row r="2238" spans="4:4" x14ac:dyDescent="0.25">
      <c r="D2238" s="1"/>
    </row>
    <row r="2239" spans="4:4" x14ac:dyDescent="0.25">
      <c r="D2239" s="1"/>
    </row>
    <row r="2240" spans="4:4" x14ac:dyDescent="0.25">
      <c r="D2240" s="1"/>
    </row>
    <row r="2241" spans="4:4" x14ac:dyDescent="0.25">
      <c r="D2241" s="1"/>
    </row>
    <row r="2242" spans="4:4" x14ac:dyDescent="0.25">
      <c r="D2242" s="1"/>
    </row>
    <row r="2243" spans="4:4" x14ac:dyDescent="0.25">
      <c r="D2243" s="1"/>
    </row>
    <row r="2244" spans="4:4" x14ac:dyDescent="0.25">
      <c r="D2244" s="1"/>
    </row>
    <row r="2245" spans="4:4" x14ac:dyDescent="0.25">
      <c r="D2245" s="1"/>
    </row>
    <row r="2246" spans="4:4" x14ac:dyDescent="0.25">
      <c r="D2246" s="1"/>
    </row>
    <row r="2247" spans="4:4" x14ac:dyDescent="0.25">
      <c r="D2247" s="1"/>
    </row>
    <row r="2248" spans="4:4" x14ac:dyDescent="0.25">
      <c r="D2248" s="1"/>
    </row>
    <row r="2249" spans="4:4" x14ac:dyDescent="0.25">
      <c r="D2249" s="1"/>
    </row>
    <row r="2250" spans="4:4" x14ac:dyDescent="0.25">
      <c r="D2250" s="1"/>
    </row>
    <row r="2251" spans="4:4" x14ac:dyDescent="0.25">
      <c r="D2251" s="1"/>
    </row>
    <row r="2252" spans="4:4" x14ac:dyDescent="0.25">
      <c r="D2252" s="1"/>
    </row>
    <row r="2253" spans="4:4" x14ac:dyDescent="0.25">
      <c r="D2253" s="1"/>
    </row>
    <row r="2254" spans="4:4" x14ac:dyDescent="0.25">
      <c r="D2254" s="1"/>
    </row>
    <row r="2255" spans="4:4" x14ac:dyDescent="0.25">
      <c r="D2255" s="1"/>
    </row>
    <row r="2256" spans="4:4" x14ac:dyDescent="0.25">
      <c r="D2256" s="1"/>
    </row>
    <row r="2257" spans="4:4" x14ac:dyDescent="0.25">
      <c r="D2257" s="1"/>
    </row>
    <row r="2258" spans="4:4" x14ac:dyDescent="0.25">
      <c r="D2258" s="1"/>
    </row>
    <row r="2259" spans="4:4" x14ac:dyDescent="0.25">
      <c r="D2259" s="1"/>
    </row>
    <row r="2260" spans="4:4" x14ac:dyDescent="0.25">
      <c r="D2260" s="1"/>
    </row>
    <row r="2261" spans="4:4" x14ac:dyDescent="0.25">
      <c r="D2261" s="1"/>
    </row>
    <row r="2262" spans="4:4" x14ac:dyDescent="0.25">
      <c r="D2262" s="1"/>
    </row>
    <row r="2263" spans="4:4" x14ac:dyDescent="0.25">
      <c r="D2263" s="1"/>
    </row>
    <row r="2264" spans="4:4" x14ac:dyDescent="0.25">
      <c r="D2264" s="1"/>
    </row>
    <row r="2265" spans="4:4" x14ac:dyDescent="0.25">
      <c r="D2265" s="1"/>
    </row>
    <row r="2266" spans="4:4" x14ac:dyDescent="0.25">
      <c r="D2266" s="1"/>
    </row>
    <row r="2267" spans="4:4" x14ac:dyDescent="0.25">
      <c r="D2267" s="1"/>
    </row>
    <row r="2268" spans="4:4" x14ac:dyDescent="0.25">
      <c r="D2268" s="1"/>
    </row>
    <row r="2269" spans="4:4" x14ac:dyDescent="0.25">
      <c r="D2269" s="1"/>
    </row>
    <row r="2270" spans="4:4" x14ac:dyDescent="0.25">
      <c r="D2270" s="1"/>
    </row>
    <row r="2271" spans="4:4" x14ac:dyDescent="0.25">
      <c r="D2271" s="1"/>
    </row>
    <row r="2272" spans="4:4" x14ac:dyDescent="0.25">
      <c r="D2272" s="1"/>
    </row>
    <row r="2273" spans="4:4" x14ac:dyDescent="0.25">
      <c r="D2273" s="1"/>
    </row>
    <row r="2274" spans="4:4" x14ac:dyDescent="0.25">
      <c r="D2274" s="1"/>
    </row>
    <row r="2275" spans="4:4" x14ac:dyDescent="0.25">
      <c r="D2275" s="1"/>
    </row>
    <row r="2276" spans="4:4" x14ac:dyDescent="0.25">
      <c r="D2276" s="1"/>
    </row>
    <row r="2277" spans="4:4" x14ac:dyDescent="0.25">
      <c r="D2277" s="1"/>
    </row>
    <row r="2278" spans="4:4" x14ac:dyDescent="0.25">
      <c r="D2278" s="1"/>
    </row>
    <row r="2279" spans="4:4" x14ac:dyDescent="0.25">
      <c r="D2279" s="1"/>
    </row>
    <row r="2280" spans="4:4" x14ac:dyDescent="0.25">
      <c r="D2280" s="1"/>
    </row>
    <row r="2281" spans="4:4" x14ac:dyDescent="0.25">
      <c r="D2281" s="1"/>
    </row>
    <row r="2282" spans="4:4" x14ac:dyDescent="0.25">
      <c r="D2282" s="1"/>
    </row>
    <row r="2283" spans="4:4" x14ac:dyDescent="0.25">
      <c r="D2283" s="1"/>
    </row>
    <row r="2284" spans="4:4" x14ac:dyDescent="0.25">
      <c r="D2284" s="1"/>
    </row>
    <row r="2285" spans="4:4" x14ac:dyDescent="0.25">
      <c r="D2285" s="1"/>
    </row>
    <row r="2286" spans="4:4" x14ac:dyDescent="0.25">
      <c r="D2286" s="1"/>
    </row>
    <row r="2287" spans="4:4" x14ac:dyDescent="0.25">
      <c r="D2287" s="1"/>
    </row>
    <row r="2288" spans="4:4" x14ac:dyDescent="0.25">
      <c r="D2288" s="1"/>
    </row>
    <row r="2289" spans="4:4" x14ac:dyDescent="0.25">
      <c r="D2289" s="1"/>
    </row>
    <row r="2290" spans="4:4" x14ac:dyDescent="0.25">
      <c r="D2290" s="1"/>
    </row>
    <row r="2291" spans="4:4" x14ac:dyDescent="0.25">
      <c r="D2291" s="1"/>
    </row>
    <row r="2292" spans="4:4" x14ac:dyDescent="0.25">
      <c r="D2292" s="1"/>
    </row>
    <row r="2293" spans="4:4" x14ac:dyDescent="0.25">
      <c r="D2293" s="1"/>
    </row>
    <row r="2294" spans="4:4" x14ac:dyDescent="0.25">
      <c r="D2294" s="1"/>
    </row>
    <row r="2295" spans="4:4" x14ac:dyDescent="0.25">
      <c r="D2295" s="1"/>
    </row>
    <row r="2296" spans="4:4" x14ac:dyDescent="0.25">
      <c r="D2296" s="1"/>
    </row>
    <row r="2297" spans="4:4" x14ac:dyDescent="0.25">
      <c r="D2297" s="1"/>
    </row>
    <row r="2298" spans="4:4" x14ac:dyDescent="0.25">
      <c r="D2298" s="1"/>
    </row>
    <row r="2299" spans="4:4" x14ac:dyDescent="0.25">
      <c r="D2299" s="1"/>
    </row>
    <row r="2300" spans="4:4" x14ac:dyDescent="0.25">
      <c r="D2300" s="1"/>
    </row>
    <row r="2301" spans="4:4" x14ac:dyDescent="0.25">
      <c r="D2301" s="1"/>
    </row>
    <row r="2302" spans="4:4" x14ac:dyDescent="0.25">
      <c r="D2302" s="1"/>
    </row>
    <row r="2303" spans="4:4" x14ac:dyDescent="0.25">
      <c r="D2303" s="1"/>
    </row>
    <row r="2304" spans="4:4" x14ac:dyDescent="0.25">
      <c r="D2304" s="1"/>
    </row>
    <row r="2305" spans="4:4" x14ac:dyDescent="0.25">
      <c r="D2305" s="1"/>
    </row>
    <row r="2306" spans="4:4" x14ac:dyDescent="0.25">
      <c r="D2306" s="1"/>
    </row>
    <row r="2307" spans="4:4" x14ac:dyDescent="0.25">
      <c r="D2307" s="1"/>
    </row>
    <row r="2308" spans="4:4" x14ac:dyDescent="0.25">
      <c r="D2308" s="1"/>
    </row>
    <row r="2309" spans="4:4" x14ac:dyDescent="0.25">
      <c r="D2309" s="1"/>
    </row>
    <row r="2310" spans="4:4" x14ac:dyDescent="0.25">
      <c r="D2310" s="1"/>
    </row>
    <row r="2311" spans="4:4" x14ac:dyDescent="0.25">
      <c r="D2311" s="1"/>
    </row>
    <row r="2312" spans="4:4" x14ac:dyDescent="0.25">
      <c r="D2312" s="1"/>
    </row>
    <row r="2313" spans="4:4" x14ac:dyDescent="0.25">
      <c r="D2313" s="1"/>
    </row>
    <row r="2314" spans="4:4" x14ac:dyDescent="0.25">
      <c r="D2314" s="1"/>
    </row>
    <row r="2315" spans="4:4" x14ac:dyDescent="0.25">
      <c r="D2315" s="1"/>
    </row>
    <row r="2316" spans="4:4" x14ac:dyDescent="0.25">
      <c r="D2316" s="1"/>
    </row>
    <row r="2317" spans="4:4" x14ac:dyDescent="0.25">
      <c r="D2317" s="1"/>
    </row>
    <row r="2318" spans="4:4" x14ac:dyDescent="0.25">
      <c r="D2318" s="1"/>
    </row>
    <row r="2319" spans="4:4" x14ac:dyDescent="0.25">
      <c r="D2319" s="1"/>
    </row>
    <row r="2320" spans="4:4" x14ac:dyDescent="0.25">
      <c r="D2320" s="1"/>
    </row>
    <row r="2321" spans="4:4" x14ac:dyDescent="0.25">
      <c r="D2321" s="1"/>
    </row>
    <row r="2322" spans="4:4" x14ac:dyDescent="0.25">
      <c r="D2322" s="1"/>
    </row>
    <row r="2323" spans="4:4" x14ac:dyDescent="0.25">
      <c r="D2323" s="1"/>
    </row>
    <row r="2324" spans="4:4" x14ac:dyDescent="0.25">
      <c r="D2324" s="1"/>
    </row>
    <row r="2325" spans="4:4" x14ac:dyDescent="0.25">
      <c r="D2325" s="1"/>
    </row>
    <row r="2326" spans="4:4" x14ac:dyDescent="0.25">
      <c r="D2326" s="1"/>
    </row>
    <row r="2327" spans="4:4" x14ac:dyDescent="0.25">
      <c r="D2327" s="1"/>
    </row>
    <row r="2328" spans="4:4" x14ac:dyDescent="0.25">
      <c r="D2328" s="1"/>
    </row>
    <row r="2329" spans="4:4" x14ac:dyDescent="0.25">
      <c r="D2329" s="1"/>
    </row>
    <row r="2330" spans="4:4" x14ac:dyDescent="0.25">
      <c r="D2330" s="1"/>
    </row>
    <row r="2331" spans="4:4" x14ac:dyDescent="0.25">
      <c r="D2331" s="1"/>
    </row>
    <row r="2332" spans="4:4" x14ac:dyDescent="0.25">
      <c r="D2332" s="1"/>
    </row>
    <row r="2333" spans="4:4" x14ac:dyDescent="0.25">
      <c r="D2333" s="1"/>
    </row>
    <row r="2334" spans="4:4" x14ac:dyDescent="0.25">
      <c r="D2334" s="1"/>
    </row>
    <row r="2335" spans="4:4" x14ac:dyDescent="0.25">
      <c r="D2335" s="1"/>
    </row>
    <row r="2336" spans="4:4" x14ac:dyDescent="0.25">
      <c r="D2336" s="1"/>
    </row>
    <row r="2337" spans="4:4" x14ac:dyDescent="0.25">
      <c r="D2337" s="1"/>
    </row>
    <row r="2338" spans="4:4" x14ac:dyDescent="0.25">
      <c r="D2338" s="1"/>
    </row>
    <row r="2339" spans="4:4" x14ac:dyDescent="0.25">
      <c r="D2339" s="1"/>
    </row>
    <row r="2340" spans="4:4" x14ac:dyDescent="0.25">
      <c r="D2340" s="1"/>
    </row>
    <row r="2341" spans="4:4" x14ac:dyDescent="0.25">
      <c r="D2341" s="1"/>
    </row>
    <row r="2342" spans="4:4" x14ac:dyDescent="0.25">
      <c r="D2342" s="1"/>
    </row>
    <row r="2343" spans="4:4" x14ac:dyDescent="0.25">
      <c r="D2343" s="1"/>
    </row>
    <row r="2344" spans="4:4" x14ac:dyDescent="0.25">
      <c r="D2344" s="1"/>
    </row>
    <row r="2345" spans="4:4" x14ac:dyDescent="0.25">
      <c r="D2345" s="1"/>
    </row>
    <row r="2346" spans="4:4" x14ac:dyDescent="0.25">
      <c r="D2346" s="1"/>
    </row>
    <row r="2347" spans="4:4" x14ac:dyDescent="0.25">
      <c r="D2347" s="1"/>
    </row>
    <row r="2348" spans="4:4" x14ac:dyDescent="0.25">
      <c r="D2348" s="1"/>
    </row>
    <row r="2349" spans="4:4" x14ac:dyDescent="0.25">
      <c r="D2349" s="1"/>
    </row>
    <row r="2350" spans="4:4" x14ac:dyDescent="0.25">
      <c r="D2350" s="1"/>
    </row>
    <row r="2351" spans="4:4" x14ac:dyDescent="0.25">
      <c r="D2351" s="1"/>
    </row>
    <row r="2352" spans="4:4" x14ac:dyDescent="0.25">
      <c r="D2352" s="1"/>
    </row>
    <row r="2353" spans="4:4" x14ac:dyDescent="0.25">
      <c r="D2353" s="1"/>
    </row>
    <row r="2354" spans="4:4" x14ac:dyDescent="0.25">
      <c r="D2354" s="1"/>
    </row>
    <row r="2355" spans="4:4" x14ac:dyDescent="0.25">
      <c r="D2355" s="1"/>
    </row>
    <row r="2356" spans="4:4" x14ac:dyDescent="0.25">
      <c r="D2356" s="1"/>
    </row>
    <row r="2357" spans="4:4" x14ac:dyDescent="0.25">
      <c r="D2357" s="1"/>
    </row>
    <row r="2358" spans="4:4" x14ac:dyDescent="0.25">
      <c r="D2358" s="1"/>
    </row>
    <row r="2359" spans="4:4" x14ac:dyDescent="0.25">
      <c r="D2359" s="1"/>
    </row>
    <row r="2360" spans="4:4" x14ac:dyDescent="0.25">
      <c r="D2360" s="1"/>
    </row>
    <row r="2361" spans="4:4" x14ac:dyDescent="0.25">
      <c r="D2361" s="1"/>
    </row>
    <row r="2362" spans="4:4" x14ac:dyDescent="0.25">
      <c r="D2362" s="1"/>
    </row>
    <row r="2363" spans="4:4" x14ac:dyDescent="0.25">
      <c r="D2363" s="1"/>
    </row>
    <row r="2364" spans="4:4" x14ac:dyDescent="0.25">
      <c r="D2364" s="1"/>
    </row>
    <row r="2365" spans="4:4" x14ac:dyDescent="0.25">
      <c r="D2365" s="1"/>
    </row>
    <row r="2366" spans="4:4" x14ac:dyDescent="0.25">
      <c r="D2366" s="1"/>
    </row>
    <row r="2367" spans="4:4" x14ac:dyDescent="0.25">
      <c r="D2367" s="1"/>
    </row>
    <row r="2368" spans="4:4" x14ac:dyDescent="0.25">
      <c r="D2368" s="1"/>
    </row>
    <row r="2369" spans="4:4" x14ac:dyDescent="0.25">
      <c r="D2369" s="1"/>
    </row>
    <row r="2370" spans="4:4" x14ac:dyDescent="0.25">
      <c r="D2370" s="1"/>
    </row>
    <row r="2371" spans="4:4" x14ac:dyDescent="0.25">
      <c r="D2371" s="1"/>
    </row>
    <row r="2372" spans="4:4" x14ac:dyDescent="0.25">
      <c r="D2372" s="1"/>
    </row>
    <row r="2373" spans="4:4" x14ac:dyDescent="0.25">
      <c r="D2373" s="1"/>
    </row>
    <row r="2374" spans="4:4" x14ac:dyDescent="0.25">
      <c r="D2374" s="1"/>
    </row>
    <row r="2375" spans="4:4" x14ac:dyDescent="0.25">
      <c r="D2375" s="1"/>
    </row>
    <row r="2376" spans="4:4" x14ac:dyDescent="0.25">
      <c r="D2376" s="1"/>
    </row>
    <row r="2377" spans="4:4" x14ac:dyDescent="0.25">
      <c r="D2377" s="1"/>
    </row>
    <row r="2378" spans="4:4" x14ac:dyDescent="0.25">
      <c r="D2378" s="1"/>
    </row>
    <row r="2379" spans="4:4" x14ac:dyDescent="0.25">
      <c r="D2379" s="1"/>
    </row>
    <row r="2380" spans="4:4" x14ac:dyDescent="0.25">
      <c r="D2380" s="1"/>
    </row>
    <row r="2381" spans="4:4" x14ac:dyDescent="0.25">
      <c r="D2381" s="1"/>
    </row>
    <row r="2382" spans="4:4" x14ac:dyDescent="0.25">
      <c r="D2382" s="1"/>
    </row>
    <row r="2383" spans="4:4" x14ac:dyDescent="0.25">
      <c r="D2383" s="1"/>
    </row>
    <row r="2384" spans="4:4" x14ac:dyDescent="0.25">
      <c r="D2384" s="1"/>
    </row>
    <row r="2385" spans="4:4" x14ac:dyDescent="0.25">
      <c r="D2385" s="1"/>
    </row>
    <row r="2386" spans="4:4" x14ac:dyDescent="0.25">
      <c r="D2386" s="1"/>
    </row>
    <row r="2387" spans="4:4" x14ac:dyDescent="0.25">
      <c r="D2387" s="1"/>
    </row>
    <row r="2388" spans="4:4" x14ac:dyDescent="0.25">
      <c r="D2388" s="1"/>
    </row>
    <row r="2389" spans="4:4" x14ac:dyDescent="0.25">
      <c r="D2389" s="1"/>
    </row>
    <row r="2390" spans="4:4" x14ac:dyDescent="0.25">
      <c r="D2390" s="1"/>
    </row>
    <row r="2391" spans="4:4" x14ac:dyDescent="0.25">
      <c r="D2391" s="1"/>
    </row>
    <row r="2392" spans="4:4" x14ac:dyDescent="0.25">
      <c r="D2392" s="1"/>
    </row>
    <row r="2393" spans="4:4" x14ac:dyDescent="0.25">
      <c r="D2393" s="1"/>
    </row>
    <row r="2394" spans="4:4" x14ac:dyDescent="0.25">
      <c r="D2394" s="1"/>
    </row>
    <row r="2395" spans="4:4" x14ac:dyDescent="0.25">
      <c r="D2395" s="1"/>
    </row>
    <row r="2396" spans="4:4" x14ac:dyDescent="0.25">
      <c r="D2396" s="1"/>
    </row>
    <row r="2397" spans="4:4" x14ac:dyDescent="0.25">
      <c r="D2397" s="1"/>
    </row>
    <row r="2398" spans="4:4" x14ac:dyDescent="0.25">
      <c r="D2398" s="1"/>
    </row>
    <row r="2399" spans="4:4" x14ac:dyDescent="0.25">
      <c r="D2399" s="1"/>
    </row>
    <row r="2400" spans="4:4" x14ac:dyDescent="0.25">
      <c r="D2400" s="1"/>
    </row>
    <row r="2401" spans="4:4" x14ac:dyDescent="0.25">
      <c r="D2401" s="1"/>
    </row>
    <row r="2402" spans="4:4" x14ac:dyDescent="0.25">
      <c r="D2402" s="1"/>
    </row>
    <row r="2403" spans="4:4" x14ac:dyDescent="0.25">
      <c r="D2403" s="1"/>
    </row>
    <row r="2404" spans="4:4" x14ac:dyDescent="0.25">
      <c r="D2404" s="1"/>
    </row>
    <row r="2405" spans="4:4" x14ac:dyDescent="0.25">
      <c r="D2405" s="1"/>
    </row>
    <row r="2406" spans="4:4" x14ac:dyDescent="0.25">
      <c r="D2406" s="1"/>
    </row>
    <row r="2407" spans="4:4" x14ac:dyDescent="0.25">
      <c r="D2407" s="1"/>
    </row>
    <row r="2408" spans="4:4" x14ac:dyDescent="0.25">
      <c r="D2408" s="1"/>
    </row>
    <row r="2409" spans="4:4" x14ac:dyDescent="0.25">
      <c r="D2409" s="1"/>
    </row>
    <row r="2410" spans="4:4" x14ac:dyDescent="0.25">
      <c r="D2410" s="1"/>
    </row>
    <row r="2411" spans="4:4" x14ac:dyDescent="0.25">
      <c r="D2411" s="1"/>
    </row>
    <row r="2412" spans="4:4" x14ac:dyDescent="0.25">
      <c r="D2412" s="1"/>
    </row>
    <row r="2413" spans="4:4" x14ac:dyDescent="0.25">
      <c r="D2413" s="1"/>
    </row>
    <row r="2414" spans="4:4" x14ac:dyDescent="0.25">
      <c r="D2414" s="1"/>
    </row>
    <row r="2415" spans="4:4" x14ac:dyDescent="0.25">
      <c r="D2415" s="1"/>
    </row>
    <row r="2416" spans="4:4" x14ac:dyDescent="0.25">
      <c r="D2416" s="1"/>
    </row>
    <row r="2417" spans="4:4" x14ac:dyDescent="0.25">
      <c r="D2417" s="1"/>
    </row>
    <row r="2418" spans="4:4" x14ac:dyDescent="0.25">
      <c r="D2418" s="1"/>
    </row>
    <row r="2419" spans="4:4" x14ac:dyDescent="0.25">
      <c r="D2419" s="1"/>
    </row>
    <row r="2420" spans="4:4" x14ac:dyDescent="0.25">
      <c r="D2420" s="1"/>
    </row>
    <row r="2421" spans="4:4" x14ac:dyDescent="0.25">
      <c r="D2421" s="1"/>
    </row>
    <row r="2422" spans="4:4" x14ac:dyDescent="0.25">
      <c r="D2422" s="1"/>
    </row>
    <row r="2423" spans="4:4" x14ac:dyDescent="0.25">
      <c r="D2423" s="1"/>
    </row>
    <row r="2424" spans="4:4" x14ac:dyDescent="0.25">
      <c r="D2424" s="1"/>
    </row>
    <row r="2425" spans="4:4" x14ac:dyDescent="0.25">
      <c r="D2425" s="1"/>
    </row>
    <row r="2426" spans="4:4" x14ac:dyDescent="0.25">
      <c r="D2426" s="1"/>
    </row>
    <row r="2427" spans="4:4" x14ac:dyDescent="0.25">
      <c r="D2427" s="1"/>
    </row>
    <row r="2428" spans="4:4" x14ac:dyDescent="0.25">
      <c r="D2428" s="1"/>
    </row>
    <row r="2429" spans="4:4" x14ac:dyDescent="0.25">
      <c r="D2429" s="1"/>
    </row>
    <row r="2430" spans="4:4" x14ac:dyDescent="0.25">
      <c r="D2430" s="1"/>
    </row>
    <row r="2431" spans="4:4" x14ac:dyDescent="0.25">
      <c r="D2431" s="1"/>
    </row>
    <row r="2432" spans="4:4" x14ac:dyDescent="0.25">
      <c r="D2432" s="1"/>
    </row>
    <row r="2433" spans="4:4" x14ac:dyDescent="0.25">
      <c r="D2433" s="1"/>
    </row>
    <row r="2434" spans="4:4" x14ac:dyDescent="0.25">
      <c r="D2434" s="1"/>
    </row>
    <row r="2435" spans="4:4" x14ac:dyDescent="0.25">
      <c r="D2435" s="1"/>
    </row>
    <row r="2436" spans="4:4" x14ac:dyDescent="0.25">
      <c r="D2436" s="1"/>
    </row>
    <row r="2437" spans="4:4" x14ac:dyDescent="0.25">
      <c r="D2437" s="1"/>
    </row>
    <row r="2438" spans="4:4" x14ac:dyDescent="0.25">
      <c r="D2438" s="1"/>
    </row>
    <row r="2439" spans="4:4" x14ac:dyDescent="0.25">
      <c r="D2439" s="1"/>
    </row>
    <row r="2440" spans="4:4" x14ac:dyDescent="0.25">
      <c r="D2440" s="1"/>
    </row>
    <row r="2441" spans="4:4" x14ac:dyDescent="0.25">
      <c r="D2441" s="1"/>
    </row>
    <row r="2442" spans="4:4" x14ac:dyDescent="0.25">
      <c r="D2442" s="1"/>
    </row>
    <row r="2443" spans="4:4" x14ac:dyDescent="0.25">
      <c r="D2443" s="1"/>
    </row>
    <row r="2444" spans="4:4" x14ac:dyDescent="0.25">
      <c r="D2444" s="1"/>
    </row>
    <row r="2445" spans="4:4" x14ac:dyDescent="0.25">
      <c r="D2445" s="1"/>
    </row>
    <row r="2446" spans="4:4" x14ac:dyDescent="0.25">
      <c r="D2446" s="1"/>
    </row>
    <row r="2447" spans="4:4" x14ac:dyDescent="0.25">
      <c r="D2447" s="1"/>
    </row>
    <row r="2448" spans="4:4" x14ac:dyDescent="0.25">
      <c r="D2448" s="1"/>
    </row>
    <row r="2449" spans="4:4" x14ac:dyDescent="0.25">
      <c r="D2449" s="1"/>
    </row>
    <row r="2450" spans="4:4" x14ac:dyDescent="0.25">
      <c r="D2450" s="1"/>
    </row>
    <row r="2451" spans="4:4" x14ac:dyDescent="0.25">
      <c r="D2451" s="1"/>
    </row>
    <row r="2452" spans="4:4" x14ac:dyDescent="0.25">
      <c r="D2452" s="1"/>
    </row>
    <row r="2453" spans="4:4" x14ac:dyDescent="0.25">
      <c r="D2453" s="1"/>
    </row>
    <row r="2454" spans="4:4" x14ac:dyDescent="0.25">
      <c r="D2454" s="1"/>
    </row>
    <row r="2455" spans="4:4" x14ac:dyDescent="0.25">
      <c r="D2455" s="1"/>
    </row>
    <row r="2456" spans="4:4" x14ac:dyDescent="0.25">
      <c r="D2456" s="1"/>
    </row>
    <row r="2457" spans="4:4" x14ac:dyDescent="0.25">
      <c r="D2457" s="1"/>
    </row>
    <row r="2458" spans="4:4" x14ac:dyDescent="0.25">
      <c r="D2458" s="1"/>
    </row>
    <row r="2459" spans="4:4" x14ac:dyDescent="0.25">
      <c r="D2459" s="1"/>
    </row>
    <row r="2460" spans="4:4" x14ac:dyDescent="0.25">
      <c r="D2460" s="1"/>
    </row>
    <row r="2461" spans="4:4" x14ac:dyDescent="0.25">
      <c r="D2461" s="1"/>
    </row>
    <row r="2462" spans="4:4" x14ac:dyDescent="0.25">
      <c r="D2462" s="1"/>
    </row>
    <row r="2463" spans="4:4" x14ac:dyDescent="0.25">
      <c r="D2463" s="1"/>
    </row>
    <row r="2464" spans="4:4" x14ac:dyDescent="0.25">
      <c r="D2464" s="1"/>
    </row>
    <row r="2465" spans="4:4" x14ac:dyDescent="0.25">
      <c r="D2465" s="1"/>
    </row>
    <row r="2466" spans="4:4" x14ac:dyDescent="0.25">
      <c r="D2466" s="1"/>
    </row>
    <row r="2467" spans="4:4" x14ac:dyDescent="0.25">
      <c r="D2467" s="1"/>
    </row>
    <row r="2468" spans="4:4" x14ac:dyDescent="0.25">
      <c r="D2468" s="1"/>
    </row>
    <row r="2469" spans="4:4" x14ac:dyDescent="0.25">
      <c r="D2469" s="1"/>
    </row>
    <row r="2470" spans="4:4" x14ac:dyDescent="0.25">
      <c r="D2470" s="1"/>
    </row>
    <row r="2471" spans="4:4" x14ac:dyDescent="0.25">
      <c r="D2471" s="1"/>
    </row>
    <row r="2472" spans="4:4" x14ac:dyDescent="0.25">
      <c r="D2472" s="1"/>
    </row>
    <row r="2473" spans="4:4" x14ac:dyDescent="0.25">
      <c r="D2473" s="1"/>
    </row>
    <row r="2474" spans="4:4" x14ac:dyDescent="0.25">
      <c r="D2474" s="1"/>
    </row>
    <row r="2475" spans="4:4" x14ac:dyDescent="0.25">
      <c r="D2475" s="1"/>
    </row>
    <row r="2476" spans="4:4" x14ac:dyDescent="0.25">
      <c r="D2476" s="1"/>
    </row>
    <row r="2477" spans="4:4" x14ac:dyDescent="0.25">
      <c r="D2477" s="1"/>
    </row>
    <row r="2478" spans="4:4" x14ac:dyDescent="0.25">
      <c r="D2478" s="1"/>
    </row>
    <row r="2479" spans="4:4" x14ac:dyDescent="0.25">
      <c r="D2479" s="1"/>
    </row>
    <row r="2480" spans="4:4" x14ac:dyDescent="0.25">
      <c r="D2480" s="1"/>
    </row>
    <row r="2481" spans="4:4" x14ac:dyDescent="0.25">
      <c r="D2481" s="1"/>
    </row>
    <row r="2482" spans="4:4" x14ac:dyDescent="0.25">
      <c r="D2482" s="1"/>
    </row>
    <row r="2483" spans="4:4" x14ac:dyDescent="0.25">
      <c r="D2483" s="1"/>
    </row>
    <row r="2484" spans="4:4" x14ac:dyDescent="0.25">
      <c r="D2484" s="1"/>
    </row>
    <row r="2485" spans="4:4" x14ac:dyDescent="0.25">
      <c r="D2485" s="1"/>
    </row>
    <row r="2486" spans="4:4" x14ac:dyDescent="0.25">
      <c r="D2486" s="1"/>
    </row>
    <row r="2487" spans="4:4" x14ac:dyDescent="0.25">
      <c r="D2487" s="1"/>
    </row>
    <row r="2488" spans="4:4" x14ac:dyDescent="0.25">
      <c r="D2488" s="1"/>
    </row>
    <row r="2489" spans="4:4" x14ac:dyDescent="0.25">
      <c r="D2489" s="1"/>
    </row>
    <row r="2490" spans="4:4" x14ac:dyDescent="0.25">
      <c r="D2490" s="1"/>
    </row>
    <row r="2491" spans="4:4" x14ac:dyDescent="0.25">
      <c r="D2491" s="1"/>
    </row>
    <row r="2492" spans="4:4" x14ac:dyDescent="0.25">
      <c r="D2492" s="1"/>
    </row>
    <row r="2493" spans="4:4" x14ac:dyDescent="0.25">
      <c r="D2493" s="1"/>
    </row>
    <row r="2494" spans="4:4" x14ac:dyDescent="0.25">
      <c r="D2494" s="1"/>
    </row>
    <row r="2495" spans="4:4" x14ac:dyDescent="0.25">
      <c r="D2495" s="1"/>
    </row>
    <row r="2496" spans="4:4" x14ac:dyDescent="0.25">
      <c r="D2496" s="1"/>
    </row>
    <row r="2497" spans="4:4" x14ac:dyDescent="0.25">
      <c r="D2497" s="1"/>
    </row>
    <row r="2498" spans="4:4" x14ac:dyDescent="0.25">
      <c r="D2498" s="1"/>
    </row>
    <row r="2499" spans="4:4" x14ac:dyDescent="0.25">
      <c r="D2499" s="1"/>
    </row>
    <row r="2500" spans="4:4" x14ac:dyDescent="0.25">
      <c r="D2500" s="1"/>
    </row>
    <row r="2501" spans="4:4" x14ac:dyDescent="0.25">
      <c r="D2501" s="1"/>
    </row>
    <row r="2502" spans="4:4" x14ac:dyDescent="0.25">
      <c r="D2502" s="1"/>
    </row>
    <row r="2503" spans="4:4" x14ac:dyDescent="0.25">
      <c r="D2503" s="1"/>
    </row>
    <row r="2504" spans="4:4" x14ac:dyDescent="0.25">
      <c r="D2504" s="1"/>
    </row>
    <row r="2505" spans="4:4" x14ac:dyDescent="0.25">
      <c r="D2505" s="1"/>
    </row>
    <row r="2506" spans="4:4" x14ac:dyDescent="0.25">
      <c r="D2506" s="1"/>
    </row>
    <row r="2507" spans="4:4" x14ac:dyDescent="0.25">
      <c r="D2507" s="1"/>
    </row>
    <row r="2508" spans="4:4" x14ac:dyDescent="0.25">
      <c r="D2508" s="1"/>
    </row>
    <row r="2509" spans="4:4" x14ac:dyDescent="0.25">
      <c r="D2509" s="1"/>
    </row>
    <row r="2510" spans="4:4" x14ac:dyDescent="0.25">
      <c r="D2510" s="1"/>
    </row>
    <row r="2511" spans="4:4" x14ac:dyDescent="0.25">
      <c r="D2511" s="1"/>
    </row>
    <row r="2512" spans="4:4" x14ac:dyDescent="0.25">
      <c r="D2512" s="1"/>
    </row>
    <row r="2513" spans="4:4" x14ac:dyDescent="0.25">
      <c r="D2513" s="1"/>
    </row>
    <row r="2514" spans="4:4" x14ac:dyDescent="0.25">
      <c r="D2514" s="1"/>
    </row>
    <row r="2515" spans="4:4" x14ac:dyDescent="0.25">
      <c r="D2515" s="1"/>
    </row>
    <row r="2516" spans="4:4" x14ac:dyDescent="0.25">
      <c r="D2516" s="1"/>
    </row>
    <row r="2517" spans="4:4" x14ac:dyDescent="0.25">
      <c r="D2517" s="1"/>
    </row>
    <row r="2518" spans="4:4" x14ac:dyDescent="0.25">
      <c r="D2518" s="1"/>
    </row>
    <row r="2519" spans="4:4" x14ac:dyDescent="0.25">
      <c r="D2519" s="1"/>
    </row>
    <row r="2520" spans="4:4" x14ac:dyDescent="0.25">
      <c r="D2520" s="1"/>
    </row>
    <row r="2521" spans="4:4" x14ac:dyDescent="0.25">
      <c r="D2521" s="1"/>
    </row>
    <row r="2522" spans="4:4" x14ac:dyDescent="0.25">
      <c r="D2522" s="1"/>
    </row>
    <row r="2523" spans="4:4" x14ac:dyDescent="0.25">
      <c r="D2523" s="1"/>
    </row>
    <row r="2524" spans="4:4" x14ac:dyDescent="0.25">
      <c r="D2524" s="1"/>
    </row>
    <row r="2525" spans="4:4" x14ac:dyDescent="0.25">
      <c r="D2525" s="1"/>
    </row>
    <row r="2526" spans="4:4" x14ac:dyDescent="0.25">
      <c r="D2526" s="1"/>
    </row>
    <row r="2527" spans="4:4" x14ac:dyDescent="0.25">
      <c r="D2527" s="1"/>
    </row>
    <row r="2528" spans="4:4" x14ac:dyDescent="0.25">
      <c r="D2528" s="1"/>
    </row>
    <row r="2529" spans="4:4" x14ac:dyDescent="0.25">
      <c r="D2529" s="1"/>
    </row>
    <row r="2530" spans="4:4" x14ac:dyDescent="0.25">
      <c r="D2530" s="1"/>
    </row>
    <row r="2531" spans="4:4" x14ac:dyDescent="0.25">
      <c r="D2531" s="1"/>
    </row>
    <row r="2532" spans="4:4" x14ac:dyDescent="0.25">
      <c r="D2532" s="1"/>
    </row>
    <row r="2533" spans="4:4" x14ac:dyDescent="0.25">
      <c r="D2533" s="1"/>
    </row>
    <row r="2534" spans="4:4" x14ac:dyDescent="0.25">
      <c r="D2534" s="1"/>
    </row>
    <row r="2535" spans="4:4" x14ac:dyDescent="0.25">
      <c r="D2535" s="1"/>
    </row>
    <row r="2536" spans="4:4" x14ac:dyDescent="0.25">
      <c r="D2536" s="1"/>
    </row>
    <row r="2537" spans="4:4" x14ac:dyDescent="0.25">
      <c r="D2537" s="1"/>
    </row>
    <row r="2538" spans="4:4" x14ac:dyDescent="0.25">
      <c r="D2538" s="1"/>
    </row>
    <row r="2539" spans="4:4" x14ac:dyDescent="0.25">
      <c r="D2539" s="1"/>
    </row>
    <row r="2540" spans="4:4" x14ac:dyDescent="0.25">
      <c r="D2540" s="1"/>
    </row>
    <row r="2541" spans="4:4" x14ac:dyDescent="0.25">
      <c r="D2541" s="1"/>
    </row>
    <row r="2542" spans="4:4" x14ac:dyDescent="0.25">
      <c r="D2542" s="1"/>
    </row>
    <row r="2543" spans="4:4" x14ac:dyDescent="0.25">
      <c r="D2543" s="1"/>
    </row>
    <row r="2544" spans="4:4" x14ac:dyDescent="0.25">
      <c r="D2544" s="1"/>
    </row>
    <row r="2545" spans="4:4" x14ac:dyDescent="0.25">
      <c r="D2545" s="1"/>
    </row>
    <row r="2546" spans="4:4" x14ac:dyDescent="0.25">
      <c r="D2546" s="1"/>
    </row>
    <row r="2547" spans="4:4" x14ac:dyDescent="0.25">
      <c r="D2547" s="1"/>
    </row>
    <row r="2548" spans="4:4" x14ac:dyDescent="0.25">
      <c r="D2548" s="1"/>
    </row>
    <row r="2549" spans="4:4" x14ac:dyDescent="0.25">
      <c r="D2549" s="1"/>
    </row>
    <row r="2550" spans="4:4" x14ac:dyDescent="0.25">
      <c r="D2550" s="1"/>
    </row>
    <row r="2551" spans="4:4" x14ac:dyDescent="0.25">
      <c r="D2551" s="1"/>
    </row>
    <row r="2552" spans="4:4" x14ac:dyDescent="0.25">
      <c r="D2552" s="1"/>
    </row>
    <row r="2553" spans="4:4" x14ac:dyDescent="0.25">
      <c r="D2553" s="1"/>
    </row>
    <row r="2554" spans="4:4" x14ac:dyDescent="0.25">
      <c r="D2554" s="1"/>
    </row>
    <row r="2555" spans="4:4" x14ac:dyDescent="0.25">
      <c r="D2555" s="1"/>
    </row>
    <row r="2556" spans="4:4" x14ac:dyDescent="0.25">
      <c r="D2556" s="1"/>
    </row>
    <row r="2557" spans="4:4" x14ac:dyDescent="0.25">
      <c r="D2557" s="1"/>
    </row>
    <row r="2558" spans="4:4" x14ac:dyDescent="0.25">
      <c r="D2558" s="1"/>
    </row>
    <row r="2559" spans="4:4" x14ac:dyDescent="0.25">
      <c r="D2559" s="1"/>
    </row>
    <row r="2560" spans="4:4" x14ac:dyDescent="0.25">
      <c r="D2560" s="1"/>
    </row>
    <row r="2561" spans="4:4" x14ac:dyDescent="0.25">
      <c r="D2561" s="1"/>
    </row>
    <row r="2562" spans="4:4" x14ac:dyDescent="0.25">
      <c r="D2562" s="1"/>
    </row>
    <row r="2563" spans="4:4" x14ac:dyDescent="0.25">
      <c r="D2563" s="1"/>
    </row>
    <row r="2564" spans="4:4" x14ac:dyDescent="0.25">
      <c r="D2564" s="1"/>
    </row>
    <row r="2565" spans="4:4" x14ac:dyDescent="0.25">
      <c r="D2565" s="1"/>
    </row>
    <row r="2566" spans="4:4" x14ac:dyDescent="0.25">
      <c r="D2566" s="1"/>
    </row>
    <row r="2567" spans="4:4" x14ac:dyDescent="0.25">
      <c r="D2567" s="1"/>
    </row>
    <row r="2568" spans="4:4" x14ac:dyDescent="0.25">
      <c r="D2568" s="1"/>
    </row>
    <row r="2569" spans="4:4" x14ac:dyDescent="0.25">
      <c r="D2569" s="1"/>
    </row>
    <row r="2570" spans="4:4" x14ac:dyDescent="0.25">
      <c r="D2570" s="1"/>
    </row>
    <row r="2571" spans="4:4" x14ac:dyDescent="0.25">
      <c r="D2571" s="1"/>
    </row>
    <row r="2572" spans="4:4" x14ac:dyDescent="0.25">
      <c r="D2572" s="1"/>
    </row>
    <row r="2573" spans="4:4" x14ac:dyDescent="0.25">
      <c r="D2573" s="1"/>
    </row>
    <row r="2574" spans="4:4" x14ac:dyDescent="0.25">
      <c r="D2574" s="1"/>
    </row>
    <row r="2575" spans="4:4" x14ac:dyDescent="0.25">
      <c r="D2575" s="1"/>
    </row>
    <row r="2576" spans="4:4" x14ac:dyDescent="0.25">
      <c r="D2576" s="1"/>
    </row>
    <row r="2577" spans="4:4" x14ac:dyDescent="0.25">
      <c r="D2577" s="1"/>
    </row>
    <row r="2578" spans="4:4" x14ac:dyDescent="0.25">
      <c r="D2578" s="1"/>
    </row>
    <row r="2579" spans="4:4" x14ac:dyDescent="0.25">
      <c r="D2579" s="1"/>
    </row>
    <row r="2580" spans="4:4" x14ac:dyDescent="0.25">
      <c r="D2580" s="1"/>
    </row>
    <row r="2581" spans="4:4" x14ac:dyDescent="0.25">
      <c r="D2581" s="1"/>
    </row>
    <row r="2582" spans="4:4" x14ac:dyDescent="0.25">
      <c r="D2582" s="1"/>
    </row>
    <row r="2583" spans="4:4" x14ac:dyDescent="0.25">
      <c r="D2583" s="1"/>
    </row>
    <row r="2584" spans="4:4" x14ac:dyDescent="0.25">
      <c r="D2584" s="1"/>
    </row>
    <row r="2585" spans="4:4" x14ac:dyDescent="0.25">
      <c r="D2585" s="1"/>
    </row>
    <row r="2586" spans="4:4" x14ac:dyDescent="0.25">
      <c r="D2586" s="1"/>
    </row>
    <row r="2587" spans="4:4" x14ac:dyDescent="0.25">
      <c r="D2587" s="1"/>
    </row>
    <row r="2588" spans="4:4" x14ac:dyDescent="0.25">
      <c r="D2588" s="1"/>
    </row>
    <row r="2589" spans="4:4" x14ac:dyDescent="0.25">
      <c r="D2589" s="1"/>
    </row>
    <row r="2590" spans="4:4" x14ac:dyDescent="0.25">
      <c r="D2590" s="1"/>
    </row>
    <row r="2591" spans="4:4" x14ac:dyDescent="0.25">
      <c r="D2591" s="1"/>
    </row>
    <row r="2592" spans="4:4" x14ac:dyDescent="0.25">
      <c r="D2592" s="1"/>
    </row>
    <row r="2593" spans="4:4" x14ac:dyDescent="0.25">
      <c r="D2593" s="1"/>
    </row>
    <row r="2594" spans="4:4" x14ac:dyDescent="0.25">
      <c r="D2594" s="1"/>
    </row>
    <row r="2595" spans="4:4" x14ac:dyDescent="0.25">
      <c r="D2595" s="1"/>
    </row>
    <row r="2596" spans="4:4" x14ac:dyDescent="0.25">
      <c r="D2596" s="1"/>
    </row>
    <row r="2597" spans="4:4" x14ac:dyDescent="0.25">
      <c r="D2597" s="1"/>
    </row>
    <row r="2598" spans="4:4" x14ac:dyDescent="0.25">
      <c r="D2598" s="1"/>
    </row>
    <row r="2599" spans="4:4" x14ac:dyDescent="0.25">
      <c r="D2599" s="1"/>
    </row>
    <row r="2600" spans="4:4" x14ac:dyDescent="0.25">
      <c r="D2600" s="1"/>
    </row>
    <row r="2601" spans="4:4" x14ac:dyDescent="0.25">
      <c r="D2601" s="1"/>
    </row>
    <row r="2602" spans="4:4" x14ac:dyDescent="0.25">
      <c r="D2602" s="1"/>
    </row>
    <row r="2603" spans="4:4" x14ac:dyDescent="0.25">
      <c r="D2603" s="1"/>
    </row>
    <row r="2604" spans="4:4" x14ac:dyDescent="0.25">
      <c r="D2604" s="1"/>
    </row>
    <row r="2605" spans="4:4" x14ac:dyDescent="0.25">
      <c r="D2605" s="1"/>
    </row>
    <row r="2606" spans="4:4" x14ac:dyDescent="0.25">
      <c r="D2606" s="1"/>
    </row>
    <row r="2607" spans="4:4" x14ac:dyDescent="0.25">
      <c r="D2607" s="1"/>
    </row>
    <row r="2608" spans="4:4" x14ac:dyDescent="0.25">
      <c r="D2608" s="1"/>
    </row>
    <row r="2609" spans="4:4" x14ac:dyDescent="0.25">
      <c r="D2609" s="1"/>
    </row>
    <row r="2610" spans="4:4" x14ac:dyDescent="0.25">
      <c r="D2610" s="1"/>
    </row>
    <row r="2611" spans="4:4" x14ac:dyDescent="0.25">
      <c r="D2611" s="1"/>
    </row>
    <row r="2612" spans="4:4" x14ac:dyDescent="0.25">
      <c r="D2612" s="1"/>
    </row>
    <row r="2613" spans="4:4" x14ac:dyDescent="0.25">
      <c r="D2613" s="1"/>
    </row>
    <row r="2614" spans="4:4" x14ac:dyDescent="0.25">
      <c r="D2614" s="1"/>
    </row>
    <row r="2615" spans="4:4" x14ac:dyDescent="0.25">
      <c r="D2615" s="1"/>
    </row>
    <row r="2616" spans="4:4" x14ac:dyDescent="0.25">
      <c r="D2616" s="1"/>
    </row>
    <row r="2617" spans="4:4" x14ac:dyDescent="0.25">
      <c r="D2617" s="1"/>
    </row>
    <row r="2618" spans="4:4" x14ac:dyDescent="0.25">
      <c r="D2618" s="1"/>
    </row>
    <row r="2619" spans="4:4" x14ac:dyDescent="0.25">
      <c r="D2619" s="1"/>
    </row>
    <row r="2620" spans="4:4" x14ac:dyDescent="0.25">
      <c r="D2620" s="1"/>
    </row>
    <row r="2621" spans="4:4" x14ac:dyDescent="0.25">
      <c r="D2621" s="1"/>
    </row>
    <row r="2622" spans="4:4" x14ac:dyDescent="0.25">
      <c r="D2622" s="1"/>
    </row>
    <row r="2623" spans="4:4" x14ac:dyDescent="0.25">
      <c r="D2623" s="1"/>
    </row>
    <row r="2624" spans="4:4" x14ac:dyDescent="0.25">
      <c r="D2624" s="1"/>
    </row>
    <row r="2625" spans="4:4" x14ac:dyDescent="0.25">
      <c r="D2625" s="1"/>
    </row>
    <row r="2626" spans="4:4" x14ac:dyDescent="0.25">
      <c r="D2626" s="1"/>
    </row>
    <row r="2627" spans="4:4" x14ac:dyDescent="0.25">
      <c r="D2627" s="1"/>
    </row>
    <row r="2628" spans="4:4" x14ac:dyDescent="0.25">
      <c r="D2628" s="1"/>
    </row>
    <row r="2629" spans="4:4" x14ac:dyDescent="0.25">
      <c r="D2629" s="1"/>
    </row>
    <row r="2630" spans="4:4" x14ac:dyDescent="0.25">
      <c r="D2630" s="1"/>
    </row>
    <row r="2631" spans="4:4" x14ac:dyDescent="0.25">
      <c r="D2631" s="1"/>
    </row>
    <row r="2632" spans="4:4" x14ac:dyDescent="0.25">
      <c r="D2632" s="1"/>
    </row>
    <row r="2633" spans="4:4" x14ac:dyDescent="0.25">
      <c r="D2633" s="1"/>
    </row>
    <row r="2634" spans="4:4" x14ac:dyDescent="0.25">
      <c r="D2634" s="1"/>
    </row>
    <row r="2635" spans="4:4" x14ac:dyDescent="0.25">
      <c r="D2635" s="1"/>
    </row>
    <row r="2636" spans="4:4" x14ac:dyDescent="0.25">
      <c r="D2636" s="1"/>
    </row>
    <row r="2637" spans="4:4" x14ac:dyDescent="0.25">
      <c r="D2637" s="1"/>
    </row>
    <row r="2638" spans="4:4" x14ac:dyDescent="0.25">
      <c r="D2638" s="1"/>
    </row>
    <row r="2639" spans="4:4" x14ac:dyDescent="0.25">
      <c r="D2639" s="1"/>
    </row>
    <row r="2640" spans="4:4" x14ac:dyDescent="0.25">
      <c r="D2640" s="1"/>
    </row>
    <row r="2641" spans="4:4" x14ac:dyDescent="0.25">
      <c r="D2641" s="1"/>
    </row>
    <row r="2642" spans="4:4" x14ac:dyDescent="0.25">
      <c r="D2642" s="1"/>
    </row>
    <row r="2643" spans="4:4" x14ac:dyDescent="0.25">
      <c r="D2643" s="1"/>
    </row>
    <row r="2644" spans="4:4" x14ac:dyDescent="0.25">
      <c r="D2644" s="1"/>
    </row>
    <row r="2645" spans="4:4" x14ac:dyDescent="0.25">
      <c r="D2645" s="1"/>
    </row>
    <row r="2646" spans="4:4" x14ac:dyDescent="0.25">
      <c r="D2646" s="1"/>
    </row>
    <row r="2647" spans="4:4" x14ac:dyDescent="0.25">
      <c r="D2647" s="1"/>
    </row>
    <row r="2648" spans="4:4" x14ac:dyDescent="0.25">
      <c r="D2648" s="1"/>
    </row>
    <row r="2649" spans="4:4" x14ac:dyDescent="0.25">
      <c r="D2649" s="1"/>
    </row>
    <row r="2650" spans="4:4" x14ac:dyDescent="0.25">
      <c r="D2650" s="1"/>
    </row>
    <row r="2651" spans="4:4" x14ac:dyDescent="0.25">
      <c r="D2651" s="1"/>
    </row>
    <row r="2652" spans="4:4" x14ac:dyDescent="0.25">
      <c r="D2652" s="1"/>
    </row>
    <row r="2653" spans="4:4" x14ac:dyDescent="0.25">
      <c r="D2653" s="1"/>
    </row>
    <row r="2654" spans="4:4" x14ac:dyDescent="0.25">
      <c r="D2654" s="1"/>
    </row>
    <row r="2655" spans="4:4" x14ac:dyDescent="0.25">
      <c r="D2655" s="1"/>
    </row>
    <row r="2656" spans="4:4" x14ac:dyDescent="0.25">
      <c r="D2656" s="1"/>
    </row>
    <row r="2657" spans="4:4" x14ac:dyDescent="0.25">
      <c r="D2657" s="1"/>
    </row>
    <row r="2658" spans="4:4" x14ac:dyDescent="0.25">
      <c r="D2658" s="1"/>
    </row>
    <row r="2659" spans="4:4" x14ac:dyDescent="0.25">
      <c r="D2659" s="1"/>
    </row>
    <row r="2660" spans="4:4" x14ac:dyDescent="0.25">
      <c r="D2660" s="1"/>
    </row>
    <row r="2661" spans="4:4" x14ac:dyDescent="0.25">
      <c r="D2661" s="1"/>
    </row>
    <row r="2662" spans="4:4" x14ac:dyDescent="0.25">
      <c r="D2662" s="1"/>
    </row>
    <row r="2663" spans="4:4" x14ac:dyDescent="0.25">
      <c r="D2663" s="1"/>
    </row>
    <row r="2664" spans="4:4" x14ac:dyDescent="0.25">
      <c r="D2664" s="1"/>
    </row>
    <row r="2665" spans="4:4" x14ac:dyDescent="0.25">
      <c r="D2665" s="1"/>
    </row>
    <row r="2666" spans="4:4" x14ac:dyDescent="0.25">
      <c r="D2666" s="1"/>
    </row>
    <row r="2667" spans="4:4" x14ac:dyDescent="0.25">
      <c r="D2667" s="1"/>
    </row>
    <row r="2668" spans="4:4" x14ac:dyDescent="0.25">
      <c r="D2668" s="1"/>
    </row>
    <row r="2669" spans="4:4" x14ac:dyDescent="0.25">
      <c r="D2669" s="1"/>
    </row>
    <row r="2670" spans="4:4" x14ac:dyDescent="0.25">
      <c r="D2670" s="1"/>
    </row>
    <row r="2671" spans="4:4" x14ac:dyDescent="0.25">
      <c r="D2671" s="1"/>
    </row>
    <row r="2672" spans="4:4" x14ac:dyDescent="0.25">
      <c r="D2672" s="1"/>
    </row>
    <row r="2673" spans="4:4" x14ac:dyDescent="0.25">
      <c r="D2673" s="1"/>
    </row>
    <row r="2674" spans="4:4" x14ac:dyDescent="0.25">
      <c r="D2674" s="1"/>
    </row>
    <row r="2675" spans="4:4" x14ac:dyDescent="0.25">
      <c r="D2675" s="1"/>
    </row>
    <row r="2676" spans="4:4" x14ac:dyDescent="0.25">
      <c r="D2676" s="1"/>
    </row>
    <row r="2677" spans="4:4" x14ac:dyDescent="0.25">
      <c r="D2677" s="1"/>
    </row>
    <row r="2678" spans="4:4" x14ac:dyDescent="0.25">
      <c r="D2678" s="1"/>
    </row>
    <row r="2679" spans="4:4" x14ac:dyDescent="0.25">
      <c r="D2679" s="1"/>
    </row>
    <row r="2680" spans="4:4" x14ac:dyDescent="0.25">
      <c r="D2680" s="1"/>
    </row>
    <row r="2681" spans="4:4" x14ac:dyDescent="0.25">
      <c r="D2681" s="1"/>
    </row>
    <row r="2682" spans="4:4" x14ac:dyDescent="0.25">
      <c r="D2682" s="1"/>
    </row>
    <row r="2683" spans="4:4" x14ac:dyDescent="0.25">
      <c r="D2683" s="1"/>
    </row>
    <row r="2684" spans="4:4" x14ac:dyDescent="0.25">
      <c r="D2684" s="1"/>
    </row>
    <row r="2685" spans="4:4" x14ac:dyDescent="0.25">
      <c r="D2685" s="1"/>
    </row>
    <row r="2686" spans="4:4" x14ac:dyDescent="0.25">
      <c r="D2686" s="1"/>
    </row>
    <row r="2687" spans="4:4" x14ac:dyDescent="0.25">
      <c r="D2687" s="1"/>
    </row>
    <row r="2688" spans="4:4" x14ac:dyDescent="0.25">
      <c r="D2688" s="1"/>
    </row>
    <row r="2689" spans="4:4" x14ac:dyDescent="0.25">
      <c r="D2689" s="1"/>
    </row>
    <row r="2690" spans="4:4" x14ac:dyDescent="0.25">
      <c r="D2690" s="1"/>
    </row>
    <row r="2691" spans="4:4" x14ac:dyDescent="0.25">
      <c r="D2691" s="1"/>
    </row>
    <row r="2692" spans="4:4" x14ac:dyDescent="0.25">
      <c r="D2692" s="1"/>
    </row>
    <row r="2693" spans="4:4" x14ac:dyDescent="0.25">
      <c r="D2693" s="1"/>
    </row>
    <row r="2694" spans="4:4" x14ac:dyDescent="0.25">
      <c r="D2694" s="1"/>
    </row>
    <row r="2695" spans="4:4" x14ac:dyDescent="0.25">
      <c r="D2695" s="1"/>
    </row>
    <row r="2696" spans="4:4" x14ac:dyDescent="0.25">
      <c r="D2696" s="1"/>
    </row>
    <row r="2697" spans="4:4" x14ac:dyDescent="0.25">
      <c r="D2697" s="1"/>
    </row>
    <row r="2698" spans="4:4" x14ac:dyDescent="0.25">
      <c r="D2698" s="1"/>
    </row>
    <row r="2699" spans="4:4" x14ac:dyDescent="0.25">
      <c r="D2699" s="1"/>
    </row>
    <row r="2700" spans="4:4" x14ac:dyDescent="0.25">
      <c r="D2700" s="1"/>
    </row>
    <row r="2701" spans="4:4" x14ac:dyDescent="0.25">
      <c r="D2701" s="1"/>
    </row>
    <row r="2702" spans="4:4" x14ac:dyDescent="0.25">
      <c r="D2702" s="1"/>
    </row>
    <row r="2703" spans="4:4" x14ac:dyDescent="0.25">
      <c r="D2703" s="1"/>
    </row>
    <row r="2704" spans="4:4" x14ac:dyDescent="0.25">
      <c r="D2704" s="1"/>
    </row>
    <row r="2705" spans="4:4" x14ac:dyDescent="0.25">
      <c r="D2705" s="1"/>
    </row>
    <row r="2706" spans="4:4" x14ac:dyDescent="0.25">
      <c r="D2706" s="1"/>
    </row>
    <row r="2707" spans="4:4" x14ac:dyDescent="0.25">
      <c r="D2707" s="1"/>
    </row>
    <row r="2708" spans="4:4" x14ac:dyDescent="0.25">
      <c r="D2708" s="1"/>
    </row>
    <row r="2709" spans="4:4" x14ac:dyDescent="0.25">
      <c r="D2709" s="1"/>
    </row>
    <row r="2710" spans="4:4" x14ac:dyDescent="0.25">
      <c r="D2710" s="1"/>
    </row>
    <row r="2711" spans="4:4" x14ac:dyDescent="0.25">
      <c r="D2711" s="1"/>
    </row>
    <row r="2712" spans="4:4" x14ac:dyDescent="0.25">
      <c r="D2712" s="1"/>
    </row>
    <row r="2713" spans="4:4" x14ac:dyDescent="0.25">
      <c r="D2713" s="1"/>
    </row>
    <row r="2714" spans="4:4" x14ac:dyDescent="0.25">
      <c r="D2714" s="1"/>
    </row>
    <row r="2715" spans="4:4" x14ac:dyDescent="0.25">
      <c r="D2715" s="1"/>
    </row>
    <row r="2716" spans="4:4" x14ac:dyDescent="0.25">
      <c r="D2716" s="1"/>
    </row>
    <row r="2717" spans="4:4" x14ac:dyDescent="0.25">
      <c r="D2717" s="1"/>
    </row>
    <row r="2718" spans="4:4" x14ac:dyDescent="0.25">
      <c r="D2718" s="1"/>
    </row>
    <row r="2719" spans="4:4" x14ac:dyDescent="0.25">
      <c r="D2719" s="1"/>
    </row>
    <row r="2720" spans="4:4" x14ac:dyDescent="0.25">
      <c r="D2720" s="1"/>
    </row>
    <row r="2721" spans="4:4" x14ac:dyDescent="0.25">
      <c r="D2721" s="1"/>
    </row>
    <row r="2722" spans="4:4" x14ac:dyDescent="0.25">
      <c r="D2722" s="1"/>
    </row>
    <row r="2723" spans="4:4" x14ac:dyDescent="0.25">
      <c r="D2723" s="1"/>
    </row>
    <row r="2724" spans="4:4" x14ac:dyDescent="0.25">
      <c r="D2724" s="1"/>
    </row>
    <row r="2725" spans="4:4" x14ac:dyDescent="0.25">
      <c r="D2725" s="1"/>
    </row>
    <row r="2726" spans="4:4" x14ac:dyDescent="0.25">
      <c r="D2726" s="1"/>
    </row>
    <row r="2727" spans="4:4" x14ac:dyDescent="0.25">
      <c r="D2727" s="1"/>
    </row>
    <row r="2728" spans="4:4" x14ac:dyDescent="0.25">
      <c r="D2728" s="1"/>
    </row>
    <row r="2729" spans="4:4" x14ac:dyDescent="0.25">
      <c r="D2729" s="1"/>
    </row>
    <row r="2730" spans="4:4" x14ac:dyDescent="0.25">
      <c r="D2730" s="1"/>
    </row>
    <row r="2731" spans="4:4" x14ac:dyDescent="0.25">
      <c r="D2731" s="1"/>
    </row>
    <row r="2732" spans="4:4" x14ac:dyDescent="0.25">
      <c r="D2732" s="1"/>
    </row>
    <row r="2733" spans="4:4" x14ac:dyDescent="0.25">
      <c r="D2733" s="1"/>
    </row>
    <row r="2734" spans="4:4" x14ac:dyDescent="0.25">
      <c r="D2734" s="1"/>
    </row>
    <row r="2735" spans="4:4" x14ac:dyDescent="0.25">
      <c r="D2735" s="1"/>
    </row>
    <row r="2736" spans="4:4" x14ac:dyDescent="0.25">
      <c r="D2736" s="1"/>
    </row>
    <row r="2737" spans="4:4" x14ac:dyDescent="0.25">
      <c r="D2737" s="1"/>
    </row>
    <row r="2738" spans="4:4" x14ac:dyDescent="0.25">
      <c r="D2738" s="1"/>
    </row>
    <row r="2739" spans="4:4" x14ac:dyDescent="0.25">
      <c r="D2739" s="1"/>
    </row>
    <row r="2740" spans="4:4" x14ac:dyDescent="0.25">
      <c r="D2740" s="1"/>
    </row>
    <row r="2741" spans="4:4" x14ac:dyDescent="0.25">
      <c r="D2741" s="1"/>
    </row>
    <row r="2742" spans="4:4" x14ac:dyDescent="0.25">
      <c r="D2742" s="1"/>
    </row>
    <row r="2743" spans="4:4" x14ac:dyDescent="0.25">
      <c r="D2743" s="1"/>
    </row>
    <row r="2744" spans="4:4" x14ac:dyDescent="0.25">
      <c r="D2744" s="1"/>
    </row>
    <row r="2745" spans="4:4" x14ac:dyDescent="0.25">
      <c r="D2745" s="1"/>
    </row>
    <row r="2746" spans="4:4" x14ac:dyDescent="0.25">
      <c r="D2746" s="1"/>
    </row>
    <row r="2747" spans="4:4" x14ac:dyDescent="0.25">
      <c r="D2747" s="1"/>
    </row>
    <row r="2748" spans="4:4" x14ac:dyDescent="0.25">
      <c r="D2748" s="1"/>
    </row>
    <row r="2749" spans="4:4" x14ac:dyDescent="0.25">
      <c r="D2749" s="1"/>
    </row>
    <row r="2750" spans="4:4" x14ac:dyDescent="0.25">
      <c r="D2750" s="1"/>
    </row>
    <row r="2751" spans="4:4" x14ac:dyDescent="0.25">
      <c r="D2751" s="1"/>
    </row>
    <row r="2752" spans="4:4" x14ac:dyDescent="0.25">
      <c r="D2752" s="1"/>
    </row>
    <row r="2753" spans="4:4" x14ac:dyDescent="0.25">
      <c r="D2753" s="1"/>
    </row>
    <row r="2754" spans="4:4" x14ac:dyDescent="0.25">
      <c r="D2754" s="1"/>
    </row>
    <row r="2755" spans="4:4" x14ac:dyDescent="0.25">
      <c r="D2755" s="1"/>
    </row>
    <row r="2756" spans="4:4" x14ac:dyDescent="0.25">
      <c r="D2756" s="1"/>
    </row>
    <row r="2757" spans="4:4" x14ac:dyDescent="0.25">
      <c r="D2757" s="1"/>
    </row>
    <row r="2758" spans="4:4" x14ac:dyDescent="0.25">
      <c r="D2758" s="1"/>
    </row>
    <row r="2759" spans="4:4" x14ac:dyDescent="0.25">
      <c r="D2759" s="1"/>
    </row>
    <row r="2760" spans="4:4" x14ac:dyDescent="0.25">
      <c r="D2760" s="1"/>
    </row>
    <row r="2761" spans="4:4" x14ac:dyDescent="0.25">
      <c r="D2761" s="1"/>
    </row>
    <row r="2762" spans="4:4" x14ac:dyDescent="0.25">
      <c r="D2762" s="1"/>
    </row>
    <row r="2763" spans="4:4" x14ac:dyDescent="0.25">
      <c r="D2763" s="1"/>
    </row>
    <row r="2764" spans="4:4" x14ac:dyDescent="0.25">
      <c r="D2764" s="1"/>
    </row>
    <row r="2765" spans="4:4" x14ac:dyDescent="0.25">
      <c r="D2765" s="1"/>
    </row>
    <row r="2766" spans="4:4" x14ac:dyDescent="0.25">
      <c r="D2766" s="1"/>
    </row>
    <row r="2767" spans="4:4" x14ac:dyDescent="0.25">
      <c r="D2767" s="1"/>
    </row>
    <row r="2768" spans="4:4" x14ac:dyDescent="0.25">
      <c r="D2768" s="1"/>
    </row>
    <row r="2769" spans="4:4" x14ac:dyDescent="0.25">
      <c r="D2769" s="1"/>
    </row>
    <row r="2770" spans="4:4" x14ac:dyDescent="0.25">
      <c r="D2770" s="1"/>
    </row>
    <row r="2771" spans="4:4" x14ac:dyDescent="0.25">
      <c r="D2771" s="1"/>
    </row>
    <row r="2772" spans="4:4" x14ac:dyDescent="0.25">
      <c r="D2772" s="1"/>
    </row>
    <row r="2773" spans="4:4" x14ac:dyDescent="0.25">
      <c r="D2773" s="1"/>
    </row>
    <row r="2774" spans="4:4" x14ac:dyDescent="0.25">
      <c r="D2774" s="1"/>
    </row>
    <row r="2775" spans="4:4" x14ac:dyDescent="0.25">
      <c r="D2775" s="1"/>
    </row>
    <row r="2776" spans="4:4" x14ac:dyDescent="0.25">
      <c r="D2776" s="1"/>
    </row>
    <row r="2777" spans="4:4" x14ac:dyDescent="0.25">
      <c r="D2777" s="1"/>
    </row>
    <row r="2778" spans="4:4" x14ac:dyDescent="0.25">
      <c r="D2778" s="1"/>
    </row>
    <row r="2779" spans="4:4" x14ac:dyDescent="0.25">
      <c r="D2779" s="1"/>
    </row>
    <row r="2780" spans="4:4" x14ac:dyDescent="0.25">
      <c r="D2780" s="1"/>
    </row>
    <row r="2781" spans="4:4" x14ac:dyDescent="0.25">
      <c r="D2781" s="1"/>
    </row>
    <row r="2782" spans="4:4" x14ac:dyDescent="0.25">
      <c r="D2782" s="1"/>
    </row>
    <row r="2783" spans="4:4" x14ac:dyDescent="0.25">
      <c r="D2783" s="1"/>
    </row>
    <row r="2784" spans="4:4" x14ac:dyDescent="0.25">
      <c r="D2784" s="1"/>
    </row>
    <row r="2785" spans="4:4" x14ac:dyDescent="0.25">
      <c r="D2785" s="1"/>
    </row>
    <row r="2786" spans="4:4" x14ac:dyDescent="0.25">
      <c r="D2786" s="1"/>
    </row>
    <row r="2787" spans="4:4" x14ac:dyDescent="0.25">
      <c r="D2787" s="1"/>
    </row>
    <row r="2788" spans="4:4" x14ac:dyDescent="0.25">
      <c r="D2788" s="1"/>
    </row>
    <row r="2789" spans="4:4" x14ac:dyDescent="0.25">
      <c r="D2789" s="1"/>
    </row>
    <row r="2790" spans="4:4" x14ac:dyDescent="0.25">
      <c r="D2790" s="1"/>
    </row>
    <row r="2791" spans="4:4" x14ac:dyDescent="0.25">
      <c r="D2791" s="1"/>
    </row>
    <row r="2792" spans="4:4" x14ac:dyDescent="0.25">
      <c r="D2792" s="1"/>
    </row>
    <row r="2793" spans="4:4" x14ac:dyDescent="0.25">
      <c r="D2793" s="1"/>
    </row>
    <row r="2794" spans="4:4" x14ac:dyDescent="0.25">
      <c r="D2794" s="1"/>
    </row>
    <row r="2795" spans="4:4" x14ac:dyDescent="0.25">
      <c r="D2795" s="1"/>
    </row>
    <row r="2796" spans="4:4" x14ac:dyDescent="0.25">
      <c r="D2796" s="1"/>
    </row>
    <row r="2797" spans="4:4" x14ac:dyDescent="0.25">
      <c r="D2797" s="1"/>
    </row>
    <row r="2798" spans="4:4" x14ac:dyDescent="0.25">
      <c r="D2798" s="1"/>
    </row>
    <row r="2799" spans="4:4" x14ac:dyDescent="0.25">
      <c r="D2799" s="1"/>
    </row>
    <row r="2800" spans="4:4" x14ac:dyDescent="0.25">
      <c r="D2800" s="1"/>
    </row>
    <row r="2801" spans="4:4" x14ac:dyDescent="0.25">
      <c r="D2801" s="1"/>
    </row>
    <row r="2802" spans="4:4" x14ac:dyDescent="0.25">
      <c r="D2802" s="1"/>
    </row>
    <row r="2803" spans="4:4" x14ac:dyDescent="0.25">
      <c r="D2803" s="1"/>
    </row>
    <row r="2804" spans="4:4" x14ac:dyDescent="0.25">
      <c r="D2804" s="1"/>
    </row>
    <row r="2805" spans="4:4" x14ac:dyDescent="0.25">
      <c r="D2805" s="1"/>
    </row>
    <row r="2806" spans="4:4" x14ac:dyDescent="0.25">
      <c r="D2806" s="1"/>
    </row>
    <row r="2807" spans="4:4" x14ac:dyDescent="0.25">
      <c r="D2807" s="1"/>
    </row>
    <row r="2808" spans="4:4" x14ac:dyDescent="0.25">
      <c r="D2808" s="1"/>
    </row>
    <row r="2809" spans="4:4" x14ac:dyDescent="0.25">
      <c r="D2809" s="1"/>
    </row>
    <row r="2810" spans="4:4" x14ac:dyDescent="0.25">
      <c r="D2810" s="1"/>
    </row>
    <row r="2811" spans="4:4" x14ac:dyDescent="0.25">
      <c r="D2811" s="1"/>
    </row>
    <row r="2812" spans="4:4" x14ac:dyDescent="0.25">
      <c r="D2812" s="1"/>
    </row>
    <row r="2813" spans="4:4" x14ac:dyDescent="0.25">
      <c r="D2813" s="1"/>
    </row>
    <row r="2814" spans="4:4" x14ac:dyDescent="0.25">
      <c r="D2814" s="1"/>
    </row>
    <row r="2815" spans="4:4" x14ac:dyDescent="0.25">
      <c r="D2815" s="1"/>
    </row>
    <row r="2816" spans="4:4" x14ac:dyDescent="0.25">
      <c r="D2816" s="1"/>
    </row>
    <row r="2817" spans="4:4" x14ac:dyDescent="0.25">
      <c r="D2817" s="1"/>
    </row>
    <row r="2818" spans="4:4" x14ac:dyDescent="0.25">
      <c r="D2818" s="1"/>
    </row>
    <row r="2819" spans="4:4" x14ac:dyDescent="0.25">
      <c r="D2819" s="1"/>
    </row>
    <row r="2820" spans="4:4" x14ac:dyDescent="0.25">
      <c r="D2820" s="1"/>
    </row>
    <row r="2821" spans="4:4" x14ac:dyDescent="0.25">
      <c r="D2821" s="1"/>
    </row>
    <row r="2822" spans="4:4" x14ac:dyDescent="0.25">
      <c r="D2822" s="1"/>
    </row>
    <row r="2823" spans="4:4" x14ac:dyDescent="0.25">
      <c r="D2823" s="1"/>
    </row>
    <row r="2824" spans="4:4" x14ac:dyDescent="0.25">
      <c r="D2824" s="1"/>
    </row>
    <row r="2825" spans="4:4" x14ac:dyDescent="0.25">
      <c r="D2825" s="1"/>
    </row>
    <row r="2826" spans="4:4" x14ac:dyDescent="0.25">
      <c r="D2826" s="1"/>
    </row>
    <row r="2827" spans="4:4" x14ac:dyDescent="0.25">
      <c r="D2827" s="1"/>
    </row>
    <row r="2828" spans="4:4" x14ac:dyDescent="0.25">
      <c r="D2828" s="1"/>
    </row>
    <row r="2829" spans="4:4" x14ac:dyDescent="0.25">
      <c r="D2829" s="1"/>
    </row>
    <row r="2830" spans="4:4" x14ac:dyDescent="0.25">
      <c r="D2830" s="1"/>
    </row>
    <row r="2831" spans="4:4" x14ac:dyDescent="0.25">
      <c r="D2831" s="1"/>
    </row>
    <row r="2832" spans="4:4" x14ac:dyDescent="0.25">
      <c r="D2832" s="1"/>
    </row>
    <row r="2833" spans="4:4" x14ac:dyDescent="0.25">
      <c r="D2833" s="1"/>
    </row>
    <row r="2834" spans="4:4" x14ac:dyDescent="0.25">
      <c r="D2834" s="1"/>
    </row>
    <row r="2835" spans="4:4" x14ac:dyDescent="0.25">
      <c r="D2835" s="1"/>
    </row>
    <row r="2836" spans="4:4" x14ac:dyDescent="0.25">
      <c r="D2836" s="1"/>
    </row>
    <row r="2837" spans="4:4" x14ac:dyDescent="0.25">
      <c r="D2837" s="1"/>
    </row>
    <row r="2838" spans="4:4" x14ac:dyDescent="0.25">
      <c r="D2838" s="1"/>
    </row>
    <row r="2839" spans="4:4" x14ac:dyDescent="0.25">
      <c r="D2839" s="1"/>
    </row>
    <row r="2840" spans="4:4" x14ac:dyDescent="0.25">
      <c r="D2840" s="1"/>
    </row>
    <row r="2841" spans="4:4" x14ac:dyDescent="0.25">
      <c r="D2841" s="1"/>
    </row>
    <row r="2842" spans="4:4" x14ac:dyDescent="0.25">
      <c r="D2842" s="1"/>
    </row>
    <row r="2843" spans="4:4" x14ac:dyDescent="0.25">
      <c r="D2843" s="1"/>
    </row>
    <row r="2844" spans="4:4" x14ac:dyDescent="0.25">
      <c r="D2844" s="1"/>
    </row>
    <row r="2845" spans="4:4" x14ac:dyDescent="0.25">
      <c r="D2845" s="1"/>
    </row>
    <row r="2846" spans="4:4" x14ac:dyDescent="0.25">
      <c r="D2846" s="1"/>
    </row>
    <row r="2847" spans="4:4" x14ac:dyDescent="0.25">
      <c r="D2847" s="1"/>
    </row>
    <row r="2848" spans="4:4" x14ac:dyDescent="0.25">
      <c r="D2848" s="1"/>
    </row>
    <row r="2849" spans="4:4" x14ac:dyDescent="0.25">
      <c r="D2849" s="1"/>
    </row>
    <row r="2850" spans="4:4" x14ac:dyDescent="0.25">
      <c r="D2850" s="1"/>
    </row>
    <row r="2851" spans="4:4" x14ac:dyDescent="0.25">
      <c r="D2851" s="1"/>
    </row>
    <row r="2852" spans="4:4" x14ac:dyDescent="0.25">
      <c r="D2852" s="1"/>
    </row>
    <row r="2853" spans="4:4" x14ac:dyDescent="0.25">
      <c r="D2853" s="1"/>
    </row>
    <row r="2854" spans="4:4" x14ac:dyDescent="0.25">
      <c r="D2854" s="1"/>
    </row>
    <row r="2855" spans="4:4" x14ac:dyDescent="0.25">
      <c r="D2855" s="1"/>
    </row>
    <row r="2856" spans="4:4" x14ac:dyDescent="0.25">
      <c r="D2856" s="1"/>
    </row>
    <row r="2857" spans="4:4" x14ac:dyDescent="0.25">
      <c r="D2857" s="1"/>
    </row>
    <row r="2858" spans="4:4" x14ac:dyDescent="0.25">
      <c r="D2858" s="1"/>
    </row>
    <row r="2859" spans="4:4" x14ac:dyDescent="0.25">
      <c r="D2859" s="1"/>
    </row>
    <row r="2860" spans="4:4" x14ac:dyDescent="0.25">
      <c r="D2860" s="1"/>
    </row>
    <row r="2861" spans="4:4" x14ac:dyDescent="0.25">
      <c r="D2861" s="1"/>
    </row>
    <row r="2862" spans="4:4" x14ac:dyDescent="0.25">
      <c r="D2862" s="1"/>
    </row>
    <row r="2863" spans="4:4" x14ac:dyDescent="0.25">
      <c r="D2863" s="1"/>
    </row>
    <row r="2864" spans="4:4" x14ac:dyDescent="0.25">
      <c r="D2864" s="1"/>
    </row>
    <row r="2865" spans="4:4" x14ac:dyDescent="0.25">
      <c r="D2865" s="1"/>
    </row>
    <row r="2866" spans="4:4" x14ac:dyDescent="0.25">
      <c r="D2866" s="1"/>
    </row>
    <row r="2867" spans="4:4" x14ac:dyDescent="0.25">
      <c r="D2867" s="1"/>
    </row>
    <row r="2868" spans="4:4" x14ac:dyDescent="0.25">
      <c r="D2868" s="1"/>
    </row>
    <row r="2869" spans="4:4" x14ac:dyDescent="0.25">
      <c r="D2869" s="1"/>
    </row>
    <row r="2870" spans="4:4" x14ac:dyDescent="0.25">
      <c r="D2870" s="1"/>
    </row>
    <row r="2871" spans="4:4" x14ac:dyDescent="0.25">
      <c r="D2871" s="1"/>
    </row>
    <row r="2872" spans="4:4" x14ac:dyDescent="0.25">
      <c r="D2872" s="1"/>
    </row>
    <row r="2873" spans="4:4" x14ac:dyDescent="0.25">
      <c r="D2873" s="1"/>
    </row>
    <row r="2874" spans="4:4" x14ac:dyDescent="0.25">
      <c r="D2874" s="1"/>
    </row>
    <row r="2875" spans="4:4" x14ac:dyDescent="0.25">
      <c r="D2875" s="1"/>
    </row>
    <row r="2876" spans="4:4" x14ac:dyDescent="0.25">
      <c r="D2876" s="1"/>
    </row>
    <row r="2877" spans="4:4" x14ac:dyDescent="0.25">
      <c r="D2877" s="1"/>
    </row>
    <row r="2878" spans="4:4" x14ac:dyDescent="0.25">
      <c r="D2878" s="1"/>
    </row>
    <row r="2879" spans="4:4" x14ac:dyDescent="0.25">
      <c r="D2879" s="1"/>
    </row>
    <row r="2880" spans="4:4" x14ac:dyDescent="0.25">
      <c r="D2880" s="1"/>
    </row>
    <row r="2881" spans="4:4" x14ac:dyDescent="0.25">
      <c r="D2881" s="1"/>
    </row>
    <row r="2882" spans="4:4" x14ac:dyDescent="0.25">
      <c r="D2882" s="1"/>
    </row>
    <row r="2883" spans="4:4" x14ac:dyDescent="0.25">
      <c r="D2883" s="1"/>
    </row>
    <row r="2884" spans="4:4" x14ac:dyDescent="0.25">
      <c r="D2884" s="1"/>
    </row>
    <row r="2885" spans="4:4" x14ac:dyDescent="0.25">
      <c r="D2885" s="1"/>
    </row>
    <row r="2886" spans="4:4" x14ac:dyDescent="0.25">
      <c r="D2886" s="1"/>
    </row>
    <row r="2887" spans="4:4" x14ac:dyDescent="0.25">
      <c r="D2887" s="1"/>
    </row>
    <row r="2888" spans="4:4" x14ac:dyDescent="0.25">
      <c r="D2888" s="1"/>
    </row>
    <row r="2889" spans="4:4" x14ac:dyDescent="0.25">
      <c r="D2889" s="1"/>
    </row>
    <row r="2890" spans="4:4" x14ac:dyDescent="0.25">
      <c r="D2890" s="1"/>
    </row>
    <row r="2891" spans="4:4" x14ac:dyDescent="0.25">
      <c r="D2891" s="1"/>
    </row>
    <row r="2892" spans="4:4" x14ac:dyDescent="0.25">
      <c r="D2892" s="1"/>
    </row>
    <row r="2893" spans="4:4" x14ac:dyDescent="0.25">
      <c r="D2893" s="1"/>
    </row>
    <row r="2894" spans="4:4" x14ac:dyDescent="0.25">
      <c r="D2894" s="1"/>
    </row>
    <row r="2895" spans="4:4" x14ac:dyDescent="0.25">
      <c r="D2895" s="1"/>
    </row>
    <row r="2896" spans="4:4" x14ac:dyDescent="0.25">
      <c r="D2896" s="1"/>
    </row>
    <row r="2897" spans="4:4" x14ac:dyDescent="0.25">
      <c r="D2897" s="1"/>
    </row>
    <row r="2898" spans="4:4" x14ac:dyDescent="0.25">
      <c r="D2898" s="1"/>
    </row>
    <row r="2899" spans="4:4" x14ac:dyDescent="0.25">
      <c r="D2899" s="1"/>
    </row>
    <row r="2900" spans="4:4" x14ac:dyDescent="0.25">
      <c r="D2900" s="1"/>
    </row>
    <row r="2901" spans="4:4" x14ac:dyDescent="0.25">
      <c r="D2901" s="1"/>
    </row>
    <row r="2902" spans="4:4" x14ac:dyDescent="0.25">
      <c r="D2902" s="1"/>
    </row>
    <row r="2903" spans="4:4" x14ac:dyDescent="0.25">
      <c r="D2903" s="1"/>
    </row>
    <row r="2904" spans="4:4" x14ac:dyDescent="0.25">
      <c r="D2904" s="1"/>
    </row>
    <row r="2905" spans="4:4" x14ac:dyDescent="0.25">
      <c r="D2905" s="1"/>
    </row>
    <row r="2906" spans="4:4" x14ac:dyDescent="0.25">
      <c r="D2906" s="1"/>
    </row>
    <row r="2907" spans="4:4" x14ac:dyDescent="0.25">
      <c r="D2907" s="1"/>
    </row>
    <row r="2908" spans="4:4" x14ac:dyDescent="0.25">
      <c r="D2908" s="1"/>
    </row>
    <row r="2909" spans="4:4" x14ac:dyDescent="0.25">
      <c r="D2909" s="1"/>
    </row>
    <row r="2910" spans="4:4" x14ac:dyDescent="0.25">
      <c r="D2910" s="1"/>
    </row>
    <row r="2911" spans="4:4" x14ac:dyDescent="0.25">
      <c r="D2911" s="1"/>
    </row>
    <row r="2912" spans="4:4" x14ac:dyDescent="0.25">
      <c r="D2912" s="1"/>
    </row>
    <row r="2913" spans="4:4" x14ac:dyDescent="0.25">
      <c r="D2913" s="1"/>
    </row>
    <row r="2914" spans="4:4" x14ac:dyDescent="0.25">
      <c r="D2914" s="1"/>
    </row>
    <row r="2915" spans="4:4" x14ac:dyDescent="0.25">
      <c r="D2915" s="1"/>
    </row>
    <row r="2916" spans="4:4" x14ac:dyDescent="0.25">
      <c r="D2916" s="1"/>
    </row>
    <row r="2917" spans="4:4" x14ac:dyDescent="0.25">
      <c r="D2917" s="1"/>
    </row>
    <row r="2918" spans="4:4" x14ac:dyDescent="0.25">
      <c r="D2918" s="1"/>
    </row>
    <row r="2919" spans="4:4" x14ac:dyDescent="0.25">
      <c r="D2919" s="1"/>
    </row>
    <row r="2920" spans="4:4" x14ac:dyDescent="0.25">
      <c r="D2920" s="1"/>
    </row>
    <row r="2921" spans="4:4" x14ac:dyDescent="0.25">
      <c r="D2921" s="1"/>
    </row>
    <row r="2922" spans="4:4" x14ac:dyDescent="0.25">
      <c r="D2922" s="1"/>
    </row>
    <row r="2923" spans="4:4" x14ac:dyDescent="0.25">
      <c r="D2923" s="1"/>
    </row>
    <row r="2924" spans="4:4" x14ac:dyDescent="0.25">
      <c r="D2924" s="1"/>
    </row>
    <row r="2925" spans="4:4" x14ac:dyDescent="0.25">
      <c r="D2925" s="1"/>
    </row>
    <row r="2926" spans="4:4" x14ac:dyDescent="0.25">
      <c r="D2926" s="1"/>
    </row>
    <row r="2927" spans="4:4" x14ac:dyDescent="0.25">
      <c r="D2927" s="1"/>
    </row>
    <row r="2928" spans="4:4" x14ac:dyDescent="0.25">
      <c r="D2928" s="1"/>
    </row>
    <row r="2929" spans="4:4" x14ac:dyDescent="0.25">
      <c r="D2929" s="1"/>
    </row>
    <row r="2930" spans="4:4" x14ac:dyDescent="0.25">
      <c r="D2930" s="1"/>
    </row>
    <row r="2931" spans="4:4" x14ac:dyDescent="0.25">
      <c r="D2931" s="1"/>
    </row>
    <row r="2932" spans="4:4" x14ac:dyDescent="0.25">
      <c r="D2932" s="1"/>
    </row>
    <row r="2933" spans="4:4" x14ac:dyDescent="0.25">
      <c r="D2933" s="1"/>
    </row>
    <row r="2934" spans="4:4" x14ac:dyDescent="0.25">
      <c r="D2934" s="1"/>
    </row>
    <row r="2935" spans="4:4" x14ac:dyDescent="0.25">
      <c r="D2935" s="1"/>
    </row>
    <row r="2936" spans="4:4" x14ac:dyDescent="0.25">
      <c r="D2936" s="1"/>
    </row>
    <row r="2937" spans="4:4" x14ac:dyDescent="0.25">
      <c r="D2937" s="1"/>
    </row>
    <row r="2938" spans="4:4" x14ac:dyDescent="0.25">
      <c r="D2938" s="1"/>
    </row>
    <row r="2939" spans="4:4" x14ac:dyDescent="0.25">
      <c r="D2939" s="1"/>
    </row>
    <row r="2940" spans="4:4" x14ac:dyDescent="0.25">
      <c r="D2940" s="1"/>
    </row>
    <row r="2941" spans="4:4" x14ac:dyDescent="0.25">
      <c r="D2941" s="1"/>
    </row>
    <row r="2942" spans="4:4" x14ac:dyDescent="0.25">
      <c r="D2942" s="1"/>
    </row>
    <row r="2943" spans="4:4" x14ac:dyDescent="0.25">
      <c r="D2943" s="1"/>
    </row>
    <row r="2944" spans="4:4" x14ac:dyDescent="0.25">
      <c r="D2944" s="1"/>
    </row>
    <row r="2945" spans="4:4" x14ac:dyDescent="0.25">
      <c r="D2945" s="1"/>
    </row>
    <row r="2946" spans="4:4" x14ac:dyDescent="0.25">
      <c r="D2946" s="1"/>
    </row>
    <row r="2947" spans="4:4" x14ac:dyDescent="0.25">
      <c r="D2947" s="1"/>
    </row>
    <row r="2948" spans="4:4" x14ac:dyDescent="0.25">
      <c r="D2948" s="1"/>
    </row>
    <row r="2949" spans="4:4" x14ac:dyDescent="0.25">
      <c r="D2949" s="1"/>
    </row>
    <row r="2950" spans="4:4" x14ac:dyDescent="0.25">
      <c r="D2950" s="1"/>
    </row>
    <row r="2951" spans="4:4" x14ac:dyDescent="0.25">
      <c r="D2951" s="1"/>
    </row>
    <row r="2952" spans="4:4" x14ac:dyDescent="0.25">
      <c r="D2952" s="1"/>
    </row>
    <row r="2953" spans="4:4" x14ac:dyDescent="0.25">
      <c r="D2953" s="1"/>
    </row>
    <row r="2954" spans="4:4" x14ac:dyDescent="0.25">
      <c r="D2954" s="1"/>
    </row>
    <row r="2955" spans="4:4" x14ac:dyDescent="0.25">
      <c r="D2955" s="1"/>
    </row>
    <row r="2956" spans="4:4" x14ac:dyDescent="0.25">
      <c r="D2956" s="1"/>
    </row>
    <row r="2957" spans="4:4" x14ac:dyDescent="0.25">
      <c r="D2957" s="1"/>
    </row>
    <row r="2958" spans="4:4" x14ac:dyDescent="0.25">
      <c r="D2958" s="1"/>
    </row>
    <row r="2959" spans="4:4" x14ac:dyDescent="0.25">
      <c r="D2959" s="1"/>
    </row>
    <row r="2960" spans="4:4" x14ac:dyDescent="0.25">
      <c r="D2960" s="1"/>
    </row>
    <row r="2961" spans="4:4" x14ac:dyDescent="0.25">
      <c r="D2961" s="1"/>
    </row>
    <row r="2962" spans="4:4" x14ac:dyDescent="0.25">
      <c r="D2962" s="1"/>
    </row>
    <row r="2963" spans="4:4" x14ac:dyDescent="0.25">
      <c r="D2963" s="1"/>
    </row>
    <row r="2964" spans="4:4" x14ac:dyDescent="0.25">
      <c r="D2964" s="1"/>
    </row>
    <row r="2965" spans="4:4" x14ac:dyDescent="0.25">
      <c r="D2965" s="1"/>
    </row>
    <row r="2966" spans="4:4" x14ac:dyDescent="0.25">
      <c r="D2966" s="1"/>
    </row>
    <row r="2967" spans="4:4" x14ac:dyDescent="0.25">
      <c r="D2967" s="1"/>
    </row>
    <row r="2968" spans="4:4" x14ac:dyDescent="0.25">
      <c r="D2968" s="1"/>
    </row>
    <row r="2969" spans="4:4" x14ac:dyDescent="0.25">
      <c r="D2969" s="1"/>
    </row>
    <row r="2970" spans="4:4" x14ac:dyDescent="0.25">
      <c r="D2970" s="1"/>
    </row>
    <row r="2971" spans="4:4" x14ac:dyDescent="0.25">
      <c r="D2971" s="1"/>
    </row>
    <row r="2972" spans="4:4" x14ac:dyDescent="0.25">
      <c r="D2972" s="1"/>
    </row>
    <row r="2973" spans="4:4" x14ac:dyDescent="0.25">
      <c r="D2973" s="1"/>
    </row>
    <row r="2974" spans="4:4" x14ac:dyDescent="0.25">
      <c r="D2974" s="1"/>
    </row>
    <row r="2975" spans="4:4" x14ac:dyDescent="0.25">
      <c r="D2975" s="1"/>
    </row>
    <row r="2976" spans="4:4" x14ac:dyDescent="0.25">
      <c r="D2976" s="1"/>
    </row>
    <row r="2977" spans="4:4" x14ac:dyDescent="0.25">
      <c r="D2977" s="1"/>
    </row>
    <row r="2978" spans="4:4" x14ac:dyDescent="0.25">
      <c r="D2978" s="1"/>
    </row>
    <row r="2979" spans="4:4" x14ac:dyDescent="0.25">
      <c r="D2979" s="1"/>
    </row>
    <row r="2980" spans="4:4" x14ac:dyDescent="0.25">
      <c r="D2980" s="1"/>
    </row>
    <row r="2981" spans="4:4" x14ac:dyDescent="0.25">
      <c r="D2981" s="1"/>
    </row>
    <row r="2982" spans="4:4" x14ac:dyDescent="0.25">
      <c r="D2982" s="1"/>
    </row>
    <row r="2983" spans="4:4" x14ac:dyDescent="0.25">
      <c r="D2983" s="1"/>
    </row>
    <row r="2984" spans="4:4" x14ac:dyDescent="0.25">
      <c r="D2984" s="1"/>
    </row>
    <row r="2985" spans="4:4" x14ac:dyDescent="0.25">
      <c r="D2985" s="1"/>
    </row>
    <row r="2986" spans="4:4" x14ac:dyDescent="0.25">
      <c r="D2986" s="1"/>
    </row>
    <row r="2987" spans="4:4" x14ac:dyDescent="0.25">
      <c r="D2987" s="1"/>
    </row>
    <row r="2988" spans="4:4" x14ac:dyDescent="0.25">
      <c r="D2988" s="1"/>
    </row>
    <row r="2989" spans="4:4" x14ac:dyDescent="0.25">
      <c r="D2989" s="1"/>
    </row>
    <row r="2990" spans="4:4" x14ac:dyDescent="0.25">
      <c r="D2990" s="1"/>
    </row>
    <row r="2991" spans="4:4" x14ac:dyDescent="0.25">
      <c r="D2991" s="1"/>
    </row>
    <row r="2992" spans="4:4" x14ac:dyDescent="0.25">
      <c r="D2992" s="1"/>
    </row>
    <row r="2993" spans="4:4" x14ac:dyDescent="0.25">
      <c r="D2993" s="1"/>
    </row>
    <row r="2994" spans="4:4" x14ac:dyDescent="0.25">
      <c r="D2994" s="1"/>
    </row>
    <row r="2995" spans="4:4" x14ac:dyDescent="0.25">
      <c r="D2995" s="1"/>
    </row>
    <row r="2996" spans="4:4" x14ac:dyDescent="0.25">
      <c r="D2996" s="1"/>
    </row>
    <row r="2997" spans="4:4" x14ac:dyDescent="0.25">
      <c r="D2997" s="1"/>
    </row>
    <row r="2998" spans="4:4" x14ac:dyDescent="0.25">
      <c r="D2998" s="1"/>
    </row>
    <row r="2999" spans="4:4" x14ac:dyDescent="0.25">
      <c r="D2999" s="1"/>
    </row>
    <row r="3000" spans="4:4" x14ac:dyDescent="0.25">
      <c r="D3000" s="1"/>
    </row>
    <row r="3001" spans="4:4" x14ac:dyDescent="0.25">
      <c r="D3001" s="1"/>
    </row>
    <row r="3002" spans="4:4" x14ac:dyDescent="0.25">
      <c r="D3002" s="1"/>
    </row>
    <row r="3003" spans="4:4" x14ac:dyDescent="0.25">
      <c r="D3003" s="1"/>
    </row>
    <row r="3004" spans="4:4" x14ac:dyDescent="0.25">
      <c r="D3004" s="1"/>
    </row>
    <row r="3005" spans="4:4" x14ac:dyDescent="0.25">
      <c r="D3005" s="1"/>
    </row>
    <row r="3006" spans="4:4" x14ac:dyDescent="0.25">
      <c r="D3006" s="1"/>
    </row>
    <row r="3007" spans="4:4" x14ac:dyDescent="0.25">
      <c r="D3007" s="1"/>
    </row>
    <row r="3008" spans="4:4" x14ac:dyDescent="0.25">
      <c r="D3008" s="1"/>
    </row>
    <row r="3009" spans="4:4" x14ac:dyDescent="0.25">
      <c r="D3009" s="1"/>
    </row>
    <row r="3010" spans="4:4" x14ac:dyDescent="0.25">
      <c r="D3010" s="1"/>
    </row>
    <row r="3011" spans="4:4" x14ac:dyDescent="0.25">
      <c r="D3011" s="1"/>
    </row>
    <row r="3012" spans="4:4" x14ac:dyDescent="0.25">
      <c r="D3012" s="1"/>
    </row>
    <row r="3013" spans="4:4" x14ac:dyDescent="0.25">
      <c r="D3013" s="1"/>
    </row>
    <row r="3014" spans="4:4" x14ac:dyDescent="0.25">
      <c r="D3014" s="1"/>
    </row>
    <row r="3015" spans="4:4" x14ac:dyDescent="0.25">
      <c r="D3015" s="1"/>
    </row>
    <row r="3016" spans="4:4" x14ac:dyDescent="0.25">
      <c r="D3016" s="1"/>
    </row>
    <row r="3017" spans="4:4" x14ac:dyDescent="0.25">
      <c r="D3017" s="1"/>
    </row>
    <row r="3018" spans="4:4" x14ac:dyDescent="0.25">
      <c r="D3018" s="1"/>
    </row>
    <row r="3019" spans="4:4" x14ac:dyDescent="0.25">
      <c r="D3019" s="1"/>
    </row>
    <row r="3020" spans="4:4" x14ac:dyDescent="0.25">
      <c r="D3020" s="1"/>
    </row>
    <row r="3021" spans="4:4" x14ac:dyDescent="0.25">
      <c r="D3021" s="1"/>
    </row>
    <row r="3022" spans="4:4" x14ac:dyDescent="0.25">
      <c r="D3022" s="1"/>
    </row>
    <row r="3023" spans="4:4" x14ac:dyDescent="0.25">
      <c r="D3023" s="1"/>
    </row>
    <row r="3024" spans="4:4" x14ac:dyDescent="0.25">
      <c r="D3024" s="1"/>
    </row>
    <row r="3025" spans="4:4" x14ac:dyDescent="0.25">
      <c r="D3025" s="1"/>
    </row>
    <row r="3026" spans="4:4" x14ac:dyDescent="0.25">
      <c r="D3026" s="1"/>
    </row>
    <row r="3027" spans="4:4" x14ac:dyDescent="0.25">
      <c r="D3027" s="1"/>
    </row>
    <row r="3028" spans="4:4" x14ac:dyDescent="0.25">
      <c r="D3028" s="1"/>
    </row>
    <row r="3029" spans="4:4" x14ac:dyDescent="0.25">
      <c r="D3029" s="1"/>
    </row>
    <row r="3030" spans="4:4" x14ac:dyDescent="0.25">
      <c r="D3030" s="1"/>
    </row>
    <row r="3031" spans="4:4" x14ac:dyDescent="0.25">
      <c r="D3031" s="1"/>
    </row>
    <row r="3032" spans="4:4" x14ac:dyDescent="0.25">
      <c r="D3032" s="1"/>
    </row>
    <row r="3033" spans="4:4" x14ac:dyDescent="0.25">
      <c r="D3033" s="1"/>
    </row>
    <row r="3034" spans="4:4" x14ac:dyDescent="0.25">
      <c r="D3034" s="1"/>
    </row>
    <row r="3035" spans="4:4" x14ac:dyDescent="0.25">
      <c r="D3035" s="1"/>
    </row>
    <row r="3036" spans="4:4" x14ac:dyDescent="0.25">
      <c r="D3036" s="1"/>
    </row>
    <row r="3037" spans="4:4" x14ac:dyDescent="0.25">
      <c r="D3037" s="1"/>
    </row>
    <row r="3038" spans="4:4" x14ac:dyDescent="0.25">
      <c r="D3038" s="1"/>
    </row>
    <row r="3039" spans="4:4" x14ac:dyDescent="0.25">
      <c r="D3039" s="1"/>
    </row>
    <row r="3040" spans="4:4" x14ac:dyDescent="0.25">
      <c r="D3040" s="1"/>
    </row>
    <row r="3041" spans="4:4" x14ac:dyDescent="0.25">
      <c r="D3041" s="1"/>
    </row>
    <row r="3042" spans="4:4" x14ac:dyDescent="0.25">
      <c r="D3042" s="1"/>
    </row>
    <row r="3043" spans="4:4" x14ac:dyDescent="0.25">
      <c r="D3043" s="1"/>
    </row>
    <row r="3044" spans="4:4" x14ac:dyDescent="0.25">
      <c r="D3044" s="1"/>
    </row>
    <row r="3045" spans="4:4" x14ac:dyDescent="0.25">
      <c r="D3045" s="1"/>
    </row>
    <row r="3046" spans="4:4" x14ac:dyDescent="0.25">
      <c r="D3046" s="1"/>
    </row>
    <row r="3047" spans="4:4" x14ac:dyDescent="0.25">
      <c r="D3047" s="1"/>
    </row>
    <row r="3048" spans="4:4" x14ac:dyDescent="0.25">
      <c r="D3048" s="1"/>
    </row>
    <row r="3049" spans="4:4" x14ac:dyDescent="0.25">
      <c r="D3049" s="1"/>
    </row>
    <row r="3050" spans="4:4" x14ac:dyDescent="0.25">
      <c r="D3050" s="1"/>
    </row>
    <row r="3051" spans="4:4" x14ac:dyDescent="0.25">
      <c r="D3051" s="1"/>
    </row>
    <row r="3052" spans="4:4" x14ac:dyDescent="0.25">
      <c r="D3052" s="1"/>
    </row>
  </sheetData>
  <sortState xmlns:xlrd2="http://schemas.microsoft.com/office/spreadsheetml/2017/richdata2" ref="A2:I2696">
    <sortCondition ref="C1:C1048576"/>
    <sortCondition ref="A1:A1048576"/>
  </sortState>
  <phoneticPr fontId="2" type="noConversion"/>
  <conditionalFormatting sqref="D122:D158">
    <cfRule type="expression" dxfId="14" priority="5" stopIfTrue="1">
      <formula>(D$1="CMD")</formula>
    </cfRule>
    <cfRule type="expression" dxfId="13" priority="6" stopIfTrue="1">
      <formula>AND(G$1="CMD",NOT(ISBLANK(G122)))</formula>
    </cfRule>
  </conditionalFormatting>
  <conditionalFormatting sqref="D122:D158">
    <cfRule type="expression" dxfId="12" priority="7" stopIfTrue="1">
      <formula>AND(F$1="CMD",NOT(ISBLANK(F122)))</formula>
    </cfRule>
    <cfRule type="expression" dxfId="11" priority="8" stopIfTrue="1">
      <formula>AND(E$1="CMD",NOT(ISBLANK(E122)))</formula>
    </cfRule>
  </conditionalFormatting>
  <conditionalFormatting sqref="D115:D121">
    <cfRule type="expression" dxfId="10" priority="1" stopIfTrue="1">
      <formula>(D$1="CMD")</formula>
    </cfRule>
    <cfRule type="expression" dxfId="9" priority="2" stopIfTrue="1">
      <formula>AND(G$1="CMD",NOT(ISBLANK(G115)))</formula>
    </cfRule>
  </conditionalFormatting>
  <conditionalFormatting sqref="D115:D121">
    <cfRule type="expression" dxfId="8" priority="3" stopIfTrue="1">
      <formula>AND(F$1="CMD",NOT(ISBLANK(F115)))</formula>
    </cfRule>
    <cfRule type="expression" dxfId="7" priority="4" stopIfTrue="1">
      <formula>AND(E$1="CMD",NOT(ISBLANK(E115)))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363" r:id="rId4" name="CheckBox_Disable_Sort">
          <controlPr defaultSize="0" autoLine="0" r:id="rId5">
            <anchor>
              <from>
                <xdr:col>3</xdr:col>
                <xdr:colOff>2400300</xdr:colOff>
                <xdr:row>2</xdr:row>
                <xdr:rowOff>7620</xdr:rowOff>
              </from>
              <to>
                <xdr:col>5</xdr:col>
                <xdr:colOff>960120</xdr:colOff>
                <xdr:row>3</xdr:row>
                <xdr:rowOff>160020</xdr:rowOff>
              </to>
            </anchor>
          </controlPr>
        </control>
      </mc:Choice>
      <mc:Fallback>
        <control shapeId="15363" r:id="rId4" name="CheckBox_Disable_Sort"/>
      </mc:Fallback>
    </mc:AlternateContent>
    <mc:AlternateContent xmlns:mc="http://schemas.openxmlformats.org/markup-compatibility/2006">
      <mc:Choice Requires="x14">
        <control shapeId="15361" r:id="rId6" name="Define_Names">
          <controlPr defaultSize="0" autoFill="0" autoLine="0" r:id="rId7">
            <anchor moveWithCells="1">
              <from>
                <xdr:col>5</xdr:col>
                <xdr:colOff>0</xdr:colOff>
                <xdr:row>0</xdr:row>
                <xdr:rowOff>7620</xdr:rowOff>
              </from>
              <to>
                <xdr:col>6</xdr:col>
                <xdr:colOff>0</xdr:colOff>
                <xdr:row>2</xdr:row>
                <xdr:rowOff>30480</xdr:rowOff>
              </to>
            </anchor>
          </controlPr>
        </control>
      </mc:Choice>
      <mc:Fallback>
        <control shapeId="15361" r:id="rId6" name="Define_Names"/>
      </mc:Fallback>
    </mc:AlternateContent>
  </controls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162B-48DF-42E1-B0FE-618CDD12776A}">
  <dimension ref="A1"/>
  <sheetViews>
    <sheetView workbookViewId="0">
      <selection activeCell="M14" sqref="M14"/>
    </sheetView>
  </sheetViews>
  <sheetFormatPr defaultColWidth="8.69921875" defaultRowHeight="13.8" x14ac:dyDescent="0.25"/>
  <cols>
    <col min="23" max="23" width="19.5" bestFit="1" customWidth="1"/>
  </cols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81C0E-8CF1-4FDD-93EB-AC8C42DA4FC1}">
  <dimension ref="B4:P17"/>
  <sheetViews>
    <sheetView topLeftCell="A3" workbookViewId="0">
      <selection activeCell="S3" sqref="S3"/>
    </sheetView>
  </sheetViews>
  <sheetFormatPr defaultColWidth="8.69921875" defaultRowHeight="13.8" x14ac:dyDescent="0.25"/>
  <cols>
    <col min="11" max="11" width="7.09765625" bestFit="1" customWidth="1"/>
    <col min="14" max="14" width="12.5" bestFit="1" customWidth="1"/>
    <col min="16" max="16" width="21" bestFit="1" customWidth="1"/>
  </cols>
  <sheetData>
    <row r="4" spans="2:16" x14ac:dyDescent="0.25">
      <c r="B4" s="159" t="s">
        <v>689</v>
      </c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</row>
    <row r="5" spans="2:16" x14ac:dyDescent="0.25">
      <c r="B5" s="95" t="s">
        <v>690</v>
      </c>
      <c r="C5" s="98" t="s">
        <v>240</v>
      </c>
      <c r="D5" s="98" t="s">
        <v>223</v>
      </c>
      <c r="E5" s="98" t="s">
        <v>225</v>
      </c>
      <c r="F5" s="98" t="s">
        <v>244</v>
      </c>
      <c r="G5" s="98" t="s">
        <v>246</v>
      </c>
      <c r="H5" s="98" t="s">
        <v>229</v>
      </c>
      <c r="I5" s="98" t="s">
        <v>249</v>
      </c>
      <c r="J5" s="98" t="s">
        <v>178</v>
      </c>
      <c r="K5" s="160"/>
      <c r="L5" s="161"/>
      <c r="M5" s="161"/>
      <c r="N5" s="161"/>
      <c r="O5" s="161"/>
      <c r="P5" s="162"/>
    </row>
    <row r="6" spans="2:16" ht="20.399999999999999" x14ac:dyDescent="0.25">
      <c r="B6" s="92" t="s">
        <v>691</v>
      </c>
      <c r="C6" s="93" t="s">
        <v>692</v>
      </c>
      <c r="D6" s="92" t="s">
        <v>693</v>
      </c>
      <c r="E6" s="92" t="s">
        <v>694</v>
      </c>
      <c r="F6" s="92" t="s">
        <v>695</v>
      </c>
      <c r="G6" s="92" t="s">
        <v>696</v>
      </c>
      <c r="H6" s="92" t="s">
        <v>697</v>
      </c>
      <c r="I6" s="92" t="s">
        <v>698</v>
      </c>
      <c r="J6" s="92" t="s">
        <v>699</v>
      </c>
      <c r="K6" s="94" t="s">
        <v>700</v>
      </c>
      <c r="L6" s="92" t="s">
        <v>701</v>
      </c>
      <c r="M6" s="92" t="s">
        <v>702</v>
      </c>
      <c r="N6" s="92" t="s">
        <v>703</v>
      </c>
      <c r="O6" s="92" t="s">
        <v>704</v>
      </c>
      <c r="P6" s="92" t="s">
        <v>705</v>
      </c>
    </row>
    <row r="7" spans="2:16" x14ac:dyDescent="0.25">
      <c r="B7" s="96" t="s">
        <v>555</v>
      </c>
      <c r="C7" s="97" t="s">
        <v>239</v>
      </c>
      <c r="D7" s="96" t="s">
        <v>241</v>
      </c>
      <c r="E7" s="96" t="s">
        <v>242</v>
      </c>
      <c r="F7" s="96" t="s">
        <v>243</v>
      </c>
      <c r="G7" s="96" t="s">
        <v>245</v>
      </c>
      <c r="H7" s="96" t="s">
        <v>247</v>
      </c>
      <c r="I7" s="96" t="s">
        <v>248</v>
      </c>
      <c r="J7" s="96" t="s">
        <v>706</v>
      </c>
      <c r="K7" s="96" t="s">
        <v>707</v>
      </c>
      <c r="L7" s="96" t="s">
        <v>708</v>
      </c>
      <c r="M7" s="96" t="s">
        <v>709</v>
      </c>
      <c r="N7" s="96" t="s">
        <v>710</v>
      </c>
      <c r="O7" s="96" t="s">
        <v>711</v>
      </c>
      <c r="P7" s="96" t="s">
        <v>712</v>
      </c>
    </row>
    <row r="8" spans="2:16" x14ac:dyDescent="0.25">
      <c r="B8" s="89" t="s">
        <v>557</v>
      </c>
      <c r="C8" s="156" t="s">
        <v>713</v>
      </c>
      <c r="D8" s="158"/>
      <c r="E8" s="89" t="s">
        <v>252</v>
      </c>
      <c r="F8" s="89" t="s">
        <v>253</v>
      </c>
      <c r="G8" s="89" t="s">
        <v>254</v>
      </c>
      <c r="H8" s="89" t="s">
        <v>255</v>
      </c>
      <c r="I8" s="89" t="s">
        <v>256</v>
      </c>
      <c r="J8" s="89" t="s">
        <v>257</v>
      </c>
      <c r="K8" s="89" t="s">
        <v>707</v>
      </c>
      <c r="L8" s="89" t="s">
        <v>714</v>
      </c>
      <c r="M8" s="89" t="s">
        <v>715</v>
      </c>
      <c r="N8" s="89" t="s">
        <v>716</v>
      </c>
      <c r="O8" s="89" t="s">
        <v>711</v>
      </c>
      <c r="P8" s="89" t="s">
        <v>717</v>
      </c>
    </row>
    <row r="9" spans="2:16" x14ac:dyDescent="0.25">
      <c r="B9" s="89" t="s">
        <v>559</v>
      </c>
      <c r="C9" s="156" t="s">
        <v>713</v>
      </c>
      <c r="D9" s="158"/>
      <c r="E9" s="89" t="s">
        <v>260</v>
      </c>
      <c r="F9" s="89" t="s">
        <v>261</v>
      </c>
      <c r="G9" s="89" t="s">
        <v>262</v>
      </c>
      <c r="H9" s="89" t="s">
        <v>263</v>
      </c>
      <c r="I9" s="89" t="s">
        <v>264</v>
      </c>
      <c r="J9" s="89" t="s">
        <v>265</v>
      </c>
      <c r="K9" s="89" t="s">
        <v>707</v>
      </c>
      <c r="L9" s="89" t="s">
        <v>718</v>
      </c>
      <c r="M9" s="89" t="s">
        <v>715</v>
      </c>
      <c r="N9" s="89" t="s">
        <v>716</v>
      </c>
      <c r="O9" s="89" t="s">
        <v>711</v>
      </c>
      <c r="P9" s="89" t="s">
        <v>719</v>
      </c>
    </row>
    <row r="10" spans="2:16" x14ac:dyDescent="0.25">
      <c r="B10" s="89" t="s">
        <v>561</v>
      </c>
      <c r="C10" s="156" t="s">
        <v>713</v>
      </c>
      <c r="D10" s="158"/>
      <c r="E10" s="89" t="s">
        <v>268</v>
      </c>
      <c r="F10" s="89" t="s">
        <v>269</v>
      </c>
      <c r="G10" s="89" t="s">
        <v>270</v>
      </c>
      <c r="H10" s="89" t="s">
        <v>271</v>
      </c>
      <c r="I10" s="89" t="s">
        <v>272</v>
      </c>
      <c r="J10" s="89" t="s">
        <v>273</v>
      </c>
      <c r="K10" s="89" t="s">
        <v>707</v>
      </c>
      <c r="L10" s="89" t="s">
        <v>720</v>
      </c>
      <c r="M10" s="89" t="s">
        <v>715</v>
      </c>
      <c r="N10" s="89" t="s">
        <v>716</v>
      </c>
      <c r="O10" s="89" t="s">
        <v>711</v>
      </c>
      <c r="P10" s="89" t="s">
        <v>721</v>
      </c>
    </row>
    <row r="11" spans="2:16" x14ac:dyDescent="0.25">
      <c r="B11" s="89" t="s">
        <v>563</v>
      </c>
      <c r="C11" s="90" t="s">
        <v>276</v>
      </c>
      <c r="D11" s="89" t="s">
        <v>277</v>
      </c>
      <c r="E11" s="89" t="s">
        <v>278</v>
      </c>
      <c r="F11" s="89" t="s">
        <v>279</v>
      </c>
      <c r="G11" s="89" t="s">
        <v>280</v>
      </c>
      <c r="H11" s="89" t="s">
        <v>281</v>
      </c>
      <c r="I11" s="89" t="s">
        <v>282</v>
      </c>
      <c r="J11" s="89" t="s">
        <v>283</v>
      </c>
      <c r="K11" s="89" t="s">
        <v>707</v>
      </c>
      <c r="L11" s="89" t="s">
        <v>722</v>
      </c>
      <c r="M11" s="89" t="s">
        <v>715</v>
      </c>
      <c r="N11" s="89" t="s">
        <v>716</v>
      </c>
      <c r="O11" s="89" t="s">
        <v>711</v>
      </c>
      <c r="P11" s="89" t="s">
        <v>723</v>
      </c>
    </row>
    <row r="12" spans="2:16" x14ac:dyDescent="0.25">
      <c r="B12" s="89" t="s">
        <v>565</v>
      </c>
      <c r="C12" s="90" t="s">
        <v>724</v>
      </c>
      <c r="D12" s="89" t="s">
        <v>725</v>
      </c>
      <c r="E12" s="89" t="s">
        <v>288</v>
      </c>
      <c r="F12" s="89" t="s">
        <v>289</v>
      </c>
      <c r="G12" s="89" t="s">
        <v>290</v>
      </c>
      <c r="H12" s="89" t="s">
        <v>291</v>
      </c>
      <c r="I12" s="89" t="s">
        <v>292</v>
      </c>
      <c r="J12" s="89" t="s">
        <v>293</v>
      </c>
      <c r="K12" s="89" t="s">
        <v>707</v>
      </c>
      <c r="L12" s="89" t="s">
        <v>726</v>
      </c>
      <c r="M12" s="89" t="s">
        <v>727</v>
      </c>
      <c r="N12" s="89" t="s">
        <v>728</v>
      </c>
      <c r="O12" s="89" t="s">
        <v>711</v>
      </c>
      <c r="P12" s="89" t="s">
        <v>729</v>
      </c>
    </row>
    <row r="13" spans="2:16" x14ac:dyDescent="0.25">
      <c r="B13" s="89" t="s">
        <v>567</v>
      </c>
      <c r="C13" s="90" t="s">
        <v>295</v>
      </c>
      <c r="D13" s="89" t="s">
        <v>296</v>
      </c>
      <c r="E13" s="89" t="s">
        <v>297</v>
      </c>
      <c r="F13" s="89" t="s">
        <v>298</v>
      </c>
      <c r="G13" s="89" t="s">
        <v>299</v>
      </c>
      <c r="H13" s="89" t="s">
        <v>300</v>
      </c>
      <c r="I13" s="89" t="s">
        <v>301</v>
      </c>
      <c r="J13" s="89" t="s">
        <v>302</v>
      </c>
      <c r="K13" s="89" t="s">
        <v>707</v>
      </c>
      <c r="L13" s="89" t="s">
        <v>730</v>
      </c>
      <c r="M13" s="89" t="s">
        <v>715</v>
      </c>
      <c r="N13" s="89" t="s">
        <v>728</v>
      </c>
      <c r="O13" s="89" t="s">
        <v>711</v>
      </c>
      <c r="P13" s="89" t="s">
        <v>731</v>
      </c>
    </row>
    <row r="14" spans="2:16" x14ac:dyDescent="0.25">
      <c r="B14" s="89" t="s">
        <v>569</v>
      </c>
      <c r="C14" s="90" t="s">
        <v>304</v>
      </c>
      <c r="D14" s="89" t="s">
        <v>305</v>
      </c>
      <c r="E14" s="89" t="s">
        <v>306</v>
      </c>
      <c r="F14" s="89" t="s">
        <v>307</v>
      </c>
      <c r="G14" s="89" t="s">
        <v>308</v>
      </c>
      <c r="H14" s="89" t="s">
        <v>309</v>
      </c>
      <c r="I14" s="89" t="s">
        <v>310</v>
      </c>
      <c r="J14" s="89" t="s">
        <v>311</v>
      </c>
      <c r="K14" s="89" t="s">
        <v>707</v>
      </c>
      <c r="L14" s="89" t="s">
        <v>732</v>
      </c>
      <c r="M14" s="89" t="s">
        <v>715</v>
      </c>
      <c r="N14" s="89" t="s">
        <v>728</v>
      </c>
      <c r="O14" s="89" t="s">
        <v>711</v>
      </c>
      <c r="P14" s="89" t="s">
        <v>733</v>
      </c>
    </row>
    <row r="15" spans="2:16" x14ac:dyDescent="0.25">
      <c r="B15" s="89" t="s">
        <v>571</v>
      </c>
      <c r="C15" s="90" t="s">
        <v>313</v>
      </c>
      <c r="D15" s="89" t="s">
        <v>314</v>
      </c>
      <c r="E15" s="89" t="s">
        <v>315</v>
      </c>
      <c r="F15" s="89" t="s">
        <v>316</v>
      </c>
      <c r="G15" s="89" t="s">
        <v>317</v>
      </c>
      <c r="H15" s="89" t="s">
        <v>318</v>
      </c>
      <c r="I15" s="89" t="s">
        <v>319</v>
      </c>
      <c r="J15" s="89" t="s">
        <v>320</v>
      </c>
      <c r="K15" s="89" t="s">
        <v>707</v>
      </c>
      <c r="L15" s="89" t="s">
        <v>734</v>
      </c>
      <c r="M15" s="89" t="s">
        <v>715</v>
      </c>
      <c r="N15" s="89" t="s">
        <v>728</v>
      </c>
      <c r="O15" s="89" t="s">
        <v>711</v>
      </c>
      <c r="P15" s="89" t="s">
        <v>735</v>
      </c>
    </row>
    <row r="16" spans="2:16" x14ac:dyDescent="0.25">
      <c r="B16" s="89" t="s">
        <v>573</v>
      </c>
      <c r="C16" s="90" t="s">
        <v>322</v>
      </c>
      <c r="D16" s="89" t="s">
        <v>713</v>
      </c>
      <c r="E16" s="156" t="s">
        <v>323</v>
      </c>
      <c r="F16" s="158"/>
      <c r="G16" s="156" t="s">
        <v>325</v>
      </c>
      <c r="H16" s="158"/>
      <c r="I16" s="156" t="s">
        <v>327</v>
      </c>
      <c r="J16" s="158"/>
      <c r="K16" s="89" t="s">
        <v>707</v>
      </c>
      <c r="L16" s="89" t="s">
        <v>736</v>
      </c>
      <c r="M16" s="89" t="s">
        <v>715</v>
      </c>
      <c r="N16" s="89" t="s">
        <v>728</v>
      </c>
      <c r="O16" s="89" t="s">
        <v>711</v>
      </c>
      <c r="P16" s="89" t="s">
        <v>737</v>
      </c>
    </row>
    <row r="17" spans="2:16" x14ac:dyDescent="0.25">
      <c r="B17" s="89" t="s">
        <v>575</v>
      </c>
      <c r="C17" s="156" t="s">
        <v>713</v>
      </c>
      <c r="D17" s="157"/>
      <c r="E17" s="157"/>
      <c r="F17" s="157"/>
      <c r="G17" s="158"/>
      <c r="H17" s="89" t="s">
        <v>330</v>
      </c>
      <c r="I17" s="89" t="s">
        <v>331</v>
      </c>
      <c r="J17" s="89" t="s">
        <v>332</v>
      </c>
      <c r="K17" s="89" t="s">
        <v>707</v>
      </c>
      <c r="L17" s="89" t="s">
        <v>738</v>
      </c>
      <c r="M17" s="89" t="s">
        <v>715</v>
      </c>
      <c r="N17" s="89" t="s">
        <v>728</v>
      </c>
      <c r="O17" s="89" t="s">
        <v>711</v>
      </c>
      <c r="P17" s="89" t="s">
        <v>739</v>
      </c>
    </row>
  </sheetData>
  <mergeCells count="9">
    <mergeCell ref="C17:G17"/>
    <mergeCell ref="B4:P4"/>
    <mergeCell ref="C8:D8"/>
    <mergeCell ref="C9:D9"/>
    <mergeCell ref="C10:D10"/>
    <mergeCell ref="E16:F16"/>
    <mergeCell ref="G16:H16"/>
    <mergeCell ref="I16:J16"/>
    <mergeCell ref="K5:P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"/>
  <dimension ref="A1:J143"/>
  <sheetViews>
    <sheetView workbookViewId="0">
      <selection activeCell="C48" sqref="C48"/>
    </sheetView>
  </sheetViews>
  <sheetFormatPr defaultColWidth="11" defaultRowHeight="13.8" x14ac:dyDescent="0.25"/>
  <cols>
    <col min="1" max="1" width="48.3984375" style="9" customWidth="1"/>
    <col min="2" max="2" width="32.5" style="9" customWidth="1"/>
    <col min="3" max="16384" width="11" style="9"/>
  </cols>
  <sheetData>
    <row r="1" spans="1:10" x14ac:dyDescent="0.25">
      <c r="A1" s="63" t="s">
        <v>20</v>
      </c>
      <c r="B1" s="63" t="s">
        <v>740</v>
      </c>
      <c r="C1" s="63" t="s">
        <v>741</v>
      </c>
      <c r="D1" s="63" t="s">
        <v>742</v>
      </c>
      <c r="E1" s="63" t="s">
        <v>690</v>
      </c>
      <c r="F1" s="63" t="s">
        <v>743</v>
      </c>
      <c r="G1" s="63" t="s">
        <v>744</v>
      </c>
      <c r="H1" s="63" t="s">
        <v>745</v>
      </c>
      <c r="I1" s="63" t="s">
        <v>746</v>
      </c>
      <c r="J1" s="63" t="s">
        <v>747</v>
      </c>
    </row>
    <row r="2" spans="1:10" x14ac:dyDescent="0.25">
      <c r="A2" s="66" t="s">
        <v>748</v>
      </c>
      <c r="B2" s="66" t="s">
        <v>749</v>
      </c>
      <c r="C2" s="66">
        <v>0</v>
      </c>
      <c r="D2" s="66">
        <v>2</v>
      </c>
      <c r="E2" s="66" t="s">
        <v>750</v>
      </c>
      <c r="F2" s="66">
        <v>1</v>
      </c>
      <c r="G2" s="66">
        <v>0</v>
      </c>
      <c r="H2" s="66">
        <v>0</v>
      </c>
      <c r="I2" s="66">
        <v>0</v>
      </c>
      <c r="J2" s="66">
        <v>0</v>
      </c>
    </row>
    <row r="3" spans="1:10" x14ac:dyDescent="0.25">
      <c r="A3" s="66" t="s">
        <v>748</v>
      </c>
      <c r="B3" s="66" t="s">
        <v>751</v>
      </c>
      <c r="C3" s="66">
        <v>0</v>
      </c>
      <c r="D3" s="66">
        <v>2</v>
      </c>
      <c r="E3" s="66" t="s">
        <v>750</v>
      </c>
      <c r="F3" s="66">
        <v>1</v>
      </c>
      <c r="G3" s="66">
        <v>0</v>
      </c>
      <c r="H3" s="66">
        <v>0</v>
      </c>
      <c r="I3" s="66">
        <v>0</v>
      </c>
      <c r="J3" s="66">
        <v>0</v>
      </c>
    </row>
    <row r="4" spans="1:10" x14ac:dyDescent="0.25">
      <c r="A4" s="66" t="s">
        <v>748</v>
      </c>
      <c r="B4" s="66" t="s">
        <v>752</v>
      </c>
      <c r="C4" s="66">
        <v>0</v>
      </c>
      <c r="D4" s="66">
        <v>2</v>
      </c>
      <c r="E4" s="66" t="s">
        <v>750</v>
      </c>
      <c r="F4" s="66">
        <v>1</v>
      </c>
      <c r="G4" s="66">
        <v>0</v>
      </c>
      <c r="H4" s="66">
        <v>0</v>
      </c>
      <c r="I4" s="66">
        <v>0</v>
      </c>
      <c r="J4" s="66">
        <v>0</v>
      </c>
    </row>
    <row r="5" spans="1:10" x14ac:dyDescent="0.25">
      <c r="A5" s="66" t="s">
        <v>748</v>
      </c>
      <c r="B5" s="66" t="s">
        <v>753</v>
      </c>
      <c r="C5" s="66">
        <v>0</v>
      </c>
      <c r="D5" s="66">
        <v>2</v>
      </c>
      <c r="E5" s="66" t="s">
        <v>750</v>
      </c>
      <c r="F5" s="66">
        <v>1</v>
      </c>
      <c r="G5" s="66">
        <v>0</v>
      </c>
      <c r="H5" s="66">
        <v>0</v>
      </c>
      <c r="I5" s="66">
        <v>0</v>
      </c>
      <c r="J5" s="66">
        <v>0</v>
      </c>
    </row>
    <row r="6" spans="1:10" x14ac:dyDescent="0.25">
      <c r="A6" s="66" t="s">
        <v>748</v>
      </c>
      <c r="B6" s="66" t="s">
        <v>754</v>
      </c>
      <c r="C6" s="66">
        <v>0</v>
      </c>
      <c r="D6" s="66">
        <v>2</v>
      </c>
      <c r="E6" s="66" t="s">
        <v>750</v>
      </c>
      <c r="F6" s="66">
        <v>1</v>
      </c>
      <c r="G6" s="66">
        <v>0</v>
      </c>
      <c r="H6" s="66">
        <v>0</v>
      </c>
      <c r="I6" s="66">
        <v>0</v>
      </c>
      <c r="J6" s="66">
        <v>0</v>
      </c>
    </row>
    <row r="7" spans="1:10" x14ac:dyDescent="0.25">
      <c r="A7" s="66" t="s">
        <v>748</v>
      </c>
      <c r="B7" s="66" t="s">
        <v>755</v>
      </c>
      <c r="C7" s="66">
        <v>0</v>
      </c>
      <c r="D7" s="66">
        <v>2</v>
      </c>
      <c r="E7" s="66" t="s">
        <v>750</v>
      </c>
      <c r="F7" s="66">
        <v>1</v>
      </c>
      <c r="G7" s="66">
        <v>0</v>
      </c>
      <c r="H7" s="66">
        <v>0</v>
      </c>
      <c r="I7" s="66">
        <v>0</v>
      </c>
      <c r="J7" s="66">
        <v>0</v>
      </c>
    </row>
    <row r="8" spans="1:10" x14ac:dyDescent="0.25">
      <c r="A8" s="66" t="s">
        <v>748</v>
      </c>
      <c r="B8" s="66" t="s">
        <v>756</v>
      </c>
      <c r="C8" s="66">
        <v>0</v>
      </c>
      <c r="D8" s="66">
        <v>2</v>
      </c>
      <c r="E8" s="66" t="s">
        <v>750</v>
      </c>
      <c r="F8" s="66">
        <v>1</v>
      </c>
      <c r="G8" s="66">
        <v>0</v>
      </c>
      <c r="H8" s="66">
        <v>0</v>
      </c>
      <c r="I8" s="66">
        <v>0</v>
      </c>
      <c r="J8" s="66">
        <v>0</v>
      </c>
    </row>
    <row r="9" spans="1:10" x14ac:dyDescent="0.25">
      <c r="A9" s="66" t="s">
        <v>748</v>
      </c>
      <c r="B9" s="66" t="s">
        <v>757</v>
      </c>
      <c r="C9" s="66">
        <v>0</v>
      </c>
      <c r="D9" s="66">
        <v>2</v>
      </c>
      <c r="E9" s="66" t="s">
        <v>750</v>
      </c>
      <c r="F9" s="66">
        <v>1</v>
      </c>
      <c r="G9" s="66">
        <v>0</v>
      </c>
      <c r="H9" s="66">
        <v>0</v>
      </c>
      <c r="I9" s="66">
        <v>0</v>
      </c>
      <c r="J9" s="66">
        <v>0</v>
      </c>
    </row>
    <row r="10" spans="1:10" x14ac:dyDescent="0.25">
      <c r="A10" s="66" t="s">
        <v>748</v>
      </c>
      <c r="B10" s="66" t="s">
        <v>758</v>
      </c>
      <c r="C10" s="66">
        <v>0</v>
      </c>
      <c r="D10" s="66">
        <v>2</v>
      </c>
      <c r="E10" s="66" t="s">
        <v>750</v>
      </c>
      <c r="F10" s="66">
        <v>1</v>
      </c>
      <c r="G10" s="66">
        <v>0</v>
      </c>
      <c r="H10" s="66">
        <v>0</v>
      </c>
      <c r="I10" s="66">
        <v>0</v>
      </c>
      <c r="J10" s="66">
        <v>0</v>
      </c>
    </row>
    <row r="11" spans="1:10" x14ac:dyDescent="0.25">
      <c r="A11" s="66" t="s">
        <v>748</v>
      </c>
      <c r="B11" s="66" t="s">
        <v>759</v>
      </c>
      <c r="C11" s="66">
        <v>0</v>
      </c>
      <c r="D11" s="66">
        <v>2</v>
      </c>
      <c r="E11" s="66" t="s">
        <v>750</v>
      </c>
      <c r="F11" s="66">
        <v>1</v>
      </c>
      <c r="G11" s="66">
        <v>0</v>
      </c>
      <c r="H11" s="66">
        <v>0</v>
      </c>
      <c r="I11" s="66">
        <v>0</v>
      </c>
      <c r="J11" s="66">
        <v>0</v>
      </c>
    </row>
    <row r="12" spans="1:10" x14ac:dyDescent="0.25">
      <c r="A12" s="66" t="s">
        <v>748</v>
      </c>
      <c r="B12" s="66" t="s">
        <v>760</v>
      </c>
      <c r="C12" s="66">
        <v>0</v>
      </c>
      <c r="D12" s="66">
        <v>2</v>
      </c>
      <c r="E12" s="66" t="s">
        <v>750</v>
      </c>
      <c r="F12" s="66">
        <v>1</v>
      </c>
      <c r="G12" s="66">
        <v>0</v>
      </c>
      <c r="H12" s="66">
        <v>0</v>
      </c>
      <c r="I12" s="66">
        <v>0</v>
      </c>
      <c r="J12" s="66">
        <v>0</v>
      </c>
    </row>
    <row r="13" spans="1:10" x14ac:dyDescent="0.25">
      <c r="A13" s="66" t="s">
        <v>748</v>
      </c>
      <c r="B13" s="66" t="s">
        <v>761</v>
      </c>
      <c r="C13" s="66">
        <v>0</v>
      </c>
      <c r="D13" s="66">
        <v>2</v>
      </c>
      <c r="E13" s="66" t="s">
        <v>750</v>
      </c>
      <c r="F13" s="66">
        <v>1</v>
      </c>
      <c r="G13" s="66">
        <v>0</v>
      </c>
      <c r="H13" s="66">
        <v>0</v>
      </c>
      <c r="I13" s="66">
        <v>0</v>
      </c>
      <c r="J13" s="66">
        <v>0</v>
      </c>
    </row>
    <row r="14" spans="1:10" x14ac:dyDescent="0.25">
      <c r="A14" s="66" t="s">
        <v>748</v>
      </c>
      <c r="B14" s="66" t="s">
        <v>762</v>
      </c>
      <c r="C14" s="66">
        <v>0</v>
      </c>
      <c r="D14" s="66">
        <v>2</v>
      </c>
      <c r="E14" s="66" t="s">
        <v>750</v>
      </c>
      <c r="F14" s="66">
        <v>1</v>
      </c>
      <c r="G14" s="66">
        <v>0</v>
      </c>
      <c r="H14" s="66">
        <v>0</v>
      </c>
      <c r="I14" s="66">
        <v>0</v>
      </c>
      <c r="J14" s="66">
        <v>0</v>
      </c>
    </row>
    <row r="15" spans="1:10" x14ac:dyDescent="0.25">
      <c r="A15" s="66" t="s">
        <v>748</v>
      </c>
      <c r="B15" s="66" t="s">
        <v>763</v>
      </c>
      <c r="C15" s="66">
        <v>0</v>
      </c>
      <c r="D15" s="66">
        <v>2</v>
      </c>
      <c r="E15" s="66" t="s">
        <v>750</v>
      </c>
      <c r="F15" s="66">
        <v>1</v>
      </c>
      <c r="G15" s="66">
        <v>0</v>
      </c>
      <c r="H15" s="66">
        <v>0</v>
      </c>
      <c r="I15" s="66">
        <v>0</v>
      </c>
      <c r="J15" s="66">
        <v>0</v>
      </c>
    </row>
    <row r="16" spans="1:10" x14ac:dyDescent="0.25">
      <c r="A16" s="66" t="s">
        <v>748</v>
      </c>
      <c r="B16" s="66" t="s">
        <v>764</v>
      </c>
      <c r="C16" s="66">
        <v>0</v>
      </c>
      <c r="D16" s="66">
        <v>2</v>
      </c>
      <c r="E16" s="66" t="s">
        <v>750</v>
      </c>
      <c r="F16" s="66">
        <v>1</v>
      </c>
      <c r="G16" s="66">
        <v>0</v>
      </c>
      <c r="H16" s="66">
        <v>0</v>
      </c>
      <c r="I16" s="66">
        <v>0</v>
      </c>
      <c r="J16" s="66">
        <v>0</v>
      </c>
    </row>
    <row r="17" spans="1:10" x14ac:dyDescent="0.25">
      <c r="A17" s="66" t="s">
        <v>748</v>
      </c>
      <c r="B17" s="66" t="s">
        <v>765</v>
      </c>
      <c r="C17" s="66">
        <v>0</v>
      </c>
      <c r="D17" s="66">
        <v>2</v>
      </c>
      <c r="E17" s="66" t="s">
        <v>750</v>
      </c>
      <c r="F17" s="66">
        <v>1</v>
      </c>
      <c r="G17" s="66">
        <v>0</v>
      </c>
      <c r="H17" s="66">
        <v>0</v>
      </c>
      <c r="I17" s="66">
        <v>0</v>
      </c>
      <c r="J17" s="66">
        <v>0</v>
      </c>
    </row>
    <row r="18" spans="1:10" x14ac:dyDescent="0.25">
      <c r="A18" s="66" t="s">
        <v>748</v>
      </c>
      <c r="B18" s="66" t="s">
        <v>766</v>
      </c>
      <c r="C18" s="66">
        <v>0</v>
      </c>
      <c r="D18" s="66">
        <v>2</v>
      </c>
      <c r="E18" s="66" t="s">
        <v>750</v>
      </c>
      <c r="F18" s="66">
        <v>1</v>
      </c>
      <c r="G18" s="66">
        <v>0</v>
      </c>
      <c r="H18" s="66">
        <v>0</v>
      </c>
      <c r="I18" s="66">
        <v>0</v>
      </c>
      <c r="J18" s="66">
        <v>0</v>
      </c>
    </row>
    <row r="19" spans="1:10" x14ac:dyDescent="0.25">
      <c r="A19" s="66" t="s">
        <v>748</v>
      </c>
      <c r="B19" s="66" t="s">
        <v>767</v>
      </c>
      <c r="C19" s="66">
        <v>0</v>
      </c>
      <c r="D19" s="66">
        <v>2</v>
      </c>
      <c r="E19" s="66" t="s">
        <v>750</v>
      </c>
      <c r="F19" s="66">
        <v>1</v>
      </c>
      <c r="G19" s="66">
        <v>0</v>
      </c>
      <c r="H19" s="66">
        <v>0</v>
      </c>
      <c r="I19" s="66">
        <v>0</v>
      </c>
      <c r="J19" s="66">
        <v>0</v>
      </c>
    </row>
    <row r="20" spans="1:10" x14ac:dyDescent="0.25">
      <c r="A20" s="66" t="s">
        <v>748</v>
      </c>
      <c r="B20" s="66" t="s">
        <v>768</v>
      </c>
      <c r="C20" s="66">
        <v>0</v>
      </c>
      <c r="D20" s="66">
        <v>2</v>
      </c>
      <c r="E20" s="66" t="s">
        <v>750</v>
      </c>
      <c r="F20" s="66">
        <v>1</v>
      </c>
      <c r="G20" s="66">
        <v>0</v>
      </c>
      <c r="H20" s="66">
        <v>0</v>
      </c>
      <c r="I20" s="66">
        <v>0</v>
      </c>
      <c r="J20" s="66">
        <v>0</v>
      </c>
    </row>
    <row r="21" spans="1:10" x14ac:dyDescent="0.25">
      <c r="A21" s="66" t="s">
        <v>748</v>
      </c>
      <c r="B21" s="66" t="s">
        <v>769</v>
      </c>
      <c r="C21" s="66">
        <v>0</v>
      </c>
      <c r="D21" s="66">
        <v>2</v>
      </c>
      <c r="E21" s="66" t="s">
        <v>750</v>
      </c>
      <c r="F21" s="66">
        <v>1</v>
      </c>
      <c r="G21" s="66">
        <v>0</v>
      </c>
      <c r="H21" s="66">
        <v>0</v>
      </c>
      <c r="I21" s="66">
        <v>0</v>
      </c>
      <c r="J21" s="66">
        <v>0</v>
      </c>
    </row>
    <row r="22" spans="1:10" x14ac:dyDescent="0.25">
      <c r="A22" s="66" t="s">
        <v>748</v>
      </c>
      <c r="B22" s="66" t="s">
        <v>770</v>
      </c>
      <c r="C22" s="66">
        <v>0</v>
      </c>
      <c r="D22" s="66">
        <v>2</v>
      </c>
      <c r="E22" s="66" t="s">
        <v>750</v>
      </c>
      <c r="F22" s="66">
        <v>1</v>
      </c>
      <c r="G22" s="66">
        <v>0</v>
      </c>
      <c r="H22" s="66">
        <v>0</v>
      </c>
      <c r="I22" s="66">
        <v>0</v>
      </c>
      <c r="J22" s="66">
        <v>0</v>
      </c>
    </row>
    <row r="23" spans="1:10" x14ac:dyDescent="0.25">
      <c r="A23" s="66" t="s">
        <v>748</v>
      </c>
      <c r="B23" s="66" t="s">
        <v>771</v>
      </c>
      <c r="C23" s="66">
        <v>0</v>
      </c>
      <c r="D23" s="66">
        <v>2</v>
      </c>
      <c r="E23" s="66" t="s">
        <v>750</v>
      </c>
      <c r="F23" s="66">
        <v>1</v>
      </c>
      <c r="G23" s="66">
        <v>0</v>
      </c>
      <c r="H23" s="66">
        <v>0</v>
      </c>
      <c r="I23" s="66">
        <v>0</v>
      </c>
      <c r="J23" s="66">
        <v>0</v>
      </c>
    </row>
    <row r="24" spans="1:10" x14ac:dyDescent="0.25">
      <c r="A24" s="66" t="s">
        <v>748</v>
      </c>
      <c r="B24" s="66" t="s">
        <v>772</v>
      </c>
      <c r="C24" s="66">
        <v>0</v>
      </c>
      <c r="D24" s="66">
        <v>2</v>
      </c>
      <c r="E24" s="66" t="s">
        <v>750</v>
      </c>
      <c r="F24" s="66">
        <v>1</v>
      </c>
      <c r="G24" s="66">
        <v>0</v>
      </c>
      <c r="H24" s="66">
        <v>0</v>
      </c>
      <c r="I24" s="66">
        <v>0</v>
      </c>
      <c r="J24" s="66">
        <v>0</v>
      </c>
    </row>
    <row r="25" spans="1:10" x14ac:dyDescent="0.25">
      <c r="A25" s="66" t="s">
        <v>748</v>
      </c>
      <c r="B25" s="66" t="s">
        <v>773</v>
      </c>
      <c r="C25" s="66">
        <v>0</v>
      </c>
      <c r="D25" s="66">
        <v>2</v>
      </c>
      <c r="E25" s="66" t="s">
        <v>750</v>
      </c>
      <c r="F25" s="66">
        <v>1</v>
      </c>
      <c r="G25" s="66">
        <v>0</v>
      </c>
      <c r="H25" s="66">
        <v>0</v>
      </c>
      <c r="I25" s="66">
        <v>0</v>
      </c>
      <c r="J25" s="66">
        <v>0</v>
      </c>
    </row>
    <row r="26" spans="1:10" x14ac:dyDescent="0.25">
      <c r="A26" s="66" t="s">
        <v>748</v>
      </c>
      <c r="B26" s="66" t="s">
        <v>774</v>
      </c>
      <c r="C26" s="66">
        <v>0</v>
      </c>
      <c r="D26" s="66">
        <v>2</v>
      </c>
      <c r="E26" s="66" t="s">
        <v>750</v>
      </c>
      <c r="F26" s="66">
        <v>1</v>
      </c>
      <c r="G26" s="66">
        <v>0</v>
      </c>
      <c r="H26" s="66">
        <v>0</v>
      </c>
      <c r="I26" s="66">
        <v>0</v>
      </c>
      <c r="J26" s="66">
        <v>0</v>
      </c>
    </row>
    <row r="27" spans="1:10" x14ac:dyDescent="0.25">
      <c r="A27" s="66" t="s">
        <v>748</v>
      </c>
      <c r="B27" s="66" t="s">
        <v>775</v>
      </c>
      <c r="C27" s="66">
        <v>0</v>
      </c>
      <c r="D27" s="66">
        <v>2</v>
      </c>
      <c r="E27" s="66" t="s">
        <v>750</v>
      </c>
      <c r="F27" s="66">
        <v>1</v>
      </c>
      <c r="G27" s="66">
        <v>0</v>
      </c>
      <c r="H27" s="66">
        <v>0</v>
      </c>
      <c r="I27" s="66">
        <v>0</v>
      </c>
      <c r="J27" s="66">
        <v>0</v>
      </c>
    </row>
    <row r="28" spans="1:10" x14ac:dyDescent="0.25">
      <c r="A28" s="66" t="s">
        <v>776</v>
      </c>
      <c r="B28" s="66" t="s">
        <v>777</v>
      </c>
      <c r="C28" s="66">
        <v>0</v>
      </c>
      <c r="D28" s="66">
        <v>2</v>
      </c>
      <c r="E28" s="66" t="s">
        <v>750</v>
      </c>
      <c r="F28" s="66">
        <v>1</v>
      </c>
      <c r="G28" s="66">
        <v>0</v>
      </c>
      <c r="H28" s="66">
        <v>0</v>
      </c>
      <c r="I28" s="66">
        <v>0</v>
      </c>
      <c r="J28" s="66">
        <v>0</v>
      </c>
    </row>
    <row r="29" spans="1:10" x14ac:dyDescent="0.25">
      <c r="A29" s="66" t="s">
        <v>776</v>
      </c>
      <c r="B29" s="66" t="s">
        <v>778</v>
      </c>
      <c r="C29" s="66">
        <v>0</v>
      </c>
      <c r="D29" s="66">
        <v>2</v>
      </c>
      <c r="E29" s="66" t="s">
        <v>750</v>
      </c>
      <c r="F29" s="66">
        <v>1</v>
      </c>
      <c r="G29" s="66">
        <v>0</v>
      </c>
      <c r="H29" s="66">
        <v>0</v>
      </c>
      <c r="I29" s="66">
        <v>0</v>
      </c>
      <c r="J29" s="66">
        <v>0</v>
      </c>
    </row>
    <row r="30" spans="1:10" x14ac:dyDescent="0.25">
      <c r="A30" s="66" t="s">
        <v>779</v>
      </c>
      <c r="B30" s="66" t="s">
        <v>780</v>
      </c>
      <c r="C30" s="66">
        <v>0</v>
      </c>
      <c r="D30" s="66">
        <v>2</v>
      </c>
      <c r="E30" s="66" t="s">
        <v>750</v>
      </c>
      <c r="F30" s="66">
        <v>4.8828125E-3</v>
      </c>
      <c r="G30" s="66">
        <v>0</v>
      </c>
      <c r="H30" s="66">
        <v>0</v>
      </c>
      <c r="I30" s="66" t="s">
        <v>85</v>
      </c>
      <c r="J30" s="66">
        <v>0</v>
      </c>
    </row>
    <row r="31" spans="1:10" x14ac:dyDescent="0.25">
      <c r="A31" s="66" t="s">
        <v>779</v>
      </c>
      <c r="B31" s="66" t="s">
        <v>781</v>
      </c>
      <c r="C31" s="66">
        <v>0</v>
      </c>
      <c r="D31" s="66">
        <v>2</v>
      </c>
      <c r="E31" s="66" t="s">
        <v>750</v>
      </c>
      <c r="F31" s="66">
        <v>4.8828125E-3</v>
      </c>
      <c r="G31" s="66">
        <v>0</v>
      </c>
      <c r="H31" s="66">
        <v>0</v>
      </c>
      <c r="I31" s="66" t="s">
        <v>85</v>
      </c>
      <c r="J31" s="66">
        <v>0</v>
      </c>
    </row>
    <row r="32" spans="1:10" x14ac:dyDescent="0.25">
      <c r="A32" s="66" t="s">
        <v>779</v>
      </c>
      <c r="B32" s="66" t="s">
        <v>782</v>
      </c>
      <c r="C32" s="66">
        <v>0</v>
      </c>
      <c r="D32" s="66">
        <v>4</v>
      </c>
      <c r="E32" s="66"/>
      <c r="F32" s="66"/>
      <c r="G32" s="66"/>
      <c r="H32" s="66"/>
      <c r="I32" s="66"/>
      <c r="J32" s="66"/>
    </row>
    <row r="33" spans="1:10" x14ac:dyDescent="0.25">
      <c r="A33" s="66" t="s">
        <v>779</v>
      </c>
      <c r="B33" s="66" t="s">
        <v>783</v>
      </c>
      <c r="C33" s="66">
        <v>0</v>
      </c>
      <c r="D33" s="66">
        <v>2</v>
      </c>
      <c r="E33" s="66" t="s">
        <v>750</v>
      </c>
      <c r="F33" s="66">
        <v>4.8828125E-3</v>
      </c>
      <c r="G33" s="66">
        <v>0</v>
      </c>
      <c r="H33" s="66">
        <v>0</v>
      </c>
      <c r="I33" s="66" t="s">
        <v>85</v>
      </c>
      <c r="J33" s="66">
        <v>0</v>
      </c>
    </row>
    <row r="34" spans="1:10" x14ac:dyDescent="0.25">
      <c r="A34" s="66" t="s">
        <v>779</v>
      </c>
      <c r="B34" s="66" t="s">
        <v>784</v>
      </c>
      <c r="C34" s="66">
        <v>0</v>
      </c>
      <c r="D34" s="66">
        <v>2</v>
      </c>
      <c r="E34" s="66" t="s">
        <v>750</v>
      </c>
      <c r="F34" s="66">
        <v>4.8828125E-3</v>
      </c>
      <c r="G34" s="66">
        <v>0</v>
      </c>
      <c r="H34" s="66">
        <v>0</v>
      </c>
      <c r="I34" s="66" t="s">
        <v>85</v>
      </c>
      <c r="J34" s="66">
        <v>0</v>
      </c>
    </row>
    <row r="35" spans="1:10" x14ac:dyDescent="0.25">
      <c r="A35" s="66" t="s">
        <v>779</v>
      </c>
      <c r="B35" s="66" t="s">
        <v>785</v>
      </c>
      <c r="C35" s="66">
        <v>0</v>
      </c>
      <c r="D35" s="66">
        <v>4</v>
      </c>
      <c r="E35" s="66"/>
      <c r="F35" s="66"/>
      <c r="G35" s="66"/>
      <c r="H35" s="66"/>
      <c r="I35" s="66"/>
      <c r="J35" s="66"/>
    </row>
    <row r="36" spans="1:10" x14ac:dyDescent="0.25">
      <c r="A36" s="66" t="s">
        <v>779</v>
      </c>
      <c r="B36" s="66" t="s">
        <v>786</v>
      </c>
      <c r="C36" s="66">
        <v>0</v>
      </c>
      <c r="D36" s="66">
        <v>2</v>
      </c>
      <c r="E36" s="66" t="s">
        <v>750</v>
      </c>
      <c r="F36" s="66">
        <v>4.8828125E-3</v>
      </c>
      <c r="G36" s="66">
        <v>0</v>
      </c>
      <c r="H36" s="66">
        <v>0</v>
      </c>
      <c r="I36" s="66" t="s">
        <v>85</v>
      </c>
      <c r="J36" s="66">
        <v>0</v>
      </c>
    </row>
    <row r="37" spans="1:10" x14ac:dyDescent="0.25">
      <c r="A37" s="66" t="s">
        <v>779</v>
      </c>
      <c r="B37" s="66" t="s">
        <v>787</v>
      </c>
      <c r="C37" s="66">
        <v>0</v>
      </c>
      <c r="D37" s="66">
        <v>2</v>
      </c>
      <c r="E37" s="66" t="s">
        <v>750</v>
      </c>
      <c r="F37" s="66">
        <v>4.8828125E-3</v>
      </c>
      <c r="G37" s="66">
        <v>0</v>
      </c>
      <c r="H37" s="66">
        <v>0</v>
      </c>
      <c r="I37" s="66" t="s">
        <v>85</v>
      </c>
      <c r="J37" s="66">
        <v>0</v>
      </c>
    </row>
    <row r="38" spans="1:10" x14ac:dyDescent="0.25">
      <c r="A38" s="66" t="s">
        <v>779</v>
      </c>
      <c r="B38" s="66" t="s">
        <v>788</v>
      </c>
      <c r="C38" s="66">
        <v>0</v>
      </c>
      <c r="D38" s="66">
        <v>4</v>
      </c>
      <c r="E38" s="66"/>
      <c r="F38" s="66"/>
      <c r="G38" s="66"/>
      <c r="H38" s="66"/>
      <c r="I38" s="66"/>
      <c r="J38" s="66"/>
    </row>
    <row r="39" spans="1:10" x14ac:dyDescent="0.25">
      <c r="A39" s="66" t="s">
        <v>779</v>
      </c>
      <c r="B39" s="66" t="s">
        <v>789</v>
      </c>
      <c r="C39" s="66">
        <v>0</v>
      </c>
      <c r="D39" s="66">
        <v>2</v>
      </c>
      <c r="E39" s="66" t="s">
        <v>750</v>
      </c>
      <c r="F39" s="66">
        <v>4.8828125E-3</v>
      </c>
      <c r="G39" s="66">
        <v>0</v>
      </c>
      <c r="H39" s="66">
        <v>0</v>
      </c>
      <c r="I39" s="66" t="s">
        <v>85</v>
      </c>
      <c r="J39" s="66">
        <v>0</v>
      </c>
    </row>
    <row r="40" spans="1:10" x14ac:dyDescent="0.25">
      <c r="A40" s="66" t="s">
        <v>779</v>
      </c>
      <c r="B40" s="66" t="s">
        <v>790</v>
      </c>
      <c r="C40" s="66">
        <v>0</v>
      </c>
      <c r="D40" s="66">
        <v>2</v>
      </c>
      <c r="E40" s="66" t="s">
        <v>750</v>
      </c>
      <c r="F40" s="66">
        <v>4.8828125E-3</v>
      </c>
      <c r="G40" s="66">
        <v>0</v>
      </c>
      <c r="H40" s="66">
        <v>0</v>
      </c>
      <c r="I40" s="66" t="s">
        <v>85</v>
      </c>
      <c r="J40" s="66">
        <v>0</v>
      </c>
    </row>
    <row r="41" spans="1:10" x14ac:dyDescent="0.25">
      <c r="A41" s="66" t="s">
        <v>779</v>
      </c>
      <c r="B41" s="66" t="s">
        <v>791</v>
      </c>
      <c r="C41" s="66">
        <v>0</v>
      </c>
      <c r="D41" s="66">
        <v>4</v>
      </c>
      <c r="E41" s="66"/>
      <c r="F41" s="66"/>
      <c r="G41" s="66"/>
      <c r="H41" s="66"/>
      <c r="I41" s="66"/>
      <c r="J41" s="66"/>
    </row>
    <row r="42" spans="1:10" x14ac:dyDescent="0.25">
      <c r="A42" s="66" t="s">
        <v>779</v>
      </c>
      <c r="B42" s="66" t="s">
        <v>792</v>
      </c>
      <c r="C42" s="66">
        <v>0</v>
      </c>
      <c r="D42" s="66">
        <v>2</v>
      </c>
      <c r="E42" s="66" t="s">
        <v>750</v>
      </c>
      <c r="F42" s="66">
        <v>4.8828125E-3</v>
      </c>
      <c r="G42" s="66">
        <v>0</v>
      </c>
      <c r="H42" s="66">
        <v>0</v>
      </c>
      <c r="I42" s="66" t="s">
        <v>85</v>
      </c>
      <c r="J42" s="66">
        <v>0</v>
      </c>
    </row>
    <row r="43" spans="1:10" x14ac:dyDescent="0.25">
      <c r="A43" s="66" t="s">
        <v>779</v>
      </c>
      <c r="B43" s="66" t="s">
        <v>793</v>
      </c>
      <c r="C43" s="66">
        <v>0</v>
      </c>
      <c r="D43" s="66">
        <v>2</v>
      </c>
      <c r="E43" s="66" t="s">
        <v>750</v>
      </c>
      <c r="F43" s="66">
        <v>4.8828125E-3</v>
      </c>
      <c r="G43" s="66">
        <v>0</v>
      </c>
      <c r="H43" s="66">
        <v>0</v>
      </c>
      <c r="I43" s="66" t="s">
        <v>85</v>
      </c>
      <c r="J43" s="66">
        <v>0</v>
      </c>
    </row>
    <row r="44" spans="1:10" x14ac:dyDescent="0.25">
      <c r="A44" s="66" t="s">
        <v>779</v>
      </c>
      <c r="B44" s="66" t="s">
        <v>794</v>
      </c>
      <c r="C44" s="66">
        <v>0</v>
      </c>
      <c r="D44" s="66">
        <v>4</v>
      </c>
      <c r="E44" s="66"/>
      <c r="F44" s="66"/>
      <c r="G44" s="66"/>
      <c r="H44" s="66"/>
      <c r="I44" s="66"/>
      <c r="J44" s="66"/>
    </row>
    <row r="45" spans="1:10" x14ac:dyDescent="0.25">
      <c r="A45" s="66" t="s">
        <v>779</v>
      </c>
      <c r="B45" s="66" t="s">
        <v>795</v>
      </c>
      <c r="C45" s="66">
        <v>0</v>
      </c>
      <c r="D45" s="66">
        <v>2</v>
      </c>
      <c r="E45" s="66" t="s">
        <v>750</v>
      </c>
      <c r="F45" s="66">
        <v>4.8828125E-3</v>
      </c>
      <c r="G45" s="66">
        <v>0</v>
      </c>
      <c r="H45" s="66">
        <v>0</v>
      </c>
      <c r="I45" s="66" t="s">
        <v>85</v>
      </c>
      <c r="J45" s="66">
        <v>0</v>
      </c>
    </row>
    <row r="46" spans="1:10" x14ac:dyDescent="0.25">
      <c r="A46" s="66" t="s">
        <v>779</v>
      </c>
      <c r="B46" s="66" t="s">
        <v>796</v>
      </c>
      <c r="C46" s="66">
        <v>0</v>
      </c>
      <c r="D46" s="66">
        <v>2</v>
      </c>
      <c r="E46" s="66" t="s">
        <v>750</v>
      </c>
      <c r="F46" s="66">
        <v>4.8828125E-3</v>
      </c>
      <c r="G46" s="66">
        <v>0</v>
      </c>
      <c r="H46" s="66">
        <v>0</v>
      </c>
      <c r="I46" s="66" t="s">
        <v>85</v>
      </c>
      <c r="J46" s="66">
        <v>0</v>
      </c>
    </row>
    <row r="47" spans="1:10" x14ac:dyDescent="0.25">
      <c r="A47" s="66" t="s">
        <v>779</v>
      </c>
      <c r="B47" s="66" t="s">
        <v>797</v>
      </c>
      <c r="C47" s="66">
        <v>0</v>
      </c>
      <c r="D47" s="66">
        <v>4</v>
      </c>
      <c r="E47" s="66"/>
      <c r="F47" s="66"/>
      <c r="G47" s="66"/>
      <c r="H47" s="66"/>
      <c r="I47" s="66"/>
      <c r="J47" s="66"/>
    </row>
    <row r="48" spans="1:10" x14ac:dyDescent="0.25">
      <c r="A48" s="66" t="s">
        <v>779</v>
      </c>
      <c r="B48" s="66" t="s">
        <v>798</v>
      </c>
      <c r="C48" s="66">
        <v>0</v>
      </c>
      <c r="D48" s="66">
        <v>2</v>
      </c>
      <c r="E48" s="66" t="s">
        <v>750</v>
      </c>
      <c r="F48" s="66">
        <v>4.8828125E-3</v>
      </c>
      <c r="G48" s="66">
        <v>0</v>
      </c>
      <c r="H48" s="66">
        <v>0</v>
      </c>
      <c r="I48" s="66" t="s">
        <v>85</v>
      </c>
      <c r="J48" s="66">
        <v>0</v>
      </c>
    </row>
    <row r="49" spans="1:10" x14ac:dyDescent="0.25">
      <c r="A49" s="66" t="s">
        <v>779</v>
      </c>
      <c r="B49" s="66" t="s">
        <v>799</v>
      </c>
      <c r="C49" s="66">
        <v>0</v>
      </c>
      <c r="D49" s="66">
        <v>2</v>
      </c>
      <c r="E49" s="66" t="s">
        <v>750</v>
      </c>
      <c r="F49" s="66">
        <v>4.8828125E-3</v>
      </c>
      <c r="G49" s="66">
        <v>0</v>
      </c>
      <c r="H49" s="66">
        <v>0</v>
      </c>
      <c r="I49" s="66" t="s">
        <v>85</v>
      </c>
      <c r="J49" s="66">
        <v>0</v>
      </c>
    </row>
    <row r="50" spans="1:10" x14ac:dyDescent="0.25">
      <c r="A50" s="66" t="s">
        <v>779</v>
      </c>
      <c r="B50" s="66" t="s">
        <v>800</v>
      </c>
      <c r="C50" s="66">
        <v>0</v>
      </c>
      <c r="D50" s="66">
        <v>4</v>
      </c>
      <c r="E50" s="66"/>
      <c r="F50" s="66"/>
      <c r="G50" s="66"/>
      <c r="H50" s="66"/>
      <c r="I50" s="66"/>
      <c r="J50" s="66"/>
    </row>
    <row r="51" spans="1:10" x14ac:dyDescent="0.25">
      <c r="A51" s="66" t="s">
        <v>779</v>
      </c>
      <c r="B51" s="66" t="s">
        <v>801</v>
      </c>
      <c r="C51" s="66">
        <v>0</v>
      </c>
      <c r="D51" s="66">
        <v>2</v>
      </c>
      <c r="E51" s="66" t="s">
        <v>750</v>
      </c>
      <c r="F51" s="66">
        <v>4.8828125E-3</v>
      </c>
      <c r="G51" s="66">
        <v>0</v>
      </c>
      <c r="H51" s="66">
        <v>0</v>
      </c>
      <c r="I51" s="66" t="s">
        <v>85</v>
      </c>
      <c r="J51" s="66">
        <v>0</v>
      </c>
    </row>
    <row r="52" spans="1:10" x14ac:dyDescent="0.25">
      <c r="A52" s="66" t="s">
        <v>779</v>
      </c>
      <c r="B52" s="66" t="s">
        <v>802</v>
      </c>
      <c r="C52" s="66">
        <v>0</v>
      </c>
      <c r="D52" s="66">
        <v>2</v>
      </c>
      <c r="E52" s="66" t="s">
        <v>750</v>
      </c>
      <c r="F52" s="66">
        <v>4.8828125E-3</v>
      </c>
      <c r="G52" s="66">
        <v>0</v>
      </c>
      <c r="H52" s="66">
        <v>0</v>
      </c>
      <c r="I52" s="66" t="s">
        <v>85</v>
      </c>
      <c r="J52" s="66">
        <v>0</v>
      </c>
    </row>
    <row r="53" spans="1:10" x14ac:dyDescent="0.25">
      <c r="A53" s="66" t="s">
        <v>779</v>
      </c>
      <c r="B53" s="66" t="s">
        <v>803</v>
      </c>
      <c r="C53" s="66">
        <v>0</v>
      </c>
      <c r="D53" s="66">
        <v>4</v>
      </c>
      <c r="E53" s="66"/>
      <c r="F53" s="66"/>
      <c r="G53" s="66"/>
      <c r="H53" s="66"/>
      <c r="I53" s="66"/>
      <c r="J53" s="66"/>
    </row>
    <row r="54" spans="1:10" x14ac:dyDescent="0.25">
      <c r="A54" s="66" t="s">
        <v>779</v>
      </c>
      <c r="B54" s="66" t="s">
        <v>804</v>
      </c>
      <c r="C54" s="66">
        <v>0</v>
      </c>
      <c r="D54" s="66">
        <v>2</v>
      </c>
      <c r="E54" s="66" t="s">
        <v>750</v>
      </c>
      <c r="F54" s="66">
        <v>4.8828125E-3</v>
      </c>
      <c r="G54" s="66">
        <v>0</v>
      </c>
      <c r="H54" s="66">
        <v>0</v>
      </c>
      <c r="I54" s="66" t="s">
        <v>85</v>
      </c>
      <c r="J54" s="66">
        <v>0</v>
      </c>
    </row>
    <row r="55" spans="1:10" x14ac:dyDescent="0.25">
      <c r="A55" s="66" t="s">
        <v>779</v>
      </c>
      <c r="B55" s="66" t="s">
        <v>805</v>
      </c>
      <c r="C55" s="66">
        <v>0</v>
      </c>
      <c r="D55" s="66">
        <v>2</v>
      </c>
      <c r="E55" s="66" t="s">
        <v>750</v>
      </c>
      <c r="F55" s="66">
        <v>4.8828125E-3</v>
      </c>
      <c r="G55" s="66">
        <v>0</v>
      </c>
      <c r="H55" s="66">
        <v>0</v>
      </c>
      <c r="I55" s="66" t="s">
        <v>85</v>
      </c>
      <c r="J55" s="66">
        <v>0</v>
      </c>
    </row>
    <row r="56" spans="1:10" x14ac:dyDescent="0.25">
      <c r="A56" s="66" t="s">
        <v>779</v>
      </c>
      <c r="B56" s="66" t="s">
        <v>806</v>
      </c>
      <c r="C56" s="66">
        <v>0</v>
      </c>
      <c r="D56" s="66">
        <v>4</v>
      </c>
      <c r="E56" s="66"/>
      <c r="F56" s="66"/>
      <c r="G56" s="66"/>
      <c r="H56" s="66"/>
      <c r="I56" s="66"/>
      <c r="J56" s="66"/>
    </row>
    <row r="57" spans="1:10" x14ac:dyDescent="0.25">
      <c r="A57" s="66" t="s">
        <v>779</v>
      </c>
      <c r="B57" s="66" t="s">
        <v>807</v>
      </c>
      <c r="C57" s="66">
        <v>0</v>
      </c>
      <c r="D57" s="66">
        <v>2</v>
      </c>
      <c r="E57" s="66" t="s">
        <v>750</v>
      </c>
      <c r="F57" s="66">
        <v>4.8828125E-3</v>
      </c>
      <c r="G57" s="66">
        <v>0</v>
      </c>
      <c r="H57" s="66">
        <v>0</v>
      </c>
      <c r="I57" s="66" t="s">
        <v>85</v>
      </c>
      <c r="J57" s="66">
        <v>0</v>
      </c>
    </row>
    <row r="58" spans="1:10" x14ac:dyDescent="0.25">
      <c r="A58" s="66" t="s">
        <v>779</v>
      </c>
      <c r="B58" s="66" t="s">
        <v>808</v>
      </c>
      <c r="C58" s="66">
        <v>0</v>
      </c>
      <c r="D58" s="66">
        <v>2</v>
      </c>
      <c r="E58" s="66" t="s">
        <v>750</v>
      </c>
      <c r="F58" s="66">
        <v>4.8828125E-3</v>
      </c>
      <c r="G58" s="66">
        <v>0</v>
      </c>
      <c r="H58" s="66">
        <v>0</v>
      </c>
      <c r="I58" s="66" t="s">
        <v>85</v>
      </c>
      <c r="J58" s="66">
        <v>0</v>
      </c>
    </row>
    <row r="59" spans="1:10" x14ac:dyDescent="0.25">
      <c r="A59" s="66" t="s">
        <v>779</v>
      </c>
      <c r="B59" s="66" t="s">
        <v>809</v>
      </c>
      <c r="C59" s="66">
        <v>0</v>
      </c>
      <c r="D59" s="66">
        <v>4</v>
      </c>
      <c r="E59" s="66"/>
      <c r="F59" s="66"/>
      <c r="G59" s="66"/>
      <c r="H59" s="66"/>
      <c r="I59" s="66"/>
      <c r="J59" s="66"/>
    </row>
    <row r="60" spans="1:10" x14ac:dyDescent="0.25">
      <c r="A60" s="66" t="s">
        <v>779</v>
      </c>
      <c r="B60" s="66" t="s">
        <v>810</v>
      </c>
      <c r="C60" s="66">
        <v>0</v>
      </c>
      <c r="D60" s="66">
        <v>2</v>
      </c>
      <c r="E60" s="66" t="s">
        <v>750</v>
      </c>
      <c r="F60" s="66">
        <v>4.8828125E-3</v>
      </c>
      <c r="G60" s="66">
        <v>0</v>
      </c>
      <c r="H60" s="66">
        <v>0</v>
      </c>
      <c r="I60" s="66" t="s">
        <v>85</v>
      </c>
      <c r="J60" s="66">
        <v>0</v>
      </c>
    </row>
    <row r="61" spans="1:10" x14ac:dyDescent="0.25">
      <c r="A61" s="66" t="s">
        <v>779</v>
      </c>
      <c r="B61" s="66" t="s">
        <v>811</v>
      </c>
      <c r="C61" s="66">
        <v>0</v>
      </c>
      <c r="D61" s="66">
        <v>2</v>
      </c>
      <c r="E61" s="66" t="s">
        <v>750</v>
      </c>
      <c r="F61" s="66">
        <v>4.8828125E-3</v>
      </c>
      <c r="G61" s="66">
        <v>0</v>
      </c>
      <c r="H61" s="66">
        <v>0</v>
      </c>
      <c r="I61" s="66" t="s">
        <v>85</v>
      </c>
      <c r="J61" s="66">
        <v>0</v>
      </c>
    </row>
    <row r="62" spans="1:10" x14ac:dyDescent="0.25">
      <c r="A62" s="66" t="s">
        <v>779</v>
      </c>
      <c r="B62" s="66" t="s">
        <v>812</v>
      </c>
      <c r="C62" s="66">
        <v>0</v>
      </c>
      <c r="D62" s="66">
        <v>4</v>
      </c>
      <c r="E62" s="66"/>
      <c r="F62" s="66"/>
      <c r="G62" s="66"/>
      <c r="H62" s="66"/>
      <c r="I62" s="66"/>
      <c r="J62" s="66"/>
    </row>
    <row r="63" spans="1:10" x14ac:dyDescent="0.25">
      <c r="A63" s="66" t="s">
        <v>779</v>
      </c>
      <c r="B63" s="66" t="s">
        <v>813</v>
      </c>
      <c r="C63" s="66">
        <v>0</v>
      </c>
      <c r="D63" s="66">
        <v>2</v>
      </c>
      <c r="E63" s="66" t="s">
        <v>750</v>
      </c>
      <c r="F63" s="66">
        <v>4.8828125E-3</v>
      </c>
      <c r="G63" s="66">
        <v>0</v>
      </c>
      <c r="H63" s="66">
        <v>0</v>
      </c>
      <c r="I63" s="66" t="s">
        <v>85</v>
      </c>
      <c r="J63" s="66">
        <v>0</v>
      </c>
    </row>
    <row r="64" spans="1:10" x14ac:dyDescent="0.25">
      <c r="A64" s="66" t="s">
        <v>779</v>
      </c>
      <c r="B64" s="66" t="s">
        <v>814</v>
      </c>
      <c r="C64" s="66">
        <v>0</v>
      </c>
      <c r="D64" s="66">
        <v>2</v>
      </c>
      <c r="E64" s="66" t="s">
        <v>750</v>
      </c>
      <c r="F64" s="66">
        <v>4.8828125E-3</v>
      </c>
      <c r="G64" s="66">
        <v>0</v>
      </c>
      <c r="H64" s="66">
        <v>0</v>
      </c>
      <c r="I64" s="66" t="s">
        <v>85</v>
      </c>
      <c r="J64" s="66">
        <v>0</v>
      </c>
    </row>
    <row r="65" spans="1:10" x14ac:dyDescent="0.25">
      <c r="A65" s="66" t="s">
        <v>779</v>
      </c>
      <c r="B65" s="66" t="s">
        <v>815</v>
      </c>
      <c r="C65" s="66">
        <v>0</v>
      </c>
      <c r="D65" s="66">
        <v>4</v>
      </c>
      <c r="E65" s="66"/>
      <c r="F65" s="66"/>
      <c r="G65" s="66"/>
      <c r="H65" s="66"/>
      <c r="I65" s="66"/>
      <c r="J65" s="66"/>
    </row>
    <row r="66" spans="1:10" x14ac:dyDescent="0.25">
      <c r="A66" s="66" t="s">
        <v>779</v>
      </c>
      <c r="B66" s="66" t="s">
        <v>816</v>
      </c>
      <c r="C66" s="66">
        <v>0</v>
      </c>
      <c r="D66" s="66">
        <v>2</v>
      </c>
      <c r="E66" s="66" t="s">
        <v>750</v>
      </c>
      <c r="F66" s="66">
        <v>4.8828125E-3</v>
      </c>
      <c r="G66" s="66">
        <v>0</v>
      </c>
      <c r="H66" s="66">
        <v>0</v>
      </c>
      <c r="I66" s="66" t="s">
        <v>85</v>
      </c>
      <c r="J66" s="66">
        <v>0</v>
      </c>
    </row>
    <row r="67" spans="1:10" x14ac:dyDescent="0.25">
      <c r="A67" s="66" t="s">
        <v>779</v>
      </c>
      <c r="B67" s="66" t="s">
        <v>817</v>
      </c>
      <c r="C67" s="66">
        <v>0</v>
      </c>
      <c r="D67" s="66">
        <v>2</v>
      </c>
      <c r="E67" s="66" t="s">
        <v>750</v>
      </c>
      <c r="F67" s="66">
        <v>4.8828125E-3</v>
      </c>
      <c r="G67" s="66">
        <v>0</v>
      </c>
      <c r="H67" s="66">
        <v>0</v>
      </c>
      <c r="I67" s="66" t="s">
        <v>85</v>
      </c>
      <c r="J67" s="66">
        <v>0</v>
      </c>
    </row>
    <row r="68" spans="1:10" x14ac:dyDescent="0.25">
      <c r="A68" s="66" t="s">
        <v>779</v>
      </c>
      <c r="B68" s="66" t="s">
        <v>818</v>
      </c>
      <c r="C68" s="66">
        <v>0</v>
      </c>
      <c r="D68" s="66">
        <v>4</v>
      </c>
      <c r="E68" s="66"/>
      <c r="F68" s="66"/>
      <c r="G68" s="66"/>
      <c r="H68" s="66"/>
      <c r="I68" s="66"/>
      <c r="J68" s="66"/>
    </row>
    <row r="69" spans="1:10" x14ac:dyDescent="0.25">
      <c r="A69" s="66" t="s">
        <v>779</v>
      </c>
      <c r="B69" s="66" t="s">
        <v>819</v>
      </c>
      <c r="C69" s="66">
        <v>0</v>
      </c>
      <c r="D69" s="66">
        <v>2</v>
      </c>
      <c r="E69" s="66" t="s">
        <v>750</v>
      </c>
      <c r="F69" s="66">
        <v>4.8828125E-3</v>
      </c>
      <c r="G69" s="66">
        <v>0</v>
      </c>
      <c r="H69" s="66">
        <v>0</v>
      </c>
      <c r="I69" s="66" t="s">
        <v>85</v>
      </c>
      <c r="J69" s="66">
        <v>0</v>
      </c>
    </row>
    <row r="70" spans="1:10" x14ac:dyDescent="0.25">
      <c r="A70" s="66" t="s">
        <v>779</v>
      </c>
      <c r="B70" s="66" t="s">
        <v>820</v>
      </c>
      <c r="C70" s="66">
        <v>0</v>
      </c>
      <c r="D70" s="66">
        <v>2</v>
      </c>
      <c r="E70" s="66" t="s">
        <v>750</v>
      </c>
      <c r="F70" s="66">
        <v>4.8828125E-3</v>
      </c>
      <c r="G70" s="66">
        <v>0</v>
      </c>
      <c r="H70" s="66">
        <v>0</v>
      </c>
      <c r="I70" s="66" t="s">
        <v>85</v>
      </c>
      <c r="J70" s="66">
        <v>0</v>
      </c>
    </row>
    <row r="71" spans="1:10" x14ac:dyDescent="0.25">
      <c r="A71" s="66" t="s">
        <v>779</v>
      </c>
      <c r="B71" s="66" t="s">
        <v>821</v>
      </c>
      <c r="C71" s="66">
        <v>0</v>
      </c>
      <c r="D71" s="66">
        <v>4</v>
      </c>
      <c r="E71" s="66"/>
      <c r="F71" s="66"/>
      <c r="G71" s="66"/>
      <c r="H71" s="66"/>
      <c r="I71" s="66"/>
      <c r="J71" s="66"/>
    </row>
    <row r="72" spans="1:10" x14ac:dyDescent="0.25">
      <c r="A72" s="66" t="s">
        <v>779</v>
      </c>
      <c r="B72" s="66" t="s">
        <v>822</v>
      </c>
      <c r="C72" s="66">
        <v>0</v>
      </c>
      <c r="D72" s="66">
        <v>2</v>
      </c>
      <c r="E72" s="66" t="s">
        <v>750</v>
      </c>
      <c r="F72" s="66">
        <v>4.8828125E-3</v>
      </c>
      <c r="G72" s="66">
        <v>0</v>
      </c>
      <c r="H72" s="66">
        <v>0</v>
      </c>
      <c r="I72" s="66" t="s">
        <v>85</v>
      </c>
      <c r="J72" s="66">
        <v>0</v>
      </c>
    </row>
    <row r="73" spans="1:10" x14ac:dyDescent="0.25">
      <c r="A73" s="66" t="s">
        <v>779</v>
      </c>
      <c r="B73" s="66" t="s">
        <v>823</v>
      </c>
      <c r="C73" s="66">
        <v>0</v>
      </c>
      <c r="D73" s="66">
        <v>2</v>
      </c>
      <c r="E73" s="66" t="s">
        <v>750</v>
      </c>
      <c r="F73" s="66">
        <v>4.8828125E-3</v>
      </c>
      <c r="G73" s="66">
        <v>0</v>
      </c>
      <c r="H73" s="66">
        <v>0</v>
      </c>
      <c r="I73" s="66" t="s">
        <v>85</v>
      </c>
      <c r="J73" s="66">
        <v>0</v>
      </c>
    </row>
    <row r="74" spans="1:10" x14ac:dyDescent="0.25">
      <c r="A74" s="66" t="s">
        <v>779</v>
      </c>
      <c r="B74" s="66" t="s">
        <v>824</v>
      </c>
      <c r="C74" s="66">
        <v>0</v>
      </c>
      <c r="D74" s="66">
        <v>4</v>
      </c>
      <c r="E74" s="66"/>
      <c r="F74" s="66"/>
      <c r="G74" s="66"/>
      <c r="H74" s="66"/>
      <c r="I74" s="66"/>
      <c r="J74" s="66"/>
    </row>
    <row r="75" spans="1:10" x14ac:dyDescent="0.25">
      <c r="A75" s="66" t="s">
        <v>779</v>
      </c>
      <c r="B75" s="66" t="s">
        <v>825</v>
      </c>
      <c r="C75" s="66">
        <v>0</v>
      </c>
      <c r="D75" s="66">
        <v>2</v>
      </c>
      <c r="E75" s="66" t="s">
        <v>750</v>
      </c>
      <c r="F75" s="66">
        <v>4.8828125E-3</v>
      </c>
      <c r="G75" s="66">
        <v>0</v>
      </c>
      <c r="H75" s="66">
        <v>0</v>
      </c>
      <c r="I75" s="66" t="s">
        <v>85</v>
      </c>
      <c r="J75" s="66">
        <v>0</v>
      </c>
    </row>
    <row r="76" spans="1:10" x14ac:dyDescent="0.25">
      <c r="A76" s="66" t="s">
        <v>779</v>
      </c>
      <c r="B76" s="66" t="s">
        <v>826</v>
      </c>
      <c r="C76" s="66">
        <v>0</v>
      </c>
      <c r="D76" s="66">
        <v>2</v>
      </c>
      <c r="E76" s="66" t="s">
        <v>750</v>
      </c>
      <c r="F76" s="66">
        <v>4.8828125E-3</v>
      </c>
      <c r="G76" s="66">
        <v>0</v>
      </c>
      <c r="H76" s="66">
        <v>0</v>
      </c>
      <c r="I76" s="66" t="s">
        <v>85</v>
      </c>
      <c r="J76" s="66">
        <v>0</v>
      </c>
    </row>
    <row r="77" spans="1:10" x14ac:dyDescent="0.25">
      <c r="A77" s="66" t="s">
        <v>779</v>
      </c>
      <c r="B77" s="66" t="s">
        <v>827</v>
      </c>
      <c r="C77" s="66">
        <v>0</v>
      </c>
      <c r="D77" s="66">
        <v>4</v>
      </c>
      <c r="E77" s="66"/>
      <c r="F77" s="66"/>
      <c r="G77" s="66"/>
      <c r="H77" s="66"/>
      <c r="I77" s="66"/>
      <c r="J77" s="66"/>
    </row>
    <row r="78" spans="1:10" x14ac:dyDescent="0.25">
      <c r="A78" s="66" t="s">
        <v>779</v>
      </c>
      <c r="B78" s="66" t="s">
        <v>828</v>
      </c>
      <c r="C78" s="66">
        <v>0</v>
      </c>
      <c r="D78" s="66">
        <v>2</v>
      </c>
      <c r="E78" s="66" t="s">
        <v>750</v>
      </c>
      <c r="F78" s="66">
        <v>4.8828125E-3</v>
      </c>
      <c r="G78" s="66">
        <v>0</v>
      </c>
      <c r="H78" s="66">
        <v>0</v>
      </c>
      <c r="I78" s="66" t="s">
        <v>85</v>
      </c>
      <c r="J78" s="66">
        <v>0</v>
      </c>
    </row>
    <row r="79" spans="1:10" x14ac:dyDescent="0.25">
      <c r="A79" s="66" t="s">
        <v>779</v>
      </c>
      <c r="B79" s="66" t="s">
        <v>829</v>
      </c>
      <c r="C79" s="66">
        <v>0</v>
      </c>
      <c r="D79" s="66">
        <v>2</v>
      </c>
      <c r="E79" s="66" t="s">
        <v>750</v>
      </c>
      <c r="F79" s="66">
        <v>4.8828125E-3</v>
      </c>
      <c r="G79" s="66">
        <v>0</v>
      </c>
      <c r="H79" s="66">
        <v>0</v>
      </c>
      <c r="I79" s="66" t="s">
        <v>85</v>
      </c>
      <c r="J79" s="66">
        <v>0</v>
      </c>
    </row>
    <row r="80" spans="1:10" x14ac:dyDescent="0.25">
      <c r="A80" s="66" t="s">
        <v>779</v>
      </c>
      <c r="B80" s="66" t="s">
        <v>830</v>
      </c>
      <c r="C80" s="66">
        <v>0</v>
      </c>
      <c r="D80" s="66">
        <v>4</v>
      </c>
      <c r="E80" s="66"/>
      <c r="F80" s="66"/>
      <c r="G80" s="66"/>
      <c r="H80" s="66"/>
      <c r="I80" s="66"/>
      <c r="J80" s="66"/>
    </row>
    <row r="81" spans="1:10" x14ac:dyDescent="0.25">
      <c r="A81" s="66" t="s">
        <v>779</v>
      </c>
      <c r="B81" s="66" t="s">
        <v>831</v>
      </c>
      <c r="C81" s="66">
        <v>0</v>
      </c>
      <c r="D81" s="66">
        <v>2</v>
      </c>
      <c r="E81" s="66" t="s">
        <v>750</v>
      </c>
      <c r="F81" s="66">
        <v>4.8828125E-3</v>
      </c>
      <c r="G81" s="66">
        <v>0</v>
      </c>
      <c r="H81" s="66">
        <v>0</v>
      </c>
      <c r="I81" s="66" t="s">
        <v>85</v>
      </c>
      <c r="J81" s="66">
        <v>0</v>
      </c>
    </row>
    <row r="82" spans="1:10" x14ac:dyDescent="0.25">
      <c r="A82" s="66" t="s">
        <v>779</v>
      </c>
      <c r="B82" s="66" t="s">
        <v>832</v>
      </c>
      <c r="C82" s="66">
        <v>0</v>
      </c>
      <c r="D82" s="66">
        <v>2</v>
      </c>
      <c r="E82" s="66" t="s">
        <v>750</v>
      </c>
      <c r="F82" s="66">
        <v>4.8828125E-3</v>
      </c>
      <c r="G82" s="66">
        <v>0</v>
      </c>
      <c r="H82" s="66">
        <v>0</v>
      </c>
      <c r="I82" s="66" t="s">
        <v>85</v>
      </c>
      <c r="J82" s="66">
        <v>0</v>
      </c>
    </row>
    <row r="83" spans="1:10" x14ac:dyDescent="0.25">
      <c r="A83" s="66" t="s">
        <v>779</v>
      </c>
      <c r="B83" s="66" t="s">
        <v>833</v>
      </c>
      <c r="C83" s="66">
        <v>0</v>
      </c>
      <c r="D83" s="66">
        <v>4</v>
      </c>
      <c r="E83" s="66"/>
      <c r="F83" s="66"/>
      <c r="G83" s="66"/>
      <c r="H83" s="66"/>
      <c r="I83" s="66"/>
      <c r="J83" s="66"/>
    </row>
    <row r="84" spans="1:10" x14ac:dyDescent="0.25">
      <c r="A84" s="66" t="s">
        <v>779</v>
      </c>
      <c r="B84" s="66" t="s">
        <v>834</v>
      </c>
      <c r="C84" s="66">
        <v>0</v>
      </c>
      <c r="D84" s="66">
        <v>2</v>
      </c>
      <c r="E84" s="66" t="s">
        <v>750</v>
      </c>
      <c r="F84" s="66">
        <v>4.8828125E-3</v>
      </c>
      <c r="G84" s="66">
        <v>0</v>
      </c>
      <c r="H84" s="66">
        <v>0</v>
      </c>
      <c r="I84" s="66" t="s">
        <v>85</v>
      </c>
      <c r="J84" s="66">
        <v>0</v>
      </c>
    </row>
    <row r="85" spans="1:10" x14ac:dyDescent="0.25">
      <c r="A85" s="66" t="s">
        <v>779</v>
      </c>
      <c r="B85" s="66" t="s">
        <v>835</v>
      </c>
      <c r="C85" s="66">
        <v>0</v>
      </c>
      <c r="D85" s="66">
        <v>2</v>
      </c>
      <c r="E85" s="66" t="s">
        <v>750</v>
      </c>
      <c r="F85" s="66">
        <v>4.8828125E-3</v>
      </c>
      <c r="G85" s="66">
        <v>0</v>
      </c>
      <c r="H85" s="66">
        <v>0</v>
      </c>
      <c r="I85" s="66" t="s">
        <v>85</v>
      </c>
      <c r="J85" s="66">
        <v>0</v>
      </c>
    </row>
    <row r="86" spans="1:10" x14ac:dyDescent="0.25">
      <c r="A86" s="66" t="s">
        <v>779</v>
      </c>
      <c r="B86" s="66" t="s">
        <v>836</v>
      </c>
      <c r="C86" s="66">
        <v>0</v>
      </c>
      <c r="D86" s="66">
        <v>4</v>
      </c>
      <c r="E86" s="66"/>
      <c r="F86" s="66"/>
      <c r="G86" s="66"/>
      <c r="H86" s="66"/>
      <c r="I86" s="66"/>
      <c r="J86" s="66"/>
    </row>
    <row r="87" spans="1:10" x14ac:dyDescent="0.25">
      <c r="A87" s="66" t="s">
        <v>779</v>
      </c>
      <c r="B87" s="66" t="s">
        <v>837</v>
      </c>
      <c r="C87" s="66">
        <v>0</v>
      </c>
      <c r="D87" s="66">
        <v>2</v>
      </c>
      <c r="E87" s="66" t="s">
        <v>750</v>
      </c>
      <c r="F87" s="66">
        <v>4.8828125E-3</v>
      </c>
      <c r="G87" s="66">
        <v>0</v>
      </c>
      <c r="H87" s="66">
        <v>0</v>
      </c>
      <c r="I87" s="66" t="s">
        <v>85</v>
      </c>
      <c r="J87" s="66">
        <v>0</v>
      </c>
    </row>
    <row r="88" spans="1:10" x14ac:dyDescent="0.25">
      <c r="A88" s="66" t="s">
        <v>779</v>
      </c>
      <c r="B88" s="66" t="s">
        <v>838</v>
      </c>
      <c r="C88" s="66">
        <v>0</v>
      </c>
      <c r="D88" s="66">
        <v>2</v>
      </c>
      <c r="E88" s="66" t="s">
        <v>750</v>
      </c>
      <c r="F88" s="66">
        <v>4.8828125E-3</v>
      </c>
      <c r="G88" s="66">
        <v>0</v>
      </c>
      <c r="H88" s="66">
        <v>0</v>
      </c>
      <c r="I88" s="66" t="s">
        <v>85</v>
      </c>
      <c r="J88" s="66">
        <v>0</v>
      </c>
    </row>
    <row r="89" spans="1:10" x14ac:dyDescent="0.25">
      <c r="A89" s="66" t="s">
        <v>779</v>
      </c>
      <c r="B89" s="66" t="s">
        <v>839</v>
      </c>
      <c r="C89" s="66">
        <v>0</v>
      </c>
      <c r="D89" s="66">
        <v>4</v>
      </c>
      <c r="E89" s="66"/>
      <c r="F89" s="66"/>
      <c r="G89" s="66"/>
      <c r="H89" s="66"/>
      <c r="I89" s="66"/>
      <c r="J89" s="66"/>
    </row>
    <row r="90" spans="1:10" x14ac:dyDescent="0.25">
      <c r="A90" s="66" t="s">
        <v>779</v>
      </c>
      <c r="B90" s="66" t="s">
        <v>840</v>
      </c>
      <c r="C90" s="66">
        <v>0</v>
      </c>
      <c r="D90" s="66">
        <v>2</v>
      </c>
      <c r="E90" s="66" t="s">
        <v>750</v>
      </c>
      <c r="F90" s="66">
        <v>4.8828125E-3</v>
      </c>
      <c r="G90" s="66">
        <v>0</v>
      </c>
      <c r="H90" s="66">
        <v>0</v>
      </c>
      <c r="I90" s="66" t="s">
        <v>85</v>
      </c>
      <c r="J90" s="66">
        <v>0</v>
      </c>
    </row>
    <row r="91" spans="1:10" x14ac:dyDescent="0.25">
      <c r="A91" s="66" t="s">
        <v>779</v>
      </c>
      <c r="B91" s="66" t="s">
        <v>841</v>
      </c>
      <c r="C91" s="66">
        <v>0</v>
      </c>
      <c r="D91" s="66">
        <v>2</v>
      </c>
      <c r="E91" s="66" t="s">
        <v>750</v>
      </c>
      <c r="F91" s="66">
        <v>4.8828125E-3</v>
      </c>
      <c r="G91" s="66">
        <v>0</v>
      </c>
      <c r="H91" s="66">
        <v>0</v>
      </c>
      <c r="I91" s="66" t="s">
        <v>85</v>
      </c>
      <c r="J91" s="66">
        <v>0</v>
      </c>
    </row>
    <row r="92" spans="1:10" x14ac:dyDescent="0.25">
      <c r="A92" s="66" t="s">
        <v>779</v>
      </c>
      <c r="B92" s="66" t="s">
        <v>842</v>
      </c>
      <c r="C92" s="66">
        <v>0</v>
      </c>
      <c r="D92" s="66">
        <v>4</v>
      </c>
      <c r="E92" s="66"/>
      <c r="F92" s="66"/>
      <c r="G92" s="66"/>
      <c r="H92" s="66"/>
      <c r="I92" s="66"/>
      <c r="J92" s="66"/>
    </row>
    <row r="93" spans="1:10" x14ac:dyDescent="0.25">
      <c r="A93" s="66" t="s">
        <v>779</v>
      </c>
      <c r="B93" s="66" t="s">
        <v>843</v>
      </c>
      <c r="C93" s="66">
        <v>0</v>
      </c>
      <c r="D93" s="66">
        <v>2</v>
      </c>
      <c r="E93" s="66" t="s">
        <v>750</v>
      </c>
      <c r="F93" s="66">
        <v>4.8828125E-3</v>
      </c>
      <c r="G93" s="66">
        <v>0</v>
      </c>
      <c r="H93" s="66">
        <v>0</v>
      </c>
      <c r="I93" s="66" t="s">
        <v>85</v>
      </c>
      <c r="J93" s="66">
        <v>0</v>
      </c>
    </row>
    <row r="94" spans="1:10" x14ac:dyDescent="0.25">
      <c r="A94" s="66" t="s">
        <v>779</v>
      </c>
      <c r="B94" s="66" t="s">
        <v>844</v>
      </c>
      <c r="C94" s="66">
        <v>0</v>
      </c>
      <c r="D94" s="66">
        <v>2</v>
      </c>
      <c r="E94" s="66" t="s">
        <v>750</v>
      </c>
      <c r="F94" s="66">
        <v>4.8828125E-3</v>
      </c>
      <c r="G94" s="66">
        <v>0</v>
      </c>
      <c r="H94" s="66">
        <v>0</v>
      </c>
      <c r="I94" s="66" t="s">
        <v>85</v>
      </c>
      <c r="J94" s="66">
        <v>0</v>
      </c>
    </row>
    <row r="95" spans="1:10" x14ac:dyDescent="0.25">
      <c r="A95" s="66" t="s">
        <v>779</v>
      </c>
      <c r="B95" s="66" t="s">
        <v>845</v>
      </c>
      <c r="C95" s="66">
        <v>0</v>
      </c>
      <c r="D95" s="66">
        <v>4</v>
      </c>
      <c r="E95" s="66"/>
      <c r="F95" s="66"/>
      <c r="G95" s="66"/>
      <c r="H95" s="66"/>
      <c r="I95" s="66"/>
      <c r="J95" s="66"/>
    </row>
    <row r="96" spans="1:10" x14ac:dyDescent="0.25">
      <c r="A96" s="66" t="s">
        <v>779</v>
      </c>
      <c r="B96" s="66" t="s">
        <v>846</v>
      </c>
      <c r="C96" s="66">
        <v>0</v>
      </c>
      <c r="D96" s="66">
        <v>2</v>
      </c>
      <c r="E96" s="66" t="s">
        <v>750</v>
      </c>
      <c r="F96" s="66">
        <v>4.8828125E-3</v>
      </c>
      <c r="G96" s="66">
        <v>0</v>
      </c>
      <c r="H96" s="66">
        <v>0</v>
      </c>
      <c r="I96" s="66" t="s">
        <v>85</v>
      </c>
      <c r="J96" s="66">
        <v>0</v>
      </c>
    </row>
    <row r="97" spans="1:10" x14ac:dyDescent="0.25">
      <c r="A97" s="66" t="s">
        <v>779</v>
      </c>
      <c r="B97" s="66" t="s">
        <v>847</v>
      </c>
      <c r="C97" s="66">
        <v>0</v>
      </c>
      <c r="D97" s="66">
        <v>2</v>
      </c>
      <c r="E97" s="66" t="s">
        <v>750</v>
      </c>
      <c r="F97" s="66">
        <v>4.8828125E-3</v>
      </c>
      <c r="G97" s="66">
        <v>0</v>
      </c>
      <c r="H97" s="66">
        <v>0</v>
      </c>
      <c r="I97" s="66" t="s">
        <v>85</v>
      </c>
      <c r="J97" s="66">
        <v>0</v>
      </c>
    </row>
    <row r="98" spans="1:10" x14ac:dyDescent="0.25">
      <c r="A98" s="66" t="s">
        <v>779</v>
      </c>
      <c r="B98" s="66" t="s">
        <v>848</v>
      </c>
      <c r="C98" s="66">
        <v>0</v>
      </c>
      <c r="D98" s="66">
        <v>4</v>
      </c>
      <c r="E98" s="66"/>
      <c r="F98" s="66"/>
      <c r="G98" s="66"/>
      <c r="H98" s="66"/>
      <c r="I98" s="66"/>
      <c r="J98" s="66"/>
    </row>
    <row r="99" spans="1:10" x14ac:dyDescent="0.25">
      <c r="A99" s="66" t="s">
        <v>779</v>
      </c>
      <c r="B99" s="66" t="s">
        <v>849</v>
      </c>
      <c r="C99" s="66">
        <v>0</v>
      </c>
      <c r="D99" s="66">
        <v>2</v>
      </c>
      <c r="E99" s="66" t="s">
        <v>750</v>
      </c>
      <c r="F99" s="66">
        <v>4.8828125E-3</v>
      </c>
      <c r="G99" s="66">
        <v>0</v>
      </c>
      <c r="H99" s="66">
        <v>0</v>
      </c>
      <c r="I99" s="66" t="s">
        <v>85</v>
      </c>
      <c r="J99" s="66">
        <v>0</v>
      </c>
    </row>
    <row r="100" spans="1:10" x14ac:dyDescent="0.25">
      <c r="A100" s="66" t="s">
        <v>779</v>
      </c>
      <c r="B100" s="66" t="s">
        <v>850</v>
      </c>
      <c r="C100" s="66">
        <v>0</v>
      </c>
      <c r="D100" s="66">
        <v>2</v>
      </c>
      <c r="E100" s="66" t="s">
        <v>750</v>
      </c>
      <c r="F100" s="66">
        <v>4.8828125E-3</v>
      </c>
      <c r="G100" s="66">
        <v>0</v>
      </c>
      <c r="H100" s="66">
        <v>0</v>
      </c>
      <c r="I100" s="66" t="s">
        <v>85</v>
      </c>
      <c r="J100" s="66">
        <v>0</v>
      </c>
    </row>
    <row r="101" spans="1:10" x14ac:dyDescent="0.25">
      <c r="A101" s="66" t="s">
        <v>779</v>
      </c>
      <c r="B101" s="66" t="s">
        <v>851</v>
      </c>
      <c r="C101" s="66">
        <v>0</v>
      </c>
      <c r="D101" s="66">
        <v>4</v>
      </c>
      <c r="E101" s="66"/>
      <c r="F101" s="66"/>
      <c r="G101" s="66"/>
      <c r="H101" s="66"/>
      <c r="I101" s="66"/>
      <c r="J101" s="66"/>
    </row>
    <row r="102" spans="1:10" x14ac:dyDescent="0.25">
      <c r="A102" s="66" t="s">
        <v>779</v>
      </c>
      <c r="B102" s="66" t="s">
        <v>852</v>
      </c>
      <c r="C102" s="66">
        <v>0</v>
      </c>
      <c r="D102" s="66">
        <v>2</v>
      </c>
      <c r="E102" s="66" t="s">
        <v>750</v>
      </c>
      <c r="F102" s="66">
        <v>4.8828125E-3</v>
      </c>
      <c r="G102" s="66">
        <v>0</v>
      </c>
      <c r="H102" s="66">
        <v>0</v>
      </c>
      <c r="I102" s="66" t="s">
        <v>85</v>
      </c>
      <c r="J102" s="66">
        <v>0</v>
      </c>
    </row>
    <row r="103" spans="1:10" x14ac:dyDescent="0.25">
      <c r="A103" s="66" t="s">
        <v>779</v>
      </c>
      <c r="B103" s="66" t="s">
        <v>853</v>
      </c>
      <c r="C103" s="66">
        <v>0</v>
      </c>
      <c r="D103" s="66">
        <v>2</v>
      </c>
      <c r="E103" s="66" t="s">
        <v>750</v>
      </c>
      <c r="F103" s="66">
        <v>4.8828125E-3</v>
      </c>
      <c r="G103" s="66">
        <v>0</v>
      </c>
      <c r="H103" s="66">
        <v>0</v>
      </c>
      <c r="I103" s="66" t="s">
        <v>85</v>
      </c>
      <c r="J103" s="66">
        <v>0</v>
      </c>
    </row>
    <row r="104" spans="1:10" x14ac:dyDescent="0.25">
      <c r="A104" s="66" t="s">
        <v>779</v>
      </c>
      <c r="B104" s="66" t="s">
        <v>854</v>
      </c>
      <c r="C104" s="66">
        <v>0</v>
      </c>
      <c r="D104" s="66">
        <v>4</v>
      </c>
      <c r="E104" s="66"/>
      <c r="F104" s="66"/>
      <c r="G104" s="66"/>
      <c r="H104" s="66"/>
      <c r="I104" s="66"/>
      <c r="J104" s="66"/>
    </row>
    <row r="105" spans="1:10" x14ac:dyDescent="0.25">
      <c r="A105" s="66" t="s">
        <v>779</v>
      </c>
      <c r="B105" s="66" t="s">
        <v>855</v>
      </c>
      <c r="C105" s="66">
        <v>0</v>
      </c>
      <c r="D105" s="66">
        <v>2</v>
      </c>
      <c r="E105" s="66" t="s">
        <v>750</v>
      </c>
      <c r="F105" s="66">
        <v>4.8828125E-3</v>
      </c>
      <c r="G105" s="66">
        <v>0</v>
      </c>
      <c r="H105" s="66">
        <v>0</v>
      </c>
      <c r="I105" s="66" t="s">
        <v>85</v>
      </c>
      <c r="J105" s="66">
        <v>0</v>
      </c>
    </row>
    <row r="106" spans="1:10" x14ac:dyDescent="0.25">
      <c r="A106" s="66" t="s">
        <v>779</v>
      </c>
      <c r="B106" s="66" t="s">
        <v>856</v>
      </c>
      <c r="C106" s="66">
        <v>0</v>
      </c>
      <c r="D106" s="66">
        <v>2</v>
      </c>
      <c r="E106" s="66" t="s">
        <v>750</v>
      </c>
      <c r="F106" s="66">
        <v>4.8828125E-3</v>
      </c>
      <c r="G106" s="66">
        <v>0</v>
      </c>
      <c r="H106" s="66">
        <v>0</v>
      </c>
      <c r="I106" s="66" t="s">
        <v>85</v>
      </c>
      <c r="J106" s="66">
        <v>0</v>
      </c>
    </row>
    <row r="107" spans="1:10" x14ac:dyDescent="0.25">
      <c r="A107" s="66" t="s">
        <v>779</v>
      </c>
      <c r="B107" s="66" t="s">
        <v>857</v>
      </c>
      <c r="C107" s="66">
        <v>0</v>
      </c>
      <c r="D107" s="66">
        <v>4</v>
      </c>
      <c r="E107" s="66"/>
      <c r="F107" s="66"/>
      <c r="G107" s="66"/>
      <c r="H107" s="66"/>
      <c r="I107" s="66"/>
      <c r="J107" s="66"/>
    </row>
    <row r="108" spans="1:10" x14ac:dyDescent="0.25">
      <c r="A108" s="66" t="s">
        <v>779</v>
      </c>
      <c r="B108" s="66" t="s">
        <v>858</v>
      </c>
      <c r="C108" s="66">
        <v>0</v>
      </c>
      <c r="D108" s="66">
        <v>2</v>
      </c>
      <c r="E108" s="66" t="s">
        <v>750</v>
      </c>
      <c r="F108" s="66">
        <v>4.8828125E-3</v>
      </c>
      <c r="G108" s="66">
        <v>0</v>
      </c>
      <c r="H108" s="66">
        <v>0</v>
      </c>
      <c r="I108" s="66" t="s">
        <v>85</v>
      </c>
      <c r="J108" s="66">
        <v>0</v>
      </c>
    </row>
    <row r="109" spans="1:10" x14ac:dyDescent="0.25">
      <c r="A109" s="66" t="s">
        <v>779</v>
      </c>
      <c r="B109" s="66" t="s">
        <v>859</v>
      </c>
      <c r="C109" s="66">
        <v>0</v>
      </c>
      <c r="D109" s="66">
        <v>2</v>
      </c>
      <c r="E109" s="66" t="s">
        <v>750</v>
      </c>
      <c r="F109" s="66">
        <v>4.8828125E-3</v>
      </c>
      <c r="G109" s="66">
        <v>0</v>
      </c>
      <c r="H109" s="66">
        <v>0</v>
      </c>
      <c r="I109" s="66" t="s">
        <v>85</v>
      </c>
      <c r="J109" s="66">
        <v>0</v>
      </c>
    </row>
    <row r="110" spans="1:10" x14ac:dyDescent="0.25">
      <c r="A110" s="66" t="s">
        <v>779</v>
      </c>
      <c r="B110" s="66" t="s">
        <v>860</v>
      </c>
      <c r="C110" s="66">
        <v>0</v>
      </c>
      <c r="D110" s="66">
        <v>4</v>
      </c>
      <c r="E110" s="66"/>
      <c r="F110" s="66"/>
      <c r="G110" s="66"/>
      <c r="H110" s="66"/>
      <c r="I110" s="66"/>
      <c r="J110" s="66"/>
    </row>
    <row r="111" spans="1:10" x14ac:dyDescent="0.25">
      <c r="A111" s="66" t="s">
        <v>779</v>
      </c>
      <c r="B111" s="66" t="s">
        <v>861</v>
      </c>
      <c r="C111" s="66">
        <v>0</v>
      </c>
      <c r="D111" s="66">
        <v>2</v>
      </c>
      <c r="E111" s="66" t="s">
        <v>750</v>
      </c>
      <c r="F111" s="66">
        <v>4.8828125E-3</v>
      </c>
      <c r="G111" s="66">
        <v>0</v>
      </c>
      <c r="H111" s="66">
        <v>0</v>
      </c>
      <c r="I111" s="66" t="s">
        <v>85</v>
      </c>
      <c r="J111" s="66">
        <v>0</v>
      </c>
    </row>
    <row r="112" spans="1:10" x14ac:dyDescent="0.25">
      <c r="A112" s="66" t="s">
        <v>779</v>
      </c>
      <c r="B112" s="66" t="s">
        <v>862</v>
      </c>
      <c r="C112" s="66">
        <v>0</v>
      </c>
      <c r="D112" s="66">
        <v>2</v>
      </c>
      <c r="E112" s="66" t="s">
        <v>750</v>
      </c>
      <c r="F112" s="66">
        <v>4.8828125E-3</v>
      </c>
      <c r="G112" s="66">
        <v>0</v>
      </c>
      <c r="H112" s="66">
        <v>0</v>
      </c>
      <c r="I112" s="66" t="s">
        <v>85</v>
      </c>
      <c r="J112" s="66">
        <v>0</v>
      </c>
    </row>
    <row r="113" spans="1:10" x14ac:dyDescent="0.25">
      <c r="A113" s="66" t="s">
        <v>779</v>
      </c>
      <c r="B113" s="66" t="s">
        <v>863</v>
      </c>
      <c r="C113" s="66">
        <v>0</v>
      </c>
      <c r="D113" s="66">
        <v>4</v>
      </c>
      <c r="E113" s="66"/>
      <c r="F113" s="66"/>
      <c r="G113" s="66"/>
      <c r="H113" s="66"/>
      <c r="I113" s="66"/>
      <c r="J113" s="66"/>
    </row>
    <row r="114" spans="1:10" x14ac:dyDescent="0.25">
      <c r="A114" s="66" t="s">
        <v>779</v>
      </c>
      <c r="B114" s="66" t="s">
        <v>864</v>
      </c>
      <c r="C114" s="66">
        <v>0</v>
      </c>
      <c r="D114" s="66">
        <v>2</v>
      </c>
      <c r="E114" s="66" t="s">
        <v>750</v>
      </c>
      <c r="F114" s="66">
        <v>4.8828125E-3</v>
      </c>
      <c r="G114" s="66">
        <v>0</v>
      </c>
      <c r="H114" s="66">
        <v>0</v>
      </c>
      <c r="I114" s="66" t="s">
        <v>85</v>
      </c>
      <c r="J114" s="66">
        <v>0</v>
      </c>
    </row>
    <row r="115" spans="1:10" x14ac:dyDescent="0.25">
      <c r="A115" s="66" t="s">
        <v>779</v>
      </c>
      <c r="B115" s="66" t="s">
        <v>865</v>
      </c>
      <c r="C115" s="66">
        <v>0</v>
      </c>
      <c r="D115" s="66">
        <v>2</v>
      </c>
      <c r="E115" s="66" t="s">
        <v>750</v>
      </c>
      <c r="F115" s="66">
        <v>4.8828125E-3</v>
      </c>
      <c r="G115" s="66">
        <v>0</v>
      </c>
      <c r="H115" s="66">
        <v>0</v>
      </c>
      <c r="I115" s="66" t="s">
        <v>85</v>
      </c>
      <c r="J115" s="66">
        <v>0</v>
      </c>
    </row>
    <row r="116" spans="1:10" x14ac:dyDescent="0.25">
      <c r="A116" s="66" t="s">
        <v>779</v>
      </c>
      <c r="B116" s="66" t="s">
        <v>866</v>
      </c>
      <c r="C116" s="66">
        <v>0</v>
      </c>
      <c r="D116" s="66">
        <v>4</v>
      </c>
      <c r="E116" s="66"/>
      <c r="F116" s="66"/>
      <c r="G116" s="66"/>
      <c r="H116" s="66"/>
      <c r="I116" s="66"/>
      <c r="J116" s="66"/>
    </row>
    <row r="117" spans="1:10" x14ac:dyDescent="0.25">
      <c r="A117" s="66" t="s">
        <v>779</v>
      </c>
      <c r="B117" s="66" t="s">
        <v>867</v>
      </c>
      <c r="C117" s="66">
        <v>0</v>
      </c>
      <c r="D117" s="66">
        <v>2</v>
      </c>
      <c r="E117" s="66" t="s">
        <v>750</v>
      </c>
      <c r="F117" s="66">
        <v>4.8828125E-3</v>
      </c>
      <c r="G117" s="66">
        <v>0</v>
      </c>
      <c r="H117" s="66">
        <v>0</v>
      </c>
      <c r="I117" s="66" t="s">
        <v>85</v>
      </c>
      <c r="J117" s="66">
        <v>0</v>
      </c>
    </row>
    <row r="118" spans="1:10" x14ac:dyDescent="0.25">
      <c r="A118" s="66" t="s">
        <v>779</v>
      </c>
      <c r="B118" s="66" t="s">
        <v>868</v>
      </c>
      <c r="C118" s="66">
        <v>0</v>
      </c>
      <c r="D118" s="66">
        <v>2</v>
      </c>
      <c r="E118" s="66" t="s">
        <v>750</v>
      </c>
      <c r="F118" s="66">
        <v>4.8828125E-3</v>
      </c>
      <c r="G118" s="66">
        <v>0</v>
      </c>
      <c r="H118" s="66">
        <v>0</v>
      </c>
      <c r="I118" s="66" t="s">
        <v>85</v>
      </c>
      <c r="J118" s="66">
        <v>0</v>
      </c>
    </row>
    <row r="119" spans="1:10" x14ac:dyDescent="0.25">
      <c r="A119" s="66" t="s">
        <v>779</v>
      </c>
      <c r="B119" s="66" t="s">
        <v>869</v>
      </c>
      <c r="C119" s="66">
        <v>0</v>
      </c>
      <c r="D119" s="66">
        <v>4</v>
      </c>
      <c r="E119" s="66"/>
      <c r="F119" s="66"/>
      <c r="G119" s="66"/>
      <c r="H119" s="66"/>
      <c r="I119" s="66"/>
      <c r="J119" s="66"/>
    </row>
    <row r="120" spans="1:10" x14ac:dyDescent="0.25">
      <c r="A120" s="66" t="s">
        <v>779</v>
      </c>
      <c r="B120" s="66" t="s">
        <v>870</v>
      </c>
      <c r="C120" s="66">
        <v>0</v>
      </c>
      <c r="D120" s="66">
        <v>2</v>
      </c>
      <c r="E120" s="66" t="s">
        <v>750</v>
      </c>
      <c r="F120" s="66">
        <v>4.8828125E-3</v>
      </c>
      <c r="G120" s="66">
        <v>0</v>
      </c>
      <c r="H120" s="66">
        <v>0</v>
      </c>
      <c r="I120" s="66" t="s">
        <v>85</v>
      </c>
      <c r="J120" s="66">
        <v>0</v>
      </c>
    </row>
    <row r="121" spans="1:10" x14ac:dyDescent="0.25">
      <c r="A121" s="66" t="s">
        <v>779</v>
      </c>
      <c r="B121" s="66" t="s">
        <v>871</v>
      </c>
      <c r="C121" s="66">
        <v>0</v>
      </c>
      <c r="D121" s="66">
        <v>2</v>
      </c>
      <c r="E121" s="66" t="s">
        <v>750</v>
      </c>
      <c r="F121" s="66">
        <v>4.8828125E-3</v>
      </c>
      <c r="G121" s="66">
        <v>0</v>
      </c>
      <c r="H121" s="66">
        <v>0</v>
      </c>
      <c r="I121" s="66" t="s">
        <v>85</v>
      </c>
      <c r="J121" s="66">
        <v>0</v>
      </c>
    </row>
    <row r="122" spans="1:10" x14ac:dyDescent="0.25">
      <c r="A122" s="66" t="s">
        <v>779</v>
      </c>
      <c r="B122" s="66" t="s">
        <v>872</v>
      </c>
      <c r="C122" s="66">
        <v>0</v>
      </c>
      <c r="D122" s="66">
        <v>4</v>
      </c>
      <c r="E122" s="66"/>
      <c r="F122" s="66"/>
      <c r="G122" s="66"/>
      <c r="H122" s="66"/>
      <c r="I122" s="66"/>
      <c r="J122" s="66"/>
    </row>
    <row r="123" spans="1:10" x14ac:dyDescent="0.25">
      <c r="A123" s="66" t="s">
        <v>779</v>
      </c>
      <c r="B123" s="66" t="s">
        <v>873</v>
      </c>
      <c r="C123" s="66">
        <v>0</v>
      </c>
      <c r="D123" s="66">
        <v>2</v>
      </c>
      <c r="E123" s="66" t="s">
        <v>750</v>
      </c>
      <c r="F123" s="66">
        <v>4.8828125E-3</v>
      </c>
      <c r="G123" s="66">
        <v>0</v>
      </c>
      <c r="H123" s="66">
        <v>0</v>
      </c>
      <c r="I123" s="66" t="s">
        <v>85</v>
      </c>
      <c r="J123" s="66">
        <v>0</v>
      </c>
    </row>
    <row r="124" spans="1:10" x14ac:dyDescent="0.25">
      <c r="A124" s="66" t="s">
        <v>779</v>
      </c>
      <c r="B124" s="66" t="s">
        <v>874</v>
      </c>
      <c r="C124" s="66">
        <v>0</v>
      </c>
      <c r="D124" s="66">
        <v>2</v>
      </c>
      <c r="E124" s="66" t="s">
        <v>750</v>
      </c>
      <c r="F124" s="66">
        <v>4.8828125E-3</v>
      </c>
      <c r="G124" s="66">
        <v>0</v>
      </c>
      <c r="H124" s="66">
        <v>0</v>
      </c>
      <c r="I124" s="66" t="s">
        <v>85</v>
      </c>
      <c r="J124" s="66">
        <v>0</v>
      </c>
    </row>
    <row r="125" spans="1:10" x14ac:dyDescent="0.25">
      <c r="A125" s="66" t="s">
        <v>779</v>
      </c>
      <c r="B125" s="66" t="s">
        <v>875</v>
      </c>
      <c r="C125" s="66">
        <v>0</v>
      </c>
      <c r="D125" s="66">
        <v>4</v>
      </c>
      <c r="E125" s="66"/>
      <c r="F125" s="66"/>
      <c r="G125" s="66"/>
      <c r="H125" s="66"/>
      <c r="I125" s="66"/>
      <c r="J125" s="66"/>
    </row>
    <row r="126" spans="1:10" x14ac:dyDescent="0.25">
      <c r="A126" s="66" t="s">
        <v>779</v>
      </c>
      <c r="B126" s="66" t="s">
        <v>876</v>
      </c>
      <c r="C126" s="66">
        <v>0</v>
      </c>
      <c r="D126" s="66">
        <v>2</v>
      </c>
      <c r="E126" s="66" t="s">
        <v>750</v>
      </c>
      <c r="F126" s="66">
        <v>4.8828125E-3</v>
      </c>
      <c r="G126" s="66">
        <v>0</v>
      </c>
      <c r="H126" s="66">
        <v>0</v>
      </c>
      <c r="I126" s="66" t="s">
        <v>85</v>
      </c>
      <c r="J126" s="66">
        <v>0</v>
      </c>
    </row>
    <row r="127" spans="1:10" x14ac:dyDescent="0.25">
      <c r="A127" s="66" t="s">
        <v>779</v>
      </c>
      <c r="B127" s="66" t="s">
        <v>877</v>
      </c>
      <c r="C127" s="66">
        <v>0</v>
      </c>
      <c r="D127" s="66">
        <v>2</v>
      </c>
      <c r="E127" s="66" t="s">
        <v>750</v>
      </c>
      <c r="F127" s="66">
        <v>4.8828125E-3</v>
      </c>
      <c r="G127" s="66">
        <v>0</v>
      </c>
      <c r="H127" s="66">
        <v>0</v>
      </c>
      <c r="I127" s="66" t="s">
        <v>85</v>
      </c>
      <c r="J127" s="66">
        <v>0</v>
      </c>
    </row>
    <row r="128" spans="1:10" x14ac:dyDescent="0.25">
      <c r="A128" s="66" t="s">
        <v>779</v>
      </c>
      <c r="B128" s="66" t="s">
        <v>878</v>
      </c>
      <c r="C128" s="66">
        <v>0</v>
      </c>
      <c r="D128" s="66">
        <v>4</v>
      </c>
      <c r="E128" s="66"/>
      <c r="F128" s="66"/>
      <c r="G128" s="66"/>
      <c r="H128" s="66"/>
      <c r="I128" s="66"/>
      <c r="J128" s="66"/>
    </row>
    <row r="129" spans="1:10" x14ac:dyDescent="0.25">
      <c r="A129" s="66" t="s">
        <v>779</v>
      </c>
      <c r="B129" s="66" t="s">
        <v>879</v>
      </c>
      <c r="C129" s="66">
        <v>0</v>
      </c>
      <c r="D129" s="66">
        <v>2</v>
      </c>
      <c r="E129" s="66" t="s">
        <v>750</v>
      </c>
      <c r="F129" s="66">
        <v>4.8828125E-3</v>
      </c>
      <c r="G129" s="66">
        <v>0</v>
      </c>
      <c r="H129" s="66">
        <v>0</v>
      </c>
      <c r="I129" s="66" t="s">
        <v>85</v>
      </c>
      <c r="J129" s="66">
        <v>0</v>
      </c>
    </row>
    <row r="130" spans="1:10" x14ac:dyDescent="0.25">
      <c r="A130" s="66" t="s">
        <v>779</v>
      </c>
      <c r="B130" s="66" t="s">
        <v>880</v>
      </c>
      <c r="C130" s="66">
        <v>0</v>
      </c>
      <c r="D130" s="66">
        <v>2</v>
      </c>
      <c r="E130" s="66" t="s">
        <v>750</v>
      </c>
      <c r="F130" s="66">
        <v>4.8828125E-3</v>
      </c>
      <c r="G130" s="66">
        <v>0</v>
      </c>
      <c r="H130" s="66">
        <v>0</v>
      </c>
      <c r="I130" s="66" t="s">
        <v>85</v>
      </c>
      <c r="J130" s="66">
        <v>0</v>
      </c>
    </row>
    <row r="131" spans="1:10" x14ac:dyDescent="0.25">
      <c r="A131" s="66" t="s">
        <v>779</v>
      </c>
      <c r="B131" s="66" t="s">
        <v>881</v>
      </c>
      <c r="C131" s="66">
        <v>0</v>
      </c>
      <c r="D131" s="66">
        <v>4</v>
      </c>
      <c r="E131" s="66"/>
      <c r="F131" s="66"/>
      <c r="G131" s="66"/>
      <c r="H131" s="66"/>
      <c r="I131" s="66"/>
      <c r="J131" s="66"/>
    </row>
    <row r="132" spans="1:10" x14ac:dyDescent="0.25">
      <c r="A132" s="66" t="s">
        <v>779</v>
      </c>
      <c r="B132" s="66" t="s">
        <v>882</v>
      </c>
      <c r="C132" s="66">
        <v>0</v>
      </c>
      <c r="D132" s="66">
        <v>2</v>
      </c>
      <c r="E132" s="66" t="s">
        <v>750</v>
      </c>
      <c r="F132" s="66">
        <v>4.8828125E-3</v>
      </c>
      <c r="G132" s="66">
        <v>0</v>
      </c>
      <c r="H132" s="66">
        <v>0</v>
      </c>
      <c r="I132" s="66" t="s">
        <v>85</v>
      </c>
      <c r="J132" s="66">
        <v>0</v>
      </c>
    </row>
    <row r="133" spans="1:10" x14ac:dyDescent="0.25">
      <c r="A133" s="66" t="s">
        <v>779</v>
      </c>
      <c r="B133" s="66" t="s">
        <v>883</v>
      </c>
      <c r="C133" s="66">
        <v>0</v>
      </c>
      <c r="D133" s="66">
        <v>2</v>
      </c>
      <c r="E133" s="66" t="s">
        <v>750</v>
      </c>
      <c r="F133" s="66">
        <v>4.8828125E-3</v>
      </c>
      <c r="G133" s="66">
        <v>0</v>
      </c>
      <c r="H133" s="66">
        <v>0</v>
      </c>
      <c r="I133" s="66" t="s">
        <v>85</v>
      </c>
      <c r="J133" s="66">
        <v>0</v>
      </c>
    </row>
    <row r="134" spans="1:10" x14ac:dyDescent="0.25">
      <c r="A134" s="66" t="s">
        <v>779</v>
      </c>
      <c r="B134" s="66" t="s">
        <v>884</v>
      </c>
      <c r="C134" s="66">
        <v>0</v>
      </c>
      <c r="D134" s="66">
        <v>4</v>
      </c>
      <c r="E134" s="66"/>
      <c r="F134" s="66"/>
      <c r="G134" s="66"/>
      <c r="H134" s="66"/>
      <c r="I134" s="66"/>
      <c r="J134" s="66"/>
    </row>
    <row r="135" spans="1:10" x14ac:dyDescent="0.25">
      <c r="A135" s="66" t="s">
        <v>779</v>
      </c>
      <c r="B135" s="66" t="s">
        <v>885</v>
      </c>
      <c r="C135" s="66">
        <v>0</v>
      </c>
      <c r="D135" s="66">
        <v>2</v>
      </c>
      <c r="E135" s="66" t="s">
        <v>750</v>
      </c>
      <c r="F135" s="66">
        <v>4.8828125E-3</v>
      </c>
      <c r="G135" s="66">
        <v>0</v>
      </c>
      <c r="H135" s="66">
        <v>0</v>
      </c>
      <c r="I135" s="66" t="s">
        <v>85</v>
      </c>
      <c r="J135" s="66">
        <v>0</v>
      </c>
    </row>
    <row r="136" spans="1:10" x14ac:dyDescent="0.25">
      <c r="A136" s="66" t="s">
        <v>779</v>
      </c>
      <c r="B136" s="66" t="s">
        <v>886</v>
      </c>
      <c r="C136" s="66">
        <v>0</v>
      </c>
      <c r="D136" s="66">
        <v>2</v>
      </c>
      <c r="E136" s="66" t="s">
        <v>750</v>
      </c>
      <c r="F136" s="66">
        <v>4.8828125E-3</v>
      </c>
      <c r="G136" s="66">
        <v>0</v>
      </c>
      <c r="H136" s="66">
        <v>0</v>
      </c>
      <c r="I136" s="66" t="s">
        <v>85</v>
      </c>
      <c r="J136" s="66">
        <v>0</v>
      </c>
    </row>
    <row r="137" spans="1:10" x14ac:dyDescent="0.25">
      <c r="A137" s="66" t="s">
        <v>779</v>
      </c>
      <c r="B137" s="66" t="s">
        <v>887</v>
      </c>
      <c r="C137" s="66">
        <v>0</v>
      </c>
      <c r="D137" s="66">
        <v>4</v>
      </c>
      <c r="E137" s="66"/>
      <c r="F137" s="66"/>
      <c r="G137" s="66"/>
      <c r="H137" s="66"/>
      <c r="I137" s="66"/>
      <c r="J137" s="66"/>
    </row>
    <row r="138" spans="1:10" x14ac:dyDescent="0.25">
      <c r="A138" s="66" t="s">
        <v>779</v>
      </c>
      <c r="B138" s="66" t="s">
        <v>888</v>
      </c>
      <c r="C138" s="66">
        <v>0</v>
      </c>
      <c r="D138" s="66">
        <v>2</v>
      </c>
      <c r="E138" s="66" t="s">
        <v>750</v>
      </c>
      <c r="F138" s="66">
        <v>4.8828125E-3</v>
      </c>
      <c r="G138" s="66">
        <v>0</v>
      </c>
      <c r="H138" s="66">
        <v>0</v>
      </c>
      <c r="I138" s="66" t="s">
        <v>85</v>
      </c>
      <c r="J138" s="66">
        <v>0</v>
      </c>
    </row>
    <row r="139" spans="1:10" x14ac:dyDescent="0.25">
      <c r="A139" s="66" t="s">
        <v>779</v>
      </c>
      <c r="B139" s="66" t="s">
        <v>889</v>
      </c>
      <c r="C139" s="66">
        <v>0</v>
      </c>
      <c r="D139" s="66">
        <v>2</v>
      </c>
      <c r="E139" s="66" t="s">
        <v>750</v>
      </c>
      <c r="F139" s="66">
        <v>4.8828125E-3</v>
      </c>
      <c r="G139" s="66">
        <v>0</v>
      </c>
      <c r="H139" s="66">
        <v>0</v>
      </c>
      <c r="I139" s="66" t="s">
        <v>85</v>
      </c>
      <c r="J139" s="66">
        <v>0</v>
      </c>
    </row>
    <row r="140" spans="1:10" x14ac:dyDescent="0.25">
      <c r="A140" s="66" t="s">
        <v>779</v>
      </c>
      <c r="B140" s="66" t="s">
        <v>890</v>
      </c>
      <c r="C140" s="66">
        <v>0</v>
      </c>
      <c r="D140" s="66">
        <v>4</v>
      </c>
      <c r="E140" s="66"/>
      <c r="F140" s="66"/>
      <c r="G140" s="66"/>
      <c r="H140" s="66"/>
      <c r="I140" s="66"/>
      <c r="J140" s="66"/>
    </row>
    <row r="141" spans="1:10" x14ac:dyDescent="0.25">
      <c r="A141" s="66" t="s">
        <v>779</v>
      </c>
      <c r="B141" s="66" t="s">
        <v>891</v>
      </c>
      <c r="C141" s="66">
        <v>0</v>
      </c>
      <c r="D141" s="66">
        <v>2</v>
      </c>
      <c r="E141" s="66" t="s">
        <v>750</v>
      </c>
      <c r="F141" s="66">
        <v>4.8828125E-3</v>
      </c>
      <c r="G141" s="66">
        <v>0</v>
      </c>
      <c r="H141" s="66">
        <v>0</v>
      </c>
      <c r="I141" s="66" t="s">
        <v>85</v>
      </c>
      <c r="J141" s="66">
        <v>0</v>
      </c>
    </row>
    <row r="142" spans="1:10" x14ac:dyDescent="0.25">
      <c r="A142" s="66" t="s">
        <v>779</v>
      </c>
      <c r="B142" s="66" t="s">
        <v>892</v>
      </c>
      <c r="C142" s="66">
        <v>0</v>
      </c>
      <c r="D142" s="66">
        <v>2</v>
      </c>
      <c r="E142" s="66" t="s">
        <v>750</v>
      </c>
      <c r="F142" s="66">
        <v>4.8828125E-3</v>
      </c>
      <c r="G142" s="66">
        <v>0</v>
      </c>
      <c r="H142" s="66">
        <v>0</v>
      </c>
      <c r="I142" s="66" t="s">
        <v>85</v>
      </c>
      <c r="J142" s="66">
        <v>0</v>
      </c>
    </row>
    <row r="143" spans="1:10" x14ac:dyDescent="0.25">
      <c r="A143" s="66" t="s">
        <v>779</v>
      </c>
      <c r="B143" s="66" t="s">
        <v>893</v>
      </c>
      <c r="C143" s="66">
        <v>0</v>
      </c>
      <c r="D143" s="66">
        <v>4</v>
      </c>
      <c r="E143" s="66"/>
      <c r="F143" s="66"/>
      <c r="G143" s="66"/>
      <c r="H143" s="66"/>
      <c r="I143" s="66"/>
      <c r="J143" s="6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3"/>
  <dimension ref="A1:B143"/>
  <sheetViews>
    <sheetView workbookViewId="0">
      <selection activeCell="C48" sqref="C48"/>
    </sheetView>
  </sheetViews>
  <sheetFormatPr defaultColWidth="11" defaultRowHeight="13.8" x14ac:dyDescent="0.25"/>
  <cols>
    <col min="1" max="1" width="23.8984375" style="9" customWidth="1"/>
    <col min="2" max="16384" width="11" style="9"/>
  </cols>
  <sheetData>
    <row r="1" spans="1:2" ht="14.4" x14ac:dyDescent="0.3">
      <c r="A1" s="135" t="s">
        <v>740</v>
      </c>
      <c r="B1" s="135" t="s">
        <v>744</v>
      </c>
    </row>
    <row r="2" spans="1:2" x14ac:dyDescent="0.25">
      <c r="A2" s="66" t="s">
        <v>749</v>
      </c>
      <c r="B2" s="66">
        <v>5</v>
      </c>
    </row>
    <row r="3" spans="1:2" x14ac:dyDescent="0.25">
      <c r="A3" s="66" t="s">
        <v>751</v>
      </c>
      <c r="B3" s="66">
        <v>7</v>
      </c>
    </row>
    <row r="4" spans="1:2" x14ac:dyDescent="0.25">
      <c r="A4" s="66" t="s">
        <v>752</v>
      </c>
      <c r="B4" s="66">
        <v>9</v>
      </c>
    </row>
    <row r="5" spans="1:2" x14ac:dyDescent="0.25">
      <c r="A5" s="66" t="s">
        <v>753</v>
      </c>
      <c r="B5" s="66">
        <v>11</v>
      </c>
    </row>
    <row r="6" spans="1:2" x14ac:dyDescent="0.25">
      <c r="A6" s="66" t="s">
        <v>754</v>
      </c>
      <c r="B6" s="66">
        <v>13</v>
      </c>
    </row>
    <row r="7" spans="1:2" x14ac:dyDescent="0.25">
      <c r="A7" s="66" t="s">
        <v>755</v>
      </c>
      <c r="B7" s="66">
        <v>15</v>
      </c>
    </row>
    <row r="8" spans="1:2" x14ac:dyDescent="0.25">
      <c r="A8" s="66" t="s">
        <v>756</v>
      </c>
      <c r="B8" s="66">
        <v>17</v>
      </c>
    </row>
    <row r="9" spans="1:2" x14ac:dyDescent="0.25">
      <c r="A9" s="66" t="s">
        <v>757</v>
      </c>
      <c r="B9" s="66">
        <v>19</v>
      </c>
    </row>
    <row r="10" spans="1:2" x14ac:dyDescent="0.25">
      <c r="A10" s="66" t="s">
        <v>758</v>
      </c>
      <c r="B10" s="66">
        <v>21</v>
      </c>
    </row>
    <row r="11" spans="1:2" x14ac:dyDescent="0.25">
      <c r="A11" s="66" t="s">
        <v>759</v>
      </c>
      <c r="B11" s="66">
        <v>23</v>
      </c>
    </row>
    <row r="12" spans="1:2" x14ac:dyDescent="0.25">
      <c r="A12" s="66" t="s">
        <v>760</v>
      </c>
      <c r="B12" s="66">
        <v>25</v>
      </c>
    </row>
    <row r="13" spans="1:2" x14ac:dyDescent="0.25">
      <c r="A13" s="66" t="s">
        <v>761</v>
      </c>
      <c r="B13" s="66">
        <v>27</v>
      </c>
    </row>
    <row r="14" spans="1:2" x14ac:dyDescent="0.25">
      <c r="A14" s="66" t="s">
        <v>762</v>
      </c>
      <c r="B14" s="66">
        <v>29</v>
      </c>
    </row>
    <row r="15" spans="1:2" x14ac:dyDescent="0.25">
      <c r="A15" s="66" t="s">
        <v>763</v>
      </c>
      <c r="B15" s="66">
        <v>31</v>
      </c>
    </row>
    <row r="16" spans="1:2" x14ac:dyDescent="0.25">
      <c r="A16" s="66" t="s">
        <v>764</v>
      </c>
      <c r="B16" s="66">
        <v>33</v>
      </c>
    </row>
    <row r="17" spans="1:2" x14ac:dyDescent="0.25">
      <c r="A17" s="66" t="s">
        <v>765</v>
      </c>
      <c r="B17" s="66">
        <v>35</v>
      </c>
    </row>
    <row r="18" spans="1:2" x14ac:dyDescent="0.25">
      <c r="A18" s="66" t="s">
        <v>766</v>
      </c>
      <c r="B18" s="66">
        <v>37</v>
      </c>
    </row>
    <row r="19" spans="1:2" x14ac:dyDescent="0.25">
      <c r="A19" s="66" t="s">
        <v>767</v>
      </c>
      <c r="B19" s="66">
        <v>39</v>
      </c>
    </row>
    <row r="20" spans="1:2" x14ac:dyDescent="0.25">
      <c r="A20" s="66" t="s">
        <v>768</v>
      </c>
      <c r="B20" s="66">
        <v>41</v>
      </c>
    </row>
    <row r="21" spans="1:2" x14ac:dyDescent="0.25">
      <c r="A21" s="66" t="s">
        <v>769</v>
      </c>
      <c r="B21" s="66">
        <v>43</v>
      </c>
    </row>
    <row r="22" spans="1:2" x14ac:dyDescent="0.25">
      <c r="A22" s="66" t="s">
        <v>770</v>
      </c>
      <c r="B22" s="66">
        <v>45</v>
      </c>
    </row>
    <row r="23" spans="1:2" x14ac:dyDescent="0.25">
      <c r="A23" s="66" t="s">
        <v>771</v>
      </c>
      <c r="B23" s="66">
        <v>47</v>
      </c>
    </row>
    <row r="24" spans="1:2" x14ac:dyDescent="0.25">
      <c r="A24" s="66" t="s">
        <v>772</v>
      </c>
      <c r="B24" s="66">
        <v>49</v>
      </c>
    </row>
    <row r="25" spans="1:2" x14ac:dyDescent="0.25">
      <c r="A25" s="66" t="s">
        <v>773</v>
      </c>
      <c r="B25" s="66">
        <v>51</v>
      </c>
    </row>
    <row r="26" spans="1:2" x14ac:dyDescent="0.25">
      <c r="A26" s="66" t="s">
        <v>774</v>
      </c>
      <c r="B26" s="66">
        <v>53</v>
      </c>
    </row>
    <row r="27" spans="1:2" x14ac:dyDescent="0.25">
      <c r="A27" s="66" t="s">
        <v>775</v>
      </c>
      <c r="B27" s="66">
        <v>55</v>
      </c>
    </row>
    <row r="28" spans="1:2" x14ac:dyDescent="0.25">
      <c r="A28" s="66" t="s">
        <v>777</v>
      </c>
      <c r="B28" s="66">
        <v>62</v>
      </c>
    </row>
    <row r="29" spans="1:2" x14ac:dyDescent="0.25">
      <c r="A29" s="66" t="s">
        <v>778</v>
      </c>
      <c r="B29" s="66">
        <v>64</v>
      </c>
    </row>
    <row r="30" spans="1:2" x14ac:dyDescent="0.25">
      <c r="A30" s="66" t="s">
        <v>780</v>
      </c>
      <c r="B30" s="66">
        <v>66</v>
      </c>
    </row>
    <row r="31" spans="1:2" x14ac:dyDescent="0.25">
      <c r="A31" s="66" t="s">
        <v>781</v>
      </c>
      <c r="B31" s="66">
        <v>68</v>
      </c>
    </row>
    <row r="32" spans="1:2" x14ac:dyDescent="0.25">
      <c r="A32" s="66" t="s">
        <v>782</v>
      </c>
      <c r="B32" s="66">
        <v>70</v>
      </c>
    </row>
    <row r="33" spans="1:2" x14ac:dyDescent="0.25">
      <c r="A33" s="66" t="s">
        <v>783</v>
      </c>
      <c r="B33" s="66">
        <v>74</v>
      </c>
    </row>
    <row r="34" spans="1:2" x14ac:dyDescent="0.25">
      <c r="A34" s="66" t="s">
        <v>784</v>
      </c>
      <c r="B34" s="66">
        <v>76</v>
      </c>
    </row>
    <row r="35" spans="1:2" x14ac:dyDescent="0.25">
      <c r="A35" s="66" t="s">
        <v>785</v>
      </c>
      <c r="B35" s="66">
        <v>78</v>
      </c>
    </row>
    <row r="36" spans="1:2" x14ac:dyDescent="0.25">
      <c r="A36" s="66" t="s">
        <v>786</v>
      </c>
      <c r="B36" s="66">
        <v>82</v>
      </c>
    </row>
    <row r="37" spans="1:2" x14ac:dyDescent="0.25">
      <c r="A37" s="66" t="s">
        <v>787</v>
      </c>
      <c r="B37" s="66">
        <v>84</v>
      </c>
    </row>
    <row r="38" spans="1:2" x14ac:dyDescent="0.25">
      <c r="A38" s="66" t="s">
        <v>788</v>
      </c>
      <c r="B38" s="66">
        <v>86</v>
      </c>
    </row>
    <row r="39" spans="1:2" x14ac:dyDescent="0.25">
      <c r="A39" s="66" t="s">
        <v>789</v>
      </c>
      <c r="B39" s="66">
        <v>90</v>
      </c>
    </row>
    <row r="40" spans="1:2" x14ac:dyDescent="0.25">
      <c r="A40" s="66" t="s">
        <v>790</v>
      </c>
      <c r="B40" s="66">
        <v>92</v>
      </c>
    </row>
    <row r="41" spans="1:2" x14ac:dyDescent="0.25">
      <c r="A41" s="66" t="s">
        <v>791</v>
      </c>
      <c r="B41" s="66">
        <v>94</v>
      </c>
    </row>
    <row r="42" spans="1:2" x14ac:dyDescent="0.25">
      <c r="A42" s="66" t="s">
        <v>792</v>
      </c>
      <c r="B42" s="66">
        <v>98</v>
      </c>
    </row>
    <row r="43" spans="1:2" x14ac:dyDescent="0.25">
      <c r="A43" s="66" t="s">
        <v>793</v>
      </c>
      <c r="B43" s="66">
        <v>100</v>
      </c>
    </row>
    <row r="44" spans="1:2" x14ac:dyDescent="0.25">
      <c r="A44" s="66" t="s">
        <v>794</v>
      </c>
      <c r="B44" s="66">
        <v>102</v>
      </c>
    </row>
    <row r="45" spans="1:2" x14ac:dyDescent="0.25">
      <c r="A45" s="66" t="s">
        <v>795</v>
      </c>
      <c r="B45" s="66">
        <v>106</v>
      </c>
    </row>
    <row r="46" spans="1:2" x14ac:dyDescent="0.25">
      <c r="A46" s="66" t="s">
        <v>796</v>
      </c>
      <c r="B46" s="66">
        <v>108</v>
      </c>
    </row>
    <row r="47" spans="1:2" x14ac:dyDescent="0.25">
      <c r="A47" s="66" t="s">
        <v>797</v>
      </c>
      <c r="B47" s="66">
        <v>110</v>
      </c>
    </row>
    <row r="48" spans="1:2" x14ac:dyDescent="0.25">
      <c r="A48" s="66" t="s">
        <v>798</v>
      </c>
      <c r="B48" s="66">
        <v>114</v>
      </c>
    </row>
    <row r="49" spans="1:2" x14ac:dyDescent="0.25">
      <c r="A49" s="66" t="s">
        <v>799</v>
      </c>
      <c r="B49" s="66">
        <v>116</v>
      </c>
    </row>
    <row r="50" spans="1:2" x14ac:dyDescent="0.25">
      <c r="A50" s="66" t="s">
        <v>800</v>
      </c>
      <c r="B50" s="66">
        <v>118</v>
      </c>
    </row>
    <row r="51" spans="1:2" x14ac:dyDescent="0.25">
      <c r="A51" s="66" t="s">
        <v>801</v>
      </c>
      <c r="B51" s="66">
        <v>122</v>
      </c>
    </row>
    <row r="52" spans="1:2" x14ac:dyDescent="0.25">
      <c r="A52" s="66" t="s">
        <v>802</v>
      </c>
      <c r="B52" s="66">
        <v>124</v>
      </c>
    </row>
    <row r="53" spans="1:2" x14ac:dyDescent="0.25">
      <c r="A53" s="66" t="s">
        <v>803</v>
      </c>
      <c r="B53" s="66">
        <v>126</v>
      </c>
    </row>
    <row r="54" spans="1:2" x14ac:dyDescent="0.25">
      <c r="A54" s="66" t="s">
        <v>804</v>
      </c>
      <c r="B54" s="66">
        <v>130</v>
      </c>
    </row>
    <row r="55" spans="1:2" x14ac:dyDescent="0.25">
      <c r="A55" s="66" t="s">
        <v>805</v>
      </c>
      <c r="B55" s="66">
        <v>132</v>
      </c>
    </row>
    <row r="56" spans="1:2" x14ac:dyDescent="0.25">
      <c r="A56" s="66" t="s">
        <v>806</v>
      </c>
      <c r="B56" s="66">
        <v>134</v>
      </c>
    </row>
    <row r="57" spans="1:2" x14ac:dyDescent="0.25">
      <c r="A57" s="66" t="s">
        <v>807</v>
      </c>
      <c r="B57" s="66">
        <v>138</v>
      </c>
    </row>
    <row r="58" spans="1:2" x14ac:dyDescent="0.25">
      <c r="A58" s="66" t="s">
        <v>808</v>
      </c>
      <c r="B58" s="66">
        <v>140</v>
      </c>
    </row>
    <row r="59" spans="1:2" x14ac:dyDescent="0.25">
      <c r="A59" s="66" t="s">
        <v>809</v>
      </c>
      <c r="B59" s="66">
        <v>142</v>
      </c>
    </row>
    <row r="60" spans="1:2" x14ac:dyDescent="0.25">
      <c r="A60" s="66" t="s">
        <v>810</v>
      </c>
      <c r="B60" s="66">
        <v>146</v>
      </c>
    </row>
    <row r="61" spans="1:2" x14ac:dyDescent="0.25">
      <c r="A61" s="66" t="s">
        <v>811</v>
      </c>
      <c r="B61" s="66">
        <v>148</v>
      </c>
    </row>
    <row r="62" spans="1:2" x14ac:dyDescent="0.25">
      <c r="A62" s="66" t="s">
        <v>812</v>
      </c>
      <c r="B62" s="66">
        <v>150</v>
      </c>
    </row>
    <row r="63" spans="1:2" x14ac:dyDescent="0.25">
      <c r="A63" s="66" t="s">
        <v>813</v>
      </c>
      <c r="B63" s="66">
        <v>154</v>
      </c>
    </row>
    <row r="64" spans="1:2" x14ac:dyDescent="0.25">
      <c r="A64" s="66" t="s">
        <v>814</v>
      </c>
      <c r="B64" s="66">
        <v>156</v>
      </c>
    </row>
    <row r="65" spans="1:2" x14ac:dyDescent="0.25">
      <c r="A65" s="66" t="s">
        <v>815</v>
      </c>
      <c r="B65" s="66">
        <v>158</v>
      </c>
    </row>
    <row r="66" spans="1:2" x14ac:dyDescent="0.25">
      <c r="A66" s="66" t="s">
        <v>816</v>
      </c>
      <c r="B66" s="66">
        <v>162</v>
      </c>
    </row>
    <row r="67" spans="1:2" x14ac:dyDescent="0.25">
      <c r="A67" s="66" t="s">
        <v>817</v>
      </c>
      <c r="B67" s="66">
        <v>164</v>
      </c>
    </row>
    <row r="68" spans="1:2" x14ac:dyDescent="0.25">
      <c r="A68" s="66" t="s">
        <v>818</v>
      </c>
      <c r="B68" s="66">
        <v>166</v>
      </c>
    </row>
    <row r="69" spans="1:2" x14ac:dyDescent="0.25">
      <c r="A69" s="66" t="s">
        <v>819</v>
      </c>
      <c r="B69" s="66">
        <v>170</v>
      </c>
    </row>
    <row r="70" spans="1:2" x14ac:dyDescent="0.25">
      <c r="A70" s="66" t="s">
        <v>820</v>
      </c>
      <c r="B70" s="66">
        <v>172</v>
      </c>
    </row>
    <row r="71" spans="1:2" x14ac:dyDescent="0.25">
      <c r="A71" s="66" t="s">
        <v>821</v>
      </c>
      <c r="B71" s="66">
        <v>174</v>
      </c>
    </row>
    <row r="72" spans="1:2" x14ac:dyDescent="0.25">
      <c r="A72" s="66" t="s">
        <v>822</v>
      </c>
      <c r="B72" s="66">
        <v>178</v>
      </c>
    </row>
    <row r="73" spans="1:2" x14ac:dyDescent="0.25">
      <c r="A73" s="66" t="s">
        <v>823</v>
      </c>
      <c r="B73" s="66">
        <v>180</v>
      </c>
    </row>
    <row r="74" spans="1:2" x14ac:dyDescent="0.25">
      <c r="A74" s="66" t="s">
        <v>824</v>
      </c>
      <c r="B74" s="66">
        <v>182</v>
      </c>
    </row>
    <row r="75" spans="1:2" x14ac:dyDescent="0.25">
      <c r="A75" s="66" t="s">
        <v>825</v>
      </c>
      <c r="B75" s="66">
        <v>186</v>
      </c>
    </row>
    <row r="76" spans="1:2" x14ac:dyDescent="0.25">
      <c r="A76" s="66" t="s">
        <v>826</v>
      </c>
      <c r="B76" s="66">
        <v>188</v>
      </c>
    </row>
    <row r="77" spans="1:2" x14ac:dyDescent="0.25">
      <c r="A77" s="66" t="s">
        <v>827</v>
      </c>
      <c r="B77" s="66">
        <v>190</v>
      </c>
    </row>
    <row r="78" spans="1:2" x14ac:dyDescent="0.25">
      <c r="A78" s="66" t="s">
        <v>828</v>
      </c>
      <c r="B78" s="66">
        <v>194</v>
      </c>
    </row>
    <row r="79" spans="1:2" x14ac:dyDescent="0.25">
      <c r="A79" s="66" t="s">
        <v>829</v>
      </c>
      <c r="B79" s="66">
        <v>196</v>
      </c>
    </row>
    <row r="80" spans="1:2" x14ac:dyDescent="0.25">
      <c r="A80" s="66" t="s">
        <v>830</v>
      </c>
      <c r="B80" s="66">
        <v>198</v>
      </c>
    </row>
    <row r="81" spans="1:2" x14ac:dyDescent="0.25">
      <c r="A81" s="66" t="s">
        <v>831</v>
      </c>
      <c r="B81" s="66">
        <v>202</v>
      </c>
    </row>
    <row r="82" spans="1:2" x14ac:dyDescent="0.25">
      <c r="A82" s="66" t="s">
        <v>832</v>
      </c>
      <c r="B82" s="66">
        <v>204</v>
      </c>
    </row>
    <row r="83" spans="1:2" x14ac:dyDescent="0.25">
      <c r="A83" s="66" t="s">
        <v>833</v>
      </c>
      <c r="B83" s="66">
        <v>206</v>
      </c>
    </row>
    <row r="84" spans="1:2" x14ac:dyDescent="0.25">
      <c r="A84" s="66" t="s">
        <v>834</v>
      </c>
      <c r="B84" s="66">
        <v>210</v>
      </c>
    </row>
    <row r="85" spans="1:2" x14ac:dyDescent="0.25">
      <c r="A85" s="66" t="s">
        <v>835</v>
      </c>
      <c r="B85" s="66">
        <v>212</v>
      </c>
    </row>
    <row r="86" spans="1:2" x14ac:dyDescent="0.25">
      <c r="A86" s="66" t="s">
        <v>836</v>
      </c>
      <c r="B86" s="66">
        <v>214</v>
      </c>
    </row>
    <row r="87" spans="1:2" x14ac:dyDescent="0.25">
      <c r="A87" s="66" t="s">
        <v>837</v>
      </c>
      <c r="B87" s="66">
        <v>218</v>
      </c>
    </row>
    <row r="88" spans="1:2" x14ac:dyDescent="0.25">
      <c r="A88" s="66" t="s">
        <v>838</v>
      </c>
      <c r="B88" s="66">
        <v>220</v>
      </c>
    </row>
    <row r="89" spans="1:2" x14ac:dyDescent="0.25">
      <c r="A89" s="66" t="s">
        <v>839</v>
      </c>
      <c r="B89" s="66">
        <v>222</v>
      </c>
    </row>
    <row r="90" spans="1:2" x14ac:dyDescent="0.25">
      <c r="A90" s="66" t="s">
        <v>840</v>
      </c>
      <c r="B90" s="66">
        <v>226</v>
      </c>
    </row>
    <row r="91" spans="1:2" x14ac:dyDescent="0.25">
      <c r="A91" s="66" t="s">
        <v>841</v>
      </c>
      <c r="B91" s="66">
        <v>228</v>
      </c>
    </row>
    <row r="92" spans="1:2" x14ac:dyDescent="0.25">
      <c r="A92" s="66" t="s">
        <v>842</v>
      </c>
      <c r="B92" s="66">
        <v>230</v>
      </c>
    </row>
    <row r="93" spans="1:2" x14ac:dyDescent="0.25">
      <c r="A93" s="66" t="s">
        <v>843</v>
      </c>
      <c r="B93" s="66">
        <v>234</v>
      </c>
    </row>
    <row r="94" spans="1:2" x14ac:dyDescent="0.25">
      <c r="A94" s="66" t="s">
        <v>844</v>
      </c>
      <c r="B94" s="66">
        <v>236</v>
      </c>
    </row>
    <row r="95" spans="1:2" x14ac:dyDescent="0.25">
      <c r="A95" s="66" t="s">
        <v>845</v>
      </c>
      <c r="B95" s="66">
        <v>238</v>
      </c>
    </row>
    <row r="96" spans="1:2" x14ac:dyDescent="0.25">
      <c r="A96" s="66" t="s">
        <v>846</v>
      </c>
      <c r="B96" s="66">
        <v>242</v>
      </c>
    </row>
    <row r="97" spans="1:2" x14ac:dyDescent="0.25">
      <c r="A97" s="66" t="s">
        <v>847</v>
      </c>
      <c r="B97" s="66">
        <v>244</v>
      </c>
    </row>
    <row r="98" spans="1:2" x14ac:dyDescent="0.25">
      <c r="A98" s="66" t="s">
        <v>848</v>
      </c>
      <c r="B98" s="66">
        <v>246</v>
      </c>
    </row>
    <row r="99" spans="1:2" x14ac:dyDescent="0.25">
      <c r="A99" s="66" t="s">
        <v>849</v>
      </c>
      <c r="B99" s="66">
        <v>250</v>
      </c>
    </row>
    <row r="100" spans="1:2" x14ac:dyDescent="0.25">
      <c r="A100" s="66" t="s">
        <v>850</v>
      </c>
      <c r="B100" s="66">
        <v>252</v>
      </c>
    </row>
    <row r="101" spans="1:2" x14ac:dyDescent="0.25">
      <c r="A101" s="66" t="s">
        <v>851</v>
      </c>
      <c r="B101" s="66">
        <v>254</v>
      </c>
    </row>
    <row r="102" spans="1:2" x14ac:dyDescent="0.25">
      <c r="A102" s="66" t="s">
        <v>852</v>
      </c>
      <c r="B102" s="66">
        <v>258</v>
      </c>
    </row>
    <row r="103" spans="1:2" x14ac:dyDescent="0.25">
      <c r="A103" s="66" t="s">
        <v>853</v>
      </c>
      <c r="B103" s="66">
        <v>260</v>
      </c>
    </row>
    <row r="104" spans="1:2" x14ac:dyDescent="0.25">
      <c r="A104" s="66" t="s">
        <v>854</v>
      </c>
      <c r="B104" s="66">
        <v>262</v>
      </c>
    </row>
    <row r="105" spans="1:2" x14ac:dyDescent="0.25">
      <c r="A105" s="66" t="s">
        <v>855</v>
      </c>
      <c r="B105" s="66">
        <v>266</v>
      </c>
    </row>
    <row r="106" spans="1:2" x14ac:dyDescent="0.25">
      <c r="A106" s="66" t="s">
        <v>856</v>
      </c>
      <c r="B106" s="66">
        <v>268</v>
      </c>
    </row>
    <row r="107" spans="1:2" x14ac:dyDescent="0.25">
      <c r="A107" s="66" t="s">
        <v>857</v>
      </c>
      <c r="B107" s="66">
        <v>270</v>
      </c>
    </row>
    <row r="108" spans="1:2" x14ac:dyDescent="0.25">
      <c r="A108" s="66" t="s">
        <v>858</v>
      </c>
      <c r="B108" s="66">
        <v>274</v>
      </c>
    </row>
    <row r="109" spans="1:2" x14ac:dyDescent="0.25">
      <c r="A109" s="66" t="s">
        <v>859</v>
      </c>
      <c r="B109" s="66">
        <v>276</v>
      </c>
    </row>
    <row r="110" spans="1:2" x14ac:dyDescent="0.25">
      <c r="A110" s="66" t="s">
        <v>860</v>
      </c>
      <c r="B110" s="66">
        <v>278</v>
      </c>
    </row>
    <row r="111" spans="1:2" x14ac:dyDescent="0.25">
      <c r="A111" s="66" t="s">
        <v>861</v>
      </c>
      <c r="B111" s="66">
        <v>282</v>
      </c>
    </row>
    <row r="112" spans="1:2" x14ac:dyDescent="0.25">
      <c r="A112" s="66" t="s">
        <v>862</v>
      </c>
      <c r="B112" s="66">
        <v>284</v>
      </c>
    </row>
    <row r="113" spans="1:2" x14ac:dyDescent="0.25">
      <c r="A113" s="66" t="s">
        <v>863</v>
      </c>
      <c r="B113" s="66">
        <v>286</v>
      </c>
    </row>
    <row r="114" spans="1:2" x14ac:dyDescent="0.25">
      <c r="A114" s="66" t="s">
        <v>864</v>
      </c>
      <c r="B114" s="66">
        <v>290</v>
      </c>
    </row>
    <row r="115" spans="1:2" x14ac:dyDescent="0.25">
      <c r="A115" s="66" t="s">
        <v>865</v>
      </c>
      <c r="B115" s="66">
        <v>292</v>
      </c>
    </row>
    <row r="116" spans="1:2" x14ac:dyDescent="0.25">
      <c r="A116" s="66" t="s">
        <v>866</v>
      </c>
      <c r="B116" s="66">
        <v>294</v>
      </c>
    </row>
    <row r="117" spans="1:2" x14ac:dyDescent="0.25">
      <c r="A117" s="66" t="s">
        <v>867</v>
      </c>
      <c r="B117" s="66">
        <v>298</v>
      </c>
    </row>
    <row r="118" spans="1:2" x14ac:dyDescent="0.25">
      <c r="A118" s="66" t="s">
        <v>868</v>
      </c>
      <c r="B118" s="66">
        <v>300</v>
      </c>
    </row>
    <row r="119" spans="1:2" x14ac:dyDescent="0.25">
      <c r="A119" s="66" t="s">
        <v>869</v>
      </c>
      <c r="B119" s="66">
        <v>302</v>
      </c>
    </row>
    <row r="120" spans="1:2" x14ac:dyDescent="0.25">
      <c r="A120" s="66" t="s">
        <v>870</v>
      </c>
      <c r="B120" s="66">
        <v>306</v>
      </c>
    </row>
    <row r="121" spans="1:2" x14ac:dyDescent="0.25">
      <c r="A121" s="66" t="s">
        <v>871</v>
      </c>
      <c r="B121" s="66">
        <v>308</v>
      </c>
    </row>
    <row r="122" spans="1:2" x14ac:dyDescent="0.25">
      <c r="A122" s="66" t="s">
        <v>872</v>
      </c>
      <c r="B122" s="66">
        <v>310</v>
      </c>
    </row>
    <row r="123" spans="1:2" x14ac:dyDescent="0.25">
      <c r="A123" s="66" t="s">
        <v>873</v>
      </c>
      <c r="B123" s="66">
        <v>314</v>
      </c>
    </row>
    <row r="124" spans="1:2" x14ac:dyDescent="0.25">
      <c r="A124" s="66" t="s">
        <v>874</v>
      </c>
      <c r="B124" s="66">
        <v>316</v>
      </c>
    </row>
    <row r="125" spans="1:2" x14ac:dyDescent="0.25">
      <c r="A125" s="66" t="s">
        <v>875</v>
      </c>
      <c r="B125" s="66">
        <v>318</v>
      </c>
    </row>
    <row r="126" spans="1:2" x14ac:dyDescent="0.25">
      <c r="A126" s="66" t="s">
        <v>876</v>
      </c>
      <c r="B126" s="66">
        <v>322</v>
      </c>
    </row>
    <row r="127" spans="1:2" x14ac:dyDescent="0.25">
      <c r="A127" s="66" t="s">
        <v>877</v>
      </c>
      <c r="B127" s="66">
        <v>324</v>
      </c>
    </row>
    <row r="128" spans="1:2" x14ac:dyDescent="0.25">
      <c r="A128" s="66" t="s">
        <v>878</v>
      </c>
      <c r="B128" s="66">
        <v>326</v>
      </c>
    </row>
    <row r="129" spans="1:2" x14ac:dyDescent="0.25">
      <c r="A129" s="66" t="s">
        <v>879</v>
      </c>
      <c r="B129" s="66">
        <v>330</v>
      </c>
    </row>
    <row r="130" spans="1:2" x14ac:dyDescent="0.25">
      <c r="A130" s="66" t="s">
        <v>880</v>
      </c>
      <c r="B130" s="66">
        <v>332</v>
      </c>
    </row>
    <row r="131" spans="1:2" x14ac:dyDescent="0.25">
      <c r="A131" s="66" t="s">
        <v>881</v>
      </c>
      <c r="B131" s="66">
        <v>334</v>
      </c>
    </row>
    <row r="132" spans="1:2" x14ac:dyDescent="0.25">
      <c r="A132" s="66" t="s">
        <v>882</v>
      </c>
      <c r="B132" s="66">
        <v>338</v>
      </c>
    </row>
    <row r="133" spans="1:2" x14ac:dyDescent="0.25">
      <c r="A133" s="66" t="s">
        <v>883</v>
      </c>
      <c r="B133" s="66">
        <v>340</v>
      </c>
    </row>
    <row r="134" spans="1:2" x14ac:dyDescent="0.25">
      <c r="A134" s="66" t="s">
        <v>884</v>
      </c>
      <c r="B134" s="66">
        <v>342</v>
      </c>
    </row>
    <row r="135" spans="1:2" x14ac:dyDescent="0.25">
      <c r="A135" s="66" t="s">
        <v>885</v>
      </c>
      <c r="B135" s="66">
        <v>346</v>
      </c>
    </row>
    <row r="136" spans="1:2" x14ac:dyDescent="0.25">
      <c r="A136" s="66" t="s">
        <v>886</v>
      </c>
      <c r="B136" s="66">
        <v>348</v>
      </c>
    </row>
    <row r="137" spans="1:2" x14ac:dyDescent="0.25">
      <c r="A137" s="66" t="s">
        <v>887</v>
      </c>
      <c r="B137" s="66">
        <v>350</v>
      </c>
    </row>
    <row r="138" spans="1:2" x14ac:dyDescent="0.25">
      <c r="A138" s="66" t="s">
        <v>888</v>
      </c>
      <c r="B138" s="66">
        <v>354</v>
      </c>
    </row>
    <row r="139" spans="1:2" x14ac:dyDescent="0.25">
      <c r="A139" s="66" t="s">
        <v>889</v>
      </c>
      <c r="B139" s="66">
        <v>356</v>
      </c>
    </row>
    <row r="140" spans="1:2" x14ac:dyDescent="0.25">
      <c r="A140" s="66" t="s">
        <v>890</v>
      </c>
      <c r="B140" s="66">
        <v>358</v>
      </c>
    </row>
    <row r="141" spans="1:2" x14ac:dyDescent="0.25">
      <c r="A141" s="66" t="s">
        <v>891</v>
      </c>
      <c r="B141" s="66">
        <v>362</v>
      </c>
    </row>
    <row r="142" spans="1:2" x14ac:dyDescent="0.25">
      <c r="A142" s="66" t="s">
        <v>892</v>
      </c>
      <c r="B142" s="66">
        <v>364</v>
      </c>
    </row>
    <row r="143" spans="1:2" x14ac:dyDescent="0.25">
      <c r="A143" s="66" t="s">
        <v>893</v>
      </c>
      <c r="B143" s="66">
        <v>366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4"/>
  <dimension ref="A1:F146"/>
  <sheetViews>
    <sheetView workbookViewId="0">
      <pane ySplit="1" topLeftCell="A2" activePane="bottomLeft" state="frozenSplit"/>
      <selection activeCell="C48" sqref="C48"/>
      <selection pane="bottomLeft" activeCell="C48" sqref="C48"/>
    </sheetView>
  </sheetViews>
  <sheetFormatPr defaultColWidth="11" defaultRowHeight="13.8" x14ac:dyDescent="0.25"/>
  <cols>
    <col min="1" max="1" width="48.3984375" style="9" customWidth="1"/>
    <col min="2" max="2" width="23.8984375" style="9" customWidth="1"/>
    <col min="3" max="6" width="11" style="9"/>
  </cols>
  <sheetData>
    <row r="1" spans="1:6" ht="14.4" x14ac:dyDescent="0.3">
      <c r="A1" s="63" t="s">
        <v>20</v>
      </c>
      <c r="B1" s="135" t="s">
        <v>740</v>
      </c>
      <c r="C1" s="135" t="s">
        <v>744</v>
      </c>
      <c r="D1" s="63" t="s">
        <v>742</v>
      </c>
      <c r="E1" s="66"/>
      <c r="F1" s="66"/>
    </row>
    <row r="2" spans="1:6" x14ac:dyDescent="0.25">
      <c r="A2" s="163" t="s">
        <v>748</v>
      </c>
      <c r="B2" s="164"/>
      <c r="C2" s="164"/>
      <c r="D2" s="164"/>
      <c r="E2" s="164"/>
      <c r="F2" s="165"/>
    </row>
    <row r="3" spans="1:6" x14ac:dyDescent="0.25">
      <c r="A3" s="66" t="s">
        <v>748</v>
      </c>
      <c r="B3" s="66" t="s">
        <v>749</v>
      </c>
      <c r="C3" s="66">
        <v>5</v>
      </c>
      <c r="D3" s="66">
        <v>2</v>
      </c>
      <c r="E3" s="66"/>
      <c r="F3" s="66"/>
    </row>
    <row r="4" spans="1:6" x14ac:dyDescent="0.25">
      <c r="A4" s="66" t="s">
        <v>748</v>
      </c>
      <c r="B4" s="66" t="s">
        <v>751</v>
      </c>
      <c r="C4" s="66">
        <v>7</v>
      </c>
      <c r="D4" s="66">
        <v>2</v>
      </c>
      <c r="E4" s="66"/>
      <c r="F4" s="66"/>
    </row>
    <row r="5" spans="1:6" x14ac:dyDescent="0.25">
      <c r="A5" s="66" t="s">
        <v>748</v>
      </c>
      <c r="B5" s="66" t="s">
        <v>752</v>
      </c>
      <c r="C5" s="66">
        <v>9</v>
      </c>
      <c r="D5" s="66">
        <v>2</v>
      </c>
      <c r="E5" s="66"/>
      <c r="F5" s="66"/>
    </row>
    <row r="6" spans="1:6" x14ac:dyDescent="0.25">
      <c r="A6" s="66" t="s">
        <v>748</v>
      </c>
      <c r="B6" s="66" t="s">
        <v>753</v>
      </c>
      <c r="C6" s="66">
        <v>11</v>
      </c>
      <c r="D6" s="66">
        <v>2</v>
      </c>
      <c r="E6" s="66"/>
      <c r="F6" s="66"/>
    </row>
    <row r="7" spans="1:6" x14ac:dyDescent="0.25">
      <c r="A7" s="66" t="s">
        <v>748</v>
      </c>
      <c r="B7" s="66" t="s">
        <v>754</v>
      </c>
      <c r="C7" s="66">
        <v>13</v>
      </c>
      <c r="D7" s="66">
        <v>2</v>
      </c>
      <c r="E7" s="66"/>
      <c r="F7" s="66"/>
    </row>
    <row r="8" spans="1:6" x14ac:dyDescent="0.25">
      <c r="A8" s="66" t="s">
        <v>748</v>
      </c>
      <c r="B8" s="66" t="s">
        <v>755</v>
      </c>
      <c r="C8" s="66">
        <v>15</v>
      </c>
      <c r="D8" s="66">
        <v>2</v>
      </c>
      <c r="E8" s="66"/>
      <c r="F8" s="66"/>
    </row>
    <row r="9" spans="1:6" x14ac:dyDescent="0.25">
      <c r="A9" s="66" t="s">
        <v>748</v>
      </c>
      <c r="B9" s="66" t="s">
        <v>756</v>
      </c>
      <c r="C9" s="66">
        <v>17</v>
      </c>
      <c r="D9" s="66">
        <v>2</v>
      </c>
      <c r="E9" s="66"/>
      <c r="F9" s="66"/>
    </row>
    <row r="10" spans="1:6" x14ac:dyDescent="0.25">
      <c r="A10" s="66" t="s">
        <v>748</v>
      </c>
      <c r="B10" s="66" t="s">
        <v>757</v>
      </c>
      <c r="C10" s="66">
        <v>19</v>
      </c>
      <c r="D10" s="66">
        <v>2</v>
      </c>
      <c r="E10" s="66"/>
      <c r="F10" s="66"/>
    </row>
    <row r="11" spans="1:6" x14ac:dyDescent="0.25">
      <c r="A11" s="66" t="s">
        <v>748</v>
      </c>
      <c r="B11" s="66" t="s">
        <v>758</v>
      </c>
      <c r="C11" s="66">
        <v>21</v>
      </c>
      <c r="D11" s="66">
        <v>2</v>
      </c>
      <c r="E11" s="66"/>
      <c r="F11" s="66"/>
    </row>
    <row r="12" spans="1:6" x14ac:dyDescent="0.25">
      <c r="A12" s="66" t="s">
        <v>748</v>
      </c>
      <c r="B12" s="66" t="s">
        <v>759</v>
      </c>
      <c r="C12" s="66">
        <v>23</v>
      </c>
      <c r="D12" s="66">
        <v>2</v>
      </c>
      <c r="E12" s="66"/>
      <c r="F12" s="66"/>
    </row>
    <row r="13" spans="1:6" x14ac:dyDescent="0.25">
      <c r="A13" s="66" t="s">
        <v>748</v>
      </c>
      <c r="B13" s="66" t="s">
        <v>760</v>
      </c>
      <c r="C13" s="66">
        <v>25</v>
      </c>
      <c r="D13" s="66">
        <v>2</v>
      </c>
      <c r="E13" s="66"/>
      <c r="F13" s="66"/>
    </row>
    <row r="14" spans="1:6" x14ac:dyDescent="0.25">
      <c r="A14" s="66" t="s">
        <v>748</v>
      </c>
      <c r="B14" s="66" t="s">
        <v>761</v>
      </c>
      <c r="C14" s="66">
        <v>27</v>
      </c>
      <c r="D14" s="66">
        <v>2</v>
      </c>
      <c r="E14" s="66"/>
      <c r="F14" s="66"/>
    </row>
    <row r="15" spans="1:6" x14ac:dyDescent="0.25">
      <c r="A15" s="66" t="s">
        <v>748</v>
      </c>
      <c r="B15" s="66" t="s">
        <v>762</v>
      </c>
      <c r="C15" s="66">
        <v>29</v>
      </c>
      <c r="D15" s="66">
        <v>2</v>
      </c>
      <c r="E15" s="66"/>
      <c r="F15" s="66"/>
    </row>
    <row r="16" spans="1:6" x14ac:dyDescent="0.25">
      <c r="A16" s="66" t="s">
        <v>748</v>
      </c>
      <c r="B16" s="66" t="s">
        <v>763</v>
      </c>
      <c r="C16" s="66">
        <v>31</v>
      </c>
      <c r="D16" s="66">
        <v>2</v>
      </c>
      <c r="E16" s="66"/>
      <c r="F16" s="66"/>
    </row>
    <row r="17" spans="1:6" x14ac:dyDescent="0.25">
      <c r="A17" s="66" t="s">
        <v>748</v>
      </c>
      <c r="B17" s="66" t="s">
        <v>764</v>
      </c>
      <c r="C17" s="66">
        <v>33</v>
      </c>
      <c r="D17" s="66">
        <v>2</v>
      </c>
      <c r="E17" s="66"/>
      <c r="F17" s="66"/>
    </row>
    <row r="18" spans="1:6" x14ac:dyDescent="0.25">
      <c r="A18" s="66" t="s">
        <v>748</v>
      </c>
      <c r="B18" s="66" t="s">
        <v>765</v>
      </c>
      <c r="C18" s="66">
        <v>35</v>
      </c>
      <c r="D18" s="66">
        <v>2</v>
      </c>
      <c r="E18" s="66"/>
      <c r="F18" s="66"/>
    </row>
    <row r="19" spans="1:6" x14ac:dyDescent="0.25">
      <c r="A19" s="66" t="s">
        <v>748</v>
      </c>
      <c r="B19" s="66" t="s">
        <v>766</v>
      </c>
      <c r="C19" s="66">
        <v>37</v>
      </c>
      <c r="D19" s="66">
        <v>2</v>
      </c>
      <c r="E19" s="66"/>
      <c r="F19" s="66"/>
    </row>
    <row r="20" spans="1:6" x14ac:dyDescent="0.25">
      <c r="A20" s="66" t="s">
        <v>748</v>
      </c>
      <c r="B20" s="66" t="s">
        <v>767</v>
      </c>
      <c r="C20" s="66">
        <v>39</v>
      </c>
      <c r="D20" s="66">
        <v>2</v>
      </c>
      <c r="E20" s="66"/>
      <c r="F20" s="66"/>
    </row>
    <row r="21" spans="1:6" x14ac:dyDescent="0.25">
      <c r="A21" s="66" t="s">
        <v>748</v>
      </c>
      <c r="B21" s="66" t="s">
        <v>768</v>
      </c>
      <c r="C21" s="66">
        <v>41</v>
      </c>
      <c r="D21" s="66">
        <v>2</v>
      </c>
      <c r="E21" s="66"/>
      <c r="F21" s="66"/>
    </row>
    <row r="22" spans="1:6" x14ac:dyDescent="0.25">
      <c r="A22" s="66" t="s">
        <v>748</v>
      </c>
      <c r="B22" s="66" t="s">
        <v>769</v>
      </c>
      <c r="C22" s="66">
        <v>43</v>
      </c>
      <c r="D22" s="66">
        <v>2</v>
      </c>
      <c r="E22" s="66"/>
      <c r="F22" s="66"/>
    </row>
    <row r="23" spans="1:6" x14ac:dyDescent="0.25">
      <c r="A23" s="66" t="s">
        <v>748</v>
      </c>
      <c r="B23" s="66" t="s">
        <v>770</v>
      </c>
      <c r="C23" s="66">
        <v>45</v>
      </c>
      <c r="D23" s="66">
        <v>2</v>
      </c>
      <c r="E23" s="66"/>
      <c r="F23" s="66"/>
    </row>
    <row r="24" spans="1:6" x14ac:dyDescent="0.25">
      <c r="A24" s="66" t="s">
        <v>748</v>
      </c>
      <c r="B24" s="66" t="s">
        <v>771</v>
      </c>
      <c r="C24" s="66">
        <v>47</v>
      </c>
      <c r="D24" s="66">
        <v>2</v>
      </c>
      <c r="E24" s="66"/>
      <c r="F24" s="66"/>
    </row>
    <row r="25" spans="1:6" x14ac:dyDescent="0.25">
      <c r="A25" s="66" t="s">
        <v>748</v>
      </c>
      <c r="B25" s="66" t="s">
        <v>772</v>
      </c>
      <c r="C25" s="66">
        <v>49</v>
      </c>
      <c r="D25" s="66">
        <v>2</v>
      </c>
      <c r="E25" s="66"/>
      <c r="F25" s="66"/>
    </row>
    <row r="26" spans="1:6" x14ac:dyDescent="0.25">
      <c r="A26" s="66" t="s">
        <v>748</v>
      </c>
      <c r="B26" s="66" t="s">
        <v>773</v>
      </c>
      <c r="C26" s="66">
        <v>51</v>
      </c>
      <c r="D26" s="66">
        <v>2</v>
      </c>
      <c r="E26" s="66"/>
      <c r="F26" s="66"/>
    </row>
    <row r="27" spans="1:6" x14ac:dyDescent="0.25">
      <c r="A27" s="66" t="s">
        <v>748</v>
      </c>
      <c r="B27" s="66" t="s">
        <v>774</v>
      </c>
      <c r="C27" s="66">
        <v>53</v>
      </c>
      <c r="D27" s="66">
        <v>2</v>
      </c>
      <c r="E27" s="66"/>
      <c r="F27" s="66"/>
    </row>
    <row r="28" spans="1:6" x14ac:dyDescent="0.25">
      <c r="A28" s="66" t="s">
        <v>748</v>
      </c>
      <c r="B28" s="66" t="s">
        <v>775</v>
      </c>
      <c r="C28" s="66">
        <v>55</v>
      </c>
      <c r="D28" s="66">
        <v>2</v>
      </c>
      <c r="E28" s="66"/>
      <c r="F28" s="66"/>
    </row>
    <row r="29" spans="1:6" x14ac:dyDescent="0.25">
      <c r="A29" s="163" t="s">
        <v>776</v>
      </c>
      <c r="B29" s="164"/>
      <c r="C29" s="164"/>
      <c r="D29" s="164"/>
      <c r="E29" s="164"/>
      <c r="F29" s="165"/>
    </row>
    <row r="30" spans="1:6" x14ac:dyDescent="0.25">
      <c r="A30" s="66" t="s">
        <v>776</v>
      </c>
      <c r="B30" s="66" t="s">
        <v>777</v>
      </c>
      <c r="C30" s="66">
        <v>62</v>
      </c>
      <c r="D30" s="66">
        <v>2</v>
      </c>
      <c r="E30" s="66"/>
      <c r="F30" s="66"/>
    </row>
    <row r="31" spans="1:6" x14ac:dyDescent="0.25">
      <c r="A31" s="66" t="s">
        <v>776</v>
      </c>
      <c r="B31" s="66" t="s">
        <v>778</v>
      </c>
      <c r="C31" s="66">
        <v>64</v>
      </c>
      <c r="D31" s="66">
        <v>2</v>
      </c>
      <c r="E31" s="66"/>
      <c r="F31" s="66"/>
    </row>
    <row r="32" spans="1:6" x14ac:dyDescent="0.25">
      <c r="A32" s="163" t="s">
        <v>779</v>
      </c>
      <c r="B32" s="164"/>
      <c r="C32" s="164"/>
      <c r="D32" s="164"/>
      <c r="E32" s="164"/>
      <c r="F32" s="165"/>
    </row>
    <row r="33" spans="1:4" x14ac:dyDescent="0.25">
      <c r="A33" s="66" t="s">
        <v>779</v>
      </c>
      <c r="B33" s="66" t="s">
        <v>780</v>
      </c>
      <c r="C33" s="66">
        <v>66</v>
      </c>
      <c r="D33" s="66">
        <v>2</v>
      </c>
    </row>
    <row r="34" spans="1:4" x14ac:dyDescent="0.25">
      <c r="A34" s="66" t="s">
        <v>779</v>
      </c>
      <c r="B34" s="66" t="s">
        <v>781</v>
      </c>
      <c r="C34" s="66">
        <v>68</v>
      </c>
      <c r="D34" s="66">
        <v>2</v>
      </c>
    </row>
    <row r="35" spans="1:4" x14ac:dyDescent="0.25">
      <c r="A35" s="66" t="s">
        <v>779</v>
      </c>
      <c r="B35" s="66" t="s">
        <v>782</v>
      </c>
      <c r="C35" s="66">
        <v>70</v>
      </c>
      <c r="D35" s="66">
        <v>4</v>
      </c>
    </row>
    <row r="36" spans="1:4" x14ac:dyDescent="0.25">
      <c r="A36" s="66" t="s">
        <v>779</v>
      </c>
      <c r="B36" s="66" t="s">
        <v>783</v>
      </c>
      <c r="C36" s="66">
        <v>74</v>
      </c>
      <c r="D36" s="66">
        <v>2</v>
      </c>
    </row>
    <row r="37" spans="1:4" x14ac:dyDescent="0.25">
      <c r="A37" s="66" t="s">
        <v>779</v>
      </c>
      <c r="B37" s="66" t="s">
        <v>784</v>
      </c>
      <c r="C37" s="66">
        <v>76</v>
      </c>
      <c r="D37" s="66">
        <v>2</v>
      </c>
    </row>
    <row r="38" spans="1:4" x14ac:dyDescent="0.25">
      <c r="A38" s="66" t="s">
        <v>779</v>
      </c>
      <c r="B38" s="66" t="s">
        <v>785</v>
      </c>
      <c r="C38" s="66">
        <v>78</v>
      </c>
      <c r="D38" s="66">
        <v>4</v>
      </c>
    </row>
    <row r="39" spans="1:4" x14ac:dyDescent="0.25">
      <c r="A39" s="66" t="s">
        <v>779</v>
      </c>
      <c r="B39" s="66" t="s">
        <v>786</v>
      </c>
      <c r="C39" s="66">
        <v>82</v>
      </c>
      <c r="D39" s="66">
        <v>2</v>
      </c>
    </row>
    <row r="40" spans="1:4" x14ac:dyDescent="0.25">
      <c r="A40" s="66" t="s">
        <v>779</v>
      </c>
      <c r="B40" s="66" t="s">
        <v>787</v>
      </c>
      <c r="C40" s="66">
        <v>84</v>
      </c>
      <c r="D40" s="66">
        <v>2</v>
      </c>
    </row>
    <row r="41" spans="1:4" x14ac:dyDescent="0.25">
      <c r="A41" s="66" t="s">
        <v>779</v>
      </c>
      <c r="B41" s="66" t="s">
        <v>788</v>
      </c>
      <c r="C41" s="66">
        <v>86</v>
      </c>
      <c r="D41" s="66">
        <v>4</v>
      </c>
    </row>
    <row r="42" spans="1:4" x14ac:dyDescent="0.25">
      <c r="A42" s="66" t="s">
        <v>779</v>
      </c>
      <c r="B42" s="66" t="s">
        <v>789</v>
      </c>
      <c r="C42" s="66">
        <v>90</v>
      </c>
      <c r="D42" s="66">
        <v>2</v>
      </c>
    </row>
    <row r="43" spans="1:4" x14ac:dyDescent="0.25">
      <c r="A43" s="66" t="s">
        <v>779</v>
      </c>
      <c r="B43" s="66" t="s">
        <v>790</v>
      </c>
      <c r="C43" s="66">
        <v>92</v>
      </c>
      <c r="D43" s="66">
        <v>2</v>
      </c>
    </row>
    <row r="44" spans="1:4" x14ac:dyDescent="0.25">
      <c r="A44" s="66" t="s">
        <v>779</v>
      </c>
      <c r="B44" s="66" t="s">
        <v>791</v>
      </c>
      <c r="C44" s="66">
        <v>94</v>
      </c>
      <c r="D44" s="66">
        <v>4</v>
      </c>
    </row>
    <row r="45" spans="1:4" x14ac:dyDescent="0.25">
      <c r="A45" s="66" t="s">
        <v>779</v>
      </c>
      <c r="B45" s="66" t="s">
        <v>792</v>
      </c>
      <c r="C45" s="66">
        <v>98</v>
      </c>
      <c r="D45" s="66">
        <v>2</v>
      </c>
    </row>
    <row r="46" spans="1:4" x14ac:dyDescent="0.25">
      <c r="A46" s="66" t="s">
        <v>779</v>
      </c>
      <c r="B46" s="66" t="s">
        <v>793</v>
      </c>
      <c r="C46" s="66">
        <v>100</v>
      </c>
      <c r="D46" s="66">
        <v>2</v>
      </c>
    </row>
    <row r="47" spans="1:4" x14ac:dyDescent="0.25">
      <c r="A47" s="66" t="s">
        <v>779</v>
      </c>
      <c r="B47" s="66" t="s">
        <v>794</v>
      </c>
      <c r="C47" s="66">
        <v>102</v>
      </c>
      <c r="D47" s="66">
        <v>4</v>
      </c>
    </row>
    <row r="48" spans="1:4" x14ac:dyDescent="0.25">
      <c r="A48" s="66" t="s">
        <v>779</v>
      </c>
      <c r="B48" s="66" t="s">
        <v>795</v>
      </c>
      <c r="C48" s="66">
        <v>106</v>
      </c>
      <c r="D48" s="66">
        <v>2</v>
      </c>
    </row>
    <row r="49" spans="1:4" x14ac:dyDescent="0.25">
      <c r="A49" s="66" t="s">
        <v>779</v>
      </c>
      <c r="B49" s="66" t="s">
        <v>796</v>
      </c>
      <c r="C49" s="66">
        <v>108</v>
      </c>
      <c r="D49" s="66">
        <v>2</v>
      </c>
    </row>
    <row r="50" spans="1:4" x14ac:dyDescent="0.25">
      <c r="A50" s="66" t="s">
        <v>779</v>
      </c>
      <c r="B50" s="66" t="s">
        <v>797</v>
      </c>
      <c r="C50" s="66">
        <v>110</v>
      </c>
      <c r="D50" s="66">
        <v>4</v>
      </c>
    </row>
    <row r="51" spans="1:4" x14ac:dyDescent="0.25">
      <c r="A51" s="66" t="s">
        <v>779</v>
      </c>
      <c r="B51" s="66" t="s">
        <v>798</v>
      </c>
      <c r="C51" s="66">
        <v>114</v>
      </c>
      <c r="D51" s="66">
        <v>2</v>
      </c>
    </row>
    <row r="52" spans="1:4" x14ac:dyDescent="0.25">
      <c r="A52" s="66" t="s">
        <v>779</v>
      </c>
      <c r="B52" s="66" t="s">
        <v>799</v>
      </c>
      <c r="C52" s="66">
        <v>116</v>
      </c>
      <c r="D52" s="66">
        <v>2</v>
      </c>
    </row>
    <row r="53" spans="1:4" x14ac:dyDescent="0.25">
      <c r="A53" s="66" t="s">
        <v>779</v>
      </c>
      <c r="B53" s="66" t="s">
        <v>800</v>
      </c>
      <c r="C53" s="66">
        <v>118</v>
      </c>
      <c r="D53" s="66">
        <v>4</v>
      </c>
    </row>
    <row r="54" spans="1:4" x14ac:dyDescent="0.25">
      <c r="A54" s="66" t="s">
        <v>779</v>
      </c>
      <c r="B54" s="66" t="s">
        <v>801</v>
      </c>
      <c r="C54" s="66">
        <v>122</v>
      </c>
      <c r="D54" s="66">
        <v>2</v>
      </c>
    </row>
    <row r="55" spans="1:4" x14ac:dyDescent="0.25">
      <c r="A55" s="66" t="s">
        <v>779</v>
      </c>
      <c r="B55" s="66" t="s">
        <v>802</v>
      </c>
      <c r="C55" s="66">
        <v>124</v>
      </c>
      <c r="D55" s="66">
        <v>2</v>
      </c>
    </row>
    <row r="56" spans="1:4" x14ac:dyDescent="0.25">
      <c r="A56" s="66" t="s">
        <v>779</v>
      </c>
      <c r="B56" s="66" t="s">
        <v>803</v>
      </c>
      <c r="C56" s="66">
        <v>126</v>
      </c>
      <c r="D56" s="66">
        <v>4</v>
      </c>
    </row>
    <row r="57" spans="1:4" x14ac:dyDescent="0.25">
      <c r="A57" s="66" t="s">
        <v>779</v>
      </c>
      <c r="B57" s="66" t="s">
        <v>804</v>
      </c>
      <c r="C57" s="66">
        <v>130</v>
      </c>
      <c r="D57" s="66">
        <v>2</v>
      </c>
    </row>
    <row r="58" spans="1:4" x14ac:dyDescent="0.25">
      <c r="A58" s="66" t="s">
        <v>779</v>
      </c>
      <c r="B58" s="66" t="s">
        <v>805</v>
      </c>
      <c r="C58" s="66">
        <v>132</v>
      </c>
      <c r="D58" s="66">
        <v>2</v>
      </c>
    </row>
    <row r="59" spans="1:4" x14ac:dyDescent="0.25">
      <c r="A59" s="66" t="s">
        <v>779</v>
      </c>
      <c r="B59" s="66" t="s">
        <v>806</v>
      </c>
      <c r="C59" s="66">
        <v>134</v>
      </c>
      <c r="D59" s="66">
        <v>4</v>
      </c>
    </row>
    <row r="60" spans="1:4" x14ac:dyDescent="0.25">
      <c r="A60" s="66" t="s">
        <v>779</v>
      </c>
      <c r="B60" s="66" t="s">
        <v>807</v>
      </c>
      <c r="C60" s="66">
        <v>138</v>
      </c>
      <c r="D60" s="66">
        <v>2</v>
      </c>
    </row>
    <row r="61" spans="1:4" x14ac:dyDescent="0.25">
      <c r="A61" s="66" t="s">
        <v>779</v>
      </c>
      <c r="B61" s="66" t="s">
        <v>808</v>
      </c>
      <c r="C61" s="66">
        <v>140</v>
      </c>
      <c r="D61" s="66">
        <v>2</v>
      </c>
    </row>
    <row r="62" spans="1:4" x14ac:dyDescent="0.25">
      <c r="A62" s="66" t="s">
        <v>779</v>
      </c>
      <c r="B62" s="66" t="s">
        <v>809</v>
      </c>
      <c r="C62" s="66">
        <v>142</v>
      </c>
      <c r="D62" s="66">
        <v>4</v>
      </c>
    </row>
    <row r="63" spans="1:4" x14ac:dyDescent="0.25">
      <c r="A63" s="66" t="s">
        <v>779</v>
      </c>
      <c r="B63" s="66" t="s">
        <v>810</v>
      </c>
      <c r="C63" s="66">
        <v>146</v>
      </c>
      <c r="D63" s="66">
        <v>2</v>
      </c>
    </row>
    <row r="64" spans="1:4" x14ac:dyDescent="0.25">
      <c r="A64" s="66" t="s">
        <v>779</v>
      </c>
      <c r="B64" s="66" t="s">
        <v>811</v>
      </c>
      <c r="C64" s="66">
        <v>148</v>
      </c>
      <c r="D64" s="66">
        <v>2</v>
      </c>
    </row>
    <row r="65" spans="1:4" x14ac:dyDescent="0.25">
      <c r="A65" s="66" t="s">
        <v>779</v>
      </c>
      <c r="B65" s="66" t="s">
        <v>812</v>
      </c>
      <c r="C65" s="66">
        <v>150</v>
      </c>
      <c r="D65" s="66">
        <v>4</v>
      </c>
    </row>
    <row r="66" spans="1:4" x14ac:dyDescent="0.25">
      <c r="A66" s="66" t="s">
        <v>779</v>
      </c>
      <c r="B66" s="66" t="s">
        <v>813</v>
      </c>
      <c r="C66" s="66">
        <v>154</v>
      </c>
      <c r="D66" s="66">
        <v>2</v>
      </c>
    </row>
    <row r="67" spans="1:4" x14ac:dyDescent="0.25">
      <c r="A67" s="66" t="s">
        <v>779</v>
      </c>
      <c r="B67" s="66" t="s">
        <v>814</v>
      </c>
      <c r="C67" s="66">
        <v>156</v>
      </c>
      <c r="D67" s="66">
        <v>2</v>
      </c>
    </row>
    <row r="68" spans="1:4" x14ac:dyDescent="0.25">
      <c r="A68" s="66" t="s">
        <v>779</v>
      </c>
      <c r="B68" s="66" t="s">
        <v>815</v>
      </c>
      <c r="C68" s="66">
        <v>158</v>
      </c>
      <c r="D68" s="66">
        <v>4</v>
      </c>
    </row>
    <row r="69" spans="1:4" x14ac:dyDescent="0.25">
      <c r="A69" s="66" t="s">
        <v>779</v>
      </c>
      <c r="B69" s="66" t="s">
        <v>816</v>
      </c>
      <c r="C69" s="66">
        <v>162</v>
      </c>
      <c r="D69" s="66">
        <v>2</v>
      </c>
    </row>
    <row r="70" spans="1:4" x14ac:dyDescent="0.25">
      <c r="A70" s="66" t="s">
        <v>779</v>
      </c>
      <c r="B70" s="66" t="s">
        <v>817</v>
      </c>
      <c r="C70" s="66">
        <v>164</v>
      </c>
      <c r="D70" s="66">
        <v>2</v>
      </c>
    </row>
    <row r="71" spans="1:4" x14ac:dyDescent="0.25">
      <c r="A71" s="66" t="s">
        <v>779</v>
      </c>
      <c r="B71" s="66" t="s">
        <v>818</v>
      </c>
      <c r="C71" s="66">
        <v>166</v>
      </c>
      <c r="D71" s="66">
        <v>4</v>
      </c>
    </row>
    <row r="72" spans="1:4" x14ac:dyDescent="0.25">
      <c r="A72" s="66" t="s">
        <v>779</v>
      </c>
      <c r="B72" s="66" t="s">
        <v>819</v>
      </c>
      <c r="C72" s="66">
        <v>170</v>
      </c>
      <c r="D72" s="66">
        <v>2</v>
      </c>
    </row>
    <row r="73" spans="1:4" x14ac:dyDescent="0.25">
      <c r="A73" s="66" t="s">
        <v>779</v>
      </c>
      <c r="B73" s="66" t="s">
        <v>820</v>
      </c>
      <c r="C73" s="66">
        <v>172</v>
      </c>
      <c r="D73" s="66">
        <v>2</v>
      </c>
    </row>
    <row r="74" spans="1:4" x14ac:dyDescent="0.25">
      <c r="A74" s="66" t="s">
        <v>779</v>
      </c>
      <c r="B74" s="66" t="s">
        <v>821</v>
      </c>
      <c r="C74" s="66">
        <v>174</v>
      </c>
      <c r="D74" s="66">
        <v>4</v>
      </c>
    </row>
    <row r="75" spans="1:4" x14ac:dyDescent="0.25">
      <c r="A75" s="66" t="s">
        <v>779</v>
      </c>
      <c r="B75" s="66" t="s">
        <v>822</v>
      </c>
      <c r="C75" s="66">
        <v>178</v>
      </c>
      <c r="D75" s="66">
        <v>2</v>
      </c>
    </row>
    <row r="76" spans="1:4" x14ac:dyDescent="0.25">
      <c r="A76" s="66" t="s">
        <v>779</v>
      </c>
      <c r="B76" s="66" t="s">
        <v>823</v>
      </c>
      <c r="C76" s="66">
        <v>180</v>
      </c>
      <c r="D76" s="66">
        <v>2</v>
      </c>
    </row>
    <row r="77" spans="1:4" x14ac:dyDescent="0.25">
      <c r="A77" s="66" t="s">
        <v>779</v>
      </c>
      <c r="B77" s="66" t="s">
        <v>824</v>
      </c>
      <c r="C77" s="66">
        <v>182</v>
      </c>
      <c r="D77" s="66">
        <v>4</v>
      </c>
    </row>
    <row r="78" spans="1:4" x14ac:dyDescent="0.25">
      <c r="A78" s="66" t="s">
        <v>779</v>
      </c>
      <c r="B78" s="66" t="s">
        <v>825</v>
      </c>
      <c r="C78" s="66">
        <v>186</v>
      </c>
      <c r="D78" s="66">
        <v>2</v>
      </c>
    </row>
    <row r="79" spans="1:4" x14ac:dyDescent="0.25">
      <c r="A79" s="66" t="s">
        <v>779</v>
      </c>
      <c r="B79" s="66" t="s">
        <v>826</v>
      </c>
      <c r="C79" s="66">
        <v>188</v>
      </c>
      <c r="D79" s="66">
        <v>2</v>
      </c>
    </row>
    <row r="80" spans="1:4" x14ac:dyDescent="0.25">
      <c r="A80" s="66" t="s">
        <v>779</v>
      </c>
      <c r="B80" s="66" t="s">
        <v>827</v>
      </c>
      <c r="C80" s="66">
        <v>190</v>
      </c>
      <c r="D80" s="66">
        <v>4</v>
      </c>
    </row>
    <row r="81" spans="1:4" x14ac:dyDescent="0.25">
      <c r="A81" s="66" t="s">
        <v>779</v>
      </c>
      <c r="B81" s="66" t="s">
        <v>828</v>
      </c>
      <c r="C81" s="66">
        <v>194</v>
      </c>
      <c r="D81" s="66">
        <v>2</v>
      </c>
    </row>
    <row r="82" spans="1:4" x14ac:dyDescent="0.25">
      <c r="A82" s="66" t="s">
        <v>779</v>
      </c>
      <c r="B82" s="66" t="s">
        <v>829</v>
      </c>
      <c r="C82" s="66">
        <v>196</v>
      </c>
      <c r="D82" s="66">
        <v>2</v>
      </c>
    </row>
    <row r="83" spans="1:4" x14ac:dyDescent="0.25">
      <c r="A83" s="66" t="s">
        <v>779</v>
      </c>
      <c r="B83" s="66" t="s">
        <v>830</v>
      </c>
      <c r="C83" s="66">
        <v>198</v>
      </c>
      <c r="D83" s="66">
        <v>4</v>
      </c>
    </row>
    <row r="84" spans="1:4" x14ac:dyDescent="0.25">
      <c r="A84" s="66" t="s">
        <v>779</v>
      </c>
      <c r="B84" s="66" t="s">
        <v>831</v>
      </c>
      <c r="C84" s="66">
        <v>202</v>
      </c>
      <c r="D84" s="66">
        <v>2</v>
      </c>
    </row>
    <row r="85" spans="1:4" x14ac:dyDescent="0.25">
      <c r="A85" s="66" t="s">
        <v>779</v>
      </c>
      <c r="B85" s="66" t="s">
        <v>832</v>
      </c>
      <c r="C85" s="66">
        <v>204</v>
      </c>
      <c r="D85" s="66">
        <v>2</v>
      </c>
    </row>
    <row r="86" spans="1:4" x14ac:dyDescent="0.25">
      <c r="A86" s="66" t="s">
        <v>779</v>
      </c>
      <c r="B86" s="66" t="s">
        <v>833</v>
      </c>
      <c r="C86" s="66">
        <v>206</v>
      </c>
      <c r="D86" s="66">
        <v>4</v>
      </c>
    </row>
    <row r="87" spans="1:4" x14ac:dyDescent="0.25">
      <c r="A87" s="66" t="s">
        <v>779</v>
      </c>
      <c r="B87" s="66" t="s">
        <v>834</v>
      </c>
      <c r="C87" s="66">
        <v>210</v>
      </c>
      <c r="D87" s="66">
        <v>2</v>
      </c>
    </row>
    <row r="88" spans="1:4" x14ac:dyDescent="0.25">
      <c r="A88" s="66" t="s">
        <v>779</v>
      </c>
      <c r="B88" s="66" t="s">
        <v>835</v>
      </c>
      <c r="C88" s="66">
        <v>212</v>
      </c>
      <c r="D88" s="66">
        <v>2</v>
      </c>
    </row>
    <row r="89" spans="1:4" x14ac:dyDescent="0.25">
      <c r="A89" s="66" t="s">
        <v>779</v>
      </c>
      <c r="B89" s="66" t="s">
        <v>836</v>
      </c>
      <c r="C89" s="66">
        <v>214</v>
      </c>
      <c r="D89" s="66">
        <v>4</v>
      </c>
    </row>
    <row r="90" spans="1:4" x14ac:dyDescent="0.25">
      <c r="A90" s="66" t="s">
        <v>779</v>
      </c>
      <c r="B90" s="66" t="s">
        <v>837</v>
      </c>
      <c r="C90" s="66">
        <v>218</v>
      </c>
      <c r="D90" s="66">
        <v>2</v>
      </c>
    </row>
    <row r="91" spans="1:4" x14ac:dyDescent="0.25">
      <c r="A91" s="66" t="s">
        <v>779</v>
      </c>
      <c r="B91" s="66" t="s">
        <v>838</v>
      </c>
      <c r="C91" s="66">
        <v>220</v>
      </c>
      <c r="D91" s="66">
        <v>2</v>
      </c>
    </row>
    <row r="92" spans="1:4" x14ac:dyDescent="0.25">
      <c r="A92" s="66" t="s">
        <v>779</v>
      </c>
      <c r="B92" s="66" t="s">
        <v>839</v>
      </c>
      <c r="C92" s="66">
        <v>222</v>
      </c>
      <c r="D92" s="66">
        <v>4</v>
      </c>
    </row>
    <row r="93" spans="1:4" x14ac:dyDescent="0.25">
      <c r="A93" s="66" t="s">
        <v>779</v>
      </c>
      <c r="B93" s="66" t="s">
        <v>840</v>
      </c>
      <c r="C93" s="66">
        <v>226</v>
      </c>
      <c r="D93" s="66">
        <v>2</v>
      </c>
    </row>
    <row r="94" spans="1:4" x14ac:dyDescent="0.25">
      <c r="A94" s="66" t="s">
        <v>779</v>
      </c>
      <c r="B94" s="66" t="s">
        <v>841</v>
      </c>
      <c r="C94" s="66">
        <v>228</v>
      </c>
      <c r="D94" s="66">
        <v>2</v>
      </c>
    </row>
    <row r="95" spans="1:4" x14ac:dyDescent="0.25">
      <c r="A95" s="66" t="s">
        <v>779</v>
      </c>
      <c r="B95" s="66" t="s">
        <v>842</v>
      </c>
      <c r="C95" s="66">
        <v>230</v>
      </c>
      <c r="D95" s="66">
        <v>4</v>
      </c>
    </row>
    <row r="96" spans="1:4" x14ac:dyDescent="0.25">
      <c r="A96" s="66" t="s">
        <v>779</v>
      </c>
      <c r="B96" s="66" t="s">
        <v>843</v>
      </c>
      <c r="C96" s="66">
        <v>234</v>
      </c>
      <c r="D96" s="66">
        <v>2</v>
      </c>
    </row>
    <row r="97" spans="1:4" x14ac:dyDescent="0.25">
      <c r="A97" s="66" t="s">
        <v>779</v>
      </c>
      <c r="B97" s="66" t="s">
        <v>844</v>
      </c>
      <c r="C97" s="66">
        <v>236</v>
      </c>
      <c r="D97" s="66">
        <v>2</v>
      </c>
    </row>
    <row r="98" spans="1:4" x14ac:dyDescent="0.25">
      <c r="A98" s="66" t="s">
        <v>779</v>
      </c>
      <c r="B98" s="66" t="s">
        <v>845</v>
      </c>
      <c r="C98" s="66">
        <v>238</v>
      </c>
      <c r="D98" s="66">
        <v>4</v>
      </c>
    </row>
    <row r="99" spans="1:4" x14ac:dyDescent="0.25">
      <c r="A99" s="66" t="s">
        <v>779</v>
      </c>
      <c r="B99" s="66" t="s">
        <v>846</v>
      </c>
      <c r="C99" s="66">
        <v>242</v>
      </c>
      <c r="D99" s="66">
        <v>2</v>
      </c>
    </row>
    <row r="100" spans="1:4" x14ac:dyDescent="0.25">
      <c r="A100" s="66" t="s">
        <v>779</v>
      </c>
      <c r="B100" s="66" t="s">
        <v>847</v>
      </c>
      <c r="C100" s="66">
        <v>244</v>
      </c>
      <c r="D100" s="66">
        <v>2</v>
      </c>
    </row>
    <row r="101" spans="1:4" x14ac:dyDescent="0.25">
      <c r="A101" s="66" t="s">
        <v>779</v>
      </c>
      <c r="B101" s="66" t="s">
        <v>848</v>
      </c>
      <c r="C101" s="66">
        <v>246</v>
      </c>
      <c r="D101" s="66">
        <v>4</v>
      </c>
    </row>
    <row r="102" spans="1:4" x14ac:dyDescent="0.25">
      <c r="A102" s="66" t="s">
        <v>779</v>
      </c>
      <c r="B102" s="66" t="s">
        <v>849</v>
      </c>
      <c r="C102" s="66">
        <v>250</v>
      </c>
      <c r="D102" s="66">
        <v>2</v>
      </c>
    </row>
    <row r="103" spans="1:4" x14ac:dyDescent="0.25">
      <c r="A103" s="66" t="s">
        <v>779</v>
      </c>
      <c r="B103" s="66" t="s">
        <v>850</v>
      </c>
      <c r="C103" s="66">
        <v>252</v>
      </c>
      <c r="D103" s="66">
        <v>2</v>
      </c>
    </row>
    <row r="104" spans="1:4" x14ac:dyDescent="0.25">
      <c r="A104" s="66" t="s">
        <v>779</v>
      </c>
      <c r="B104" s="66" t="s">
        <v>851</v>
      </c>
      <c r="C104" s="66">
        <v>254</v>
      </c>
      <c r="D104" s="66">
        <v>4</v>
      </c>
    </row>
    <row r="105" spans="1:4" x14ac:dyDescent="0.25">
      <c r="A105" s="66" t="s">
        <v>779</v>
      </c>
      <c r="B105" s="66" t="s">
        <v>852</v>
      </c>
      <c r="C105" s="66">
        <v>258</v>
      </c>
      <c r="D105" s="66">
        <v>2</v>
      </c>
    </row>
    <row r="106" spans="1:4" x14ac:dyDescent="0.25">
      <c r="A106" s="66" t="s">
        <v>779</v>
      </c>
      <c r="B106" s="66" t="s">
        <v>853</v>
      </c>
      <c r="C106" s="66">
        <v>260</v>
      </c>
      <c r="D106" s="66">
        <v>2</v>
      </c>
    </row>
    <row r="107" spans="1:4" x14ac:dyDescent="0.25">
      <c r="A107" s="66" t="s">
        <v>779</v>
      </c>
      <c r="B107" s="66" t="s">
        <v>854</v>
      </c>
      <c r="C107" s="66">
        <v>262</v>
      </c>
      <c r="D107" s="66">
        <v>4</v>
      </c>
    </row>
    <row r="108" spans="1:4" x14ac:dyDescent="0.25">
      <c r="A108" s="66" t="s">
        <v>779</v>
      </c>
      <c r="B108" s="66" t="s">
        <v>855</v>
      </c>
      <c r="C108" s="66">
        <v>266</v>
      </c>
      <c r="D108" s="66">
        <v>2</v>
      </c>
    </row>
    <row r="109" spans="1:4" x14ac:dyDescent="0.25">
      <c r="A109" s="66" t="s">
        <v>779</v>
      </c>
      <c r="B109" s="66" t="s">
        <v>856</v>
      </c>
      <c r="C109" s="66">
        <v>268</v>
      </c>
      <c r="D109" s="66">
        <v>2</v>
      </c>
    </row>
    <row r="110" spans="1:4" x14ac:dyDescent="0.25">
      <c r="A110" s="66" t="s">
        <v>779</v>
      </c>
      <c r="B110" s="66" t="s">
        <v>857</v>
      </c>
      <c r="C110" s="66">
        <v>270</v>
      </c>
      <c r="D110" s="66">
        <v>4</v>
      </c>
    </row>
    <row r="111" spans="1:4" x14ac:dyDescent="0.25">
      <c r="A111" s="66" t="s">
        <v>779</v>
      </c>
      <c r="B111" s="66" t="s">
        <v>858</v>
      </c>
      <c r="C111" s="66">
        <v>274</v>
      </c>
      <c r="D111" s="66">
        <v>2</v>
      </c>
    </row>
    <row r="112" spans="1:4" x14ac:dyDescent="0.25">
      <c r="A112" s="66" t="s">
        <v>779</v>
      </c>
      <c r="B112" s="66" t="s">
        <v>859</v>
      </c>
      <c r="C112" s="66">
        <v>276</v>
      </c>
      <c r="D112" s="66">
        <v>2</v>
      </c>
    </row>
    <row r="113" spans="1:4" x14ac:dyDescent="0.25">
      <c r="A113" s="66" t="s">
        <v>779</v>
      </c>
      <c r="B113" s="66" t="s">
        <v>860</v>
      </c>
      <c r="C113" s="66">
        <v>278</v>
      </c>
      <c r="D113" s="66">
        <v>4</v>
      </c>
    </row>
    <row r="114" spans="1:4" x14ac:dyDescent="0.25">
      <c r="A114" s="66" t="s">
        <v>779</v>
      </c>
      <c r="B114" s="66" t="s">
        <v>861</v>
      </c>
      <c r="C114" s="66">
        <v>282</v>
      </c>
      <c r="D114" s="66">
        <v>2</v>
      </c>
    </row>
    <row r="115" spans="1:4" x14ac:dyDescent="0.25">
      <c r="A115" s="66" t="s">
        <v>779</v>
      </c>
      <c r="B115" s="66" t="s">
        <v>862</v>
      </c>
      <c r="C115" s="66">
        <v>284</v>
      </c>
      <c r="D115" s="66">
        <v>2</v>
      </c>
    </row>
    <row r="116" spans="1:4" x14ac:dyDescent="0.25">
      <c r="A116" s="66" t="s">
        <v>779</v>
      </c>
      <c r="B116" s="66" t="s">
        <v>863</v>
      </c>
      <c r="C116" s="66">
        <v>286</v>
      </c>
      <c r="D116" s="66">
        <v>4</v>
      </c>
    </row>
    <row r="117" spans="1:4" x14ac:dyDescent="0.25">
      <c r="A117" s="66" t="s">
        <v>779</v>
      </c>
      <c r="B117" s="66" t="s">
        <v>864</v>
      </c>
      <c r="C117" s="66">
        <v>290</v>
      </c>
      <c r="D117" s="66">
        <v>2</v>
      </c>
    </row>
    <row r="118" spans="1:4" x14ac:dyDescent="0.25">
      <c r="A118" s="66" t="s">
        <v>779</v>
      </c>
      <c r="B118" s="66" t="s">
        <v>865</v>
      </c>
      <c r="C118" s="66">
        <v>292</v>
      </c>
      <c r="D118" s="66">
        <v>2</v>
      </c>
    </row>
    <row r="119" spans="1:4" x14ac:dyDescent="0.25">
      <c r="A119" s="66" t="s">
        <v>779</v>
      </c>
      <c r="B119" s="66" t="s">
        <v>866</v>
      </c>
      <c r="C119" s="66">
        <v>294</v>
      </c>
      <c r="D119" s="66">
        <v>4</v>
      </c>
    </row>
    <row r="120" spans="1:4" x14ac:dyDescent="0.25">
      <c r="A120" s="66" t="s">
        <v>779</v>
      </c>
      <c r="B120" s="66" t="s">
        <v>867</v>
      </c>
      <c r="C120" s="66">
        <v>298</v>
      </c>
      <c r="D120" s="66">
        <v>2</v>
      </c>
    </row>
    <row r="121" spans="1:4" x14ac:dyDescent="0.25">
      <c r="A121" s="66" t="s">
        <v>779</v>
      </c>
      <c r="B121" s="66" t="s">
        <v>868</v>
      </c>
      <c r="C121" s="66">
        <v>300</v>
      </c>
      <c r="D121" s="66">
        <v>2</v>
      </c>
    </row>
    <row r="122" spans="1:4" x14ac:dyDescent="0.25">
      <c r="A122" s="66" t="s">
        <v>779</v>
      </c>
      <c r="B122" s="66" t="s">
        <v>869</v>
      </c>
      <c r="C122" s="66">
        <v>302</v>
      </c>
      <c r="D122" s="66">
        <v>4</v>
      </c>
    </row>
    <row r="123" spans="1:4" x14ac:dyDescent="0.25">
      <c r="A123" s="66" t="s">
        <v>779</v>
      </c>
      <c r="B123" s="66" t="s">
        <v>870</v>
      </c>
      <c r="C123" s="66">
        <v>306</v>
      </c>
      <c r="D123" s="66">
        <v>2</v>
      </c>
    </row>
    <row r="124" spans="1:4" x14ac:dyDescent="0.25">
      <c r="A124" s="66" t="s">
        <v>779</v>
      </c>
      <c r="B124" s="66" t="s">
        <v>871</v>
      </c>
      <c r="C124" s="66">
        <v>308</v>
      </c>
      <c r="D124" s="66">
        <v>2</v>
      </c>
    </row>
    <row r="125" spans="1:4" x14ac:dyDescent="0.25">
      <c r="A125" s="66" t="s">
        <v>779</v>
      </c>
      <c r="B125" s="66" t="s">
        <v>872</v>
      </c>
      <c r="C125" s="66">
        <v>310</v>
      </c>
      <c r="D125" s="66">
        <v>4</v>
      </c>
    </row>
    <row r="126" spans="1:4" x14ac:dyDescent="0.25">
      <c r="A126" s="66" t="s">
        <v>779</v>
      </c>
      <c r="B126" s="66" t="s">
        <v>873</v>
      </c>
      <c r="C126" s="66">
        <v>314</v>
      </c>
      <c r="D126" s="66">
        <v>2</v>
      </c>
    </row>
    <row r="127" spans="1:4" x14ac:dyDescent="0.25">
      <c r="A127" s="66" t="s">
        <v>779</v>
      </c>
      <c r="B127" s="66" t="s">
        <v>874</v>
      </c>
      <c r="C127" s="66">
        <v>316</v>
      </c>
      <c r="D127" s="66">
        <v>2</v>
      </c>
    </row>
    <row r="128" spans="1:4" x14ac:dyDescent="0.25">
      <c r="A128" s="66" t="s">
        <v>779</v>
      </c>
      <c r="B128" s="66" t="s">
        <v>875</v>
      </c>
      <c r="C128" s="66">
        <v>318</v>
      </c>
      <c r="D128" s="66">
        <v>4</v>
      </c>
    </row>
    <row r="129" spans="1:4" x14ac:dyDescent="0.25">
      <c r="A129" s="66" t="s">
        <v>779</v>
      </c>
      <c r="B129" s="66" t="s">
        <v>876</v>
      </c>
      <c r="C129" s="66">
        <v>322</v>
      </c>
      <c r="D129" s="66">
        <v>2</v>
      </c>
    </row>
    <row r="130" spans="1:4" x14ac:dyDescent="0.25">
      <c r="A130" s="66" t="s">
        <v>779</v>
      </c>
      <c r="B130" s="66" t="s">
        <v>877</v>
      </c>
      <c r="C130" s="66">
        <v>324</v>
      </c>
      <c r="D130" s="66">
        <v>2</v>
      </c>
    </row>
    <row r="131" spans="1:4" x14ac:dyDescent="0.25">
      <c r="A131" s="66" t="s">
        <v>779</v>
      </c>
      <c r="B131" s="66" t="s">
        <v>878</v>
      </c>
      <c r="C131" s="66">
        <v>326</v>
      </c>
      <c r="D131" s="66">
        <v>4</v>
      </c>
    </row>
    <row r="132" spans="1:4" x14ac:dyDescent="0.25">
      <c r="A132" s="66" t="s">
        <v>779</v>
      </c>
      <c r="B132" s="66" t="s">
        <v>879</v>
      </c>
      <c r="C132" s="66">
        <v>330</v>
      </c>
      <c r="D132" s="66">
        <v>2</v>
      </c>
    </row>
    <row r="133" spans="1:4" x14ac:dyDescent="0.25">
      <c r="A133" s="66" t="s">
        <v>779</v>
      </c>
      <c r="B133" s="66" t="s">
        <v>880</v>
      </c>
      <c r="C133" s="66">
        <v>332</v>
      </c>
      <c r="D133" s="66">
        <v>2</v>
      </c>
    </row>
    <row r="134" spans="1:4" x14ac:dyDescent="0.25">
      <c r="A134" s="66" t="s">
        <v>779</v>
      </c>
      <c r="B134" s="66" t="s">
        <v>881</v>
      </c>
      <c r="C134" s="66">
        <v>334</v>
      </c>
      <c r="D134" s="66">
        <v>4</v>
      </c>
    </row>
    <row r="135" spans="1:4" x14ac:dyDescent="0.25">
      <c r="A135" s="66" t="s">
        <v>779</v>
      </c>
      <c r="B135" s="66" t="s">
        <v>882</v>
      </c>
      <c r="C135" s="66">
        <v>338</v>
      </c>
      <c r="D135" s="66">
        <v>2</v>
      </c>
    </row>
    <row r="136" spans="1:4" x14ac:dyDescent="0.25">
      <c r="A136" s="66" t="s">
        <v>779</v>
      </c>
      <c r="B136" s="66" t="s">
        <v>883</v>
      </c>
      <c r="C136" s="66">
        <v>340</v>
      </c>
      <c r="D136" s="66">
        <v>2</v>
      </c>
    </row>
    <row r="137" spans="1:4" x14ac:dyDescent="0.25">
      <c r="A137" s="66" t="s">
        <v>779</v>
      </c>
      <c r="B137" s="66" t="s">
        <v>884</v>
      </c>
      <c r="C137" s="66">
        <v>342</v>
      </c>
      <c r="D137" s="66">
        <v>4</v>
      </c>
    </row>
    <row r="138" spans="1:4" x14ac:dyDescent="0.25">
      <c r="A138" s="66" t="s">
        <v>779</v>
      </c>
      <c r="B138" s="66" t="s">
        <v>885</v>
      </c>
      <c r="C138" s="66">
        <v>346</v>
      </c>
      <c r="D138" s="66">
        <v>2</v>
      </c>
    </row>
    <row r="139" spans="1:4" x14ac:dyDescent="0.25">
      <c r="A139" s="66" t="s">
        <v>779</v>
      </c>
      <c r="B139" s="66" t="s">
        <v>886</v>
      </c>
      <c r="C139" s="66">
        <v>348</v>
      </c>
      <c r="D139" s="66">
        <v>2</v>
      </c>
    </row>
    <row r="140" spans="1:4" x14ac:dyDescent="0.25">
      <c r="A140" s="66" t="s">
        <v>779</v>
      </c>
      <c r="B140" s="66" t="s">
        <v>887</v>
      </c>
      <c r="C140" s="66">
        <v>350</v>
      </c>
      <c r="D140" s="66">
        <v>4</v>
      </c>
    </row>
    <row r="141" spans="1:4" x14ac:dyDescent="0.25">
      <c r="A141" s="66" t="s">
        <v>779</v>
      </c>
      <c r="B141" s="66" t="s">
        <v>888</v>
      </c>
      <c r="C141" s="66">
        <v>354</v>
      </c>
      <c r="D141" s="66">
        <v>2</v>
      </c>
    </row>
    <row r="142" spans="1:4" x14ac:dyDescent="0.25">
      <c r="A142" s="66" t="s">
        <v>779</v>
      </c>
      <c r="B142" s="66" t="s">
        <v>889</v>
      </c>
      <c r="C142" s="66">
        <v>356</v>
      </c>
      <c r="D142" s="66">
        <v>2</v>
      </c>
    </row>
    <row r="143" spans="1:4" x14ac:dyDescent="0.25">
      <c r="A143" s="66" t="s">
        <v>779</v>
      </c>
      <c r="B143" s="66" t="s">
        <v>890</v>
      </c>
      <c r="C143" s="66">
        <v>358</v>
      </c>
      <c r="D143" s="66">
        <v>4</v>
      </c>
    </row>
    <row r="144" spans="1:4" x14ac:dyDescent="0.25">
      <c r="A144" s="66" t="s">
        <v>779</v>
      </c>
      <c r="B144" s="66" t="s">
        <v>891</v>
      </c>
      <c r="C144" s="66">
        <v>362</v>
      </c>
      <c r="D144" s="66">
        <v>2</v>
      </c>
    </row>
    <row r="145" spans="1:4" x14ac:dyDescent="0.25">
      <c r="A145" s="66" t="s">
        <v>779</v>
      </c>
      <c r="B145" s="66" t="s">
        <v>892</v>
      </c>
      <c r="C145" s="66">
        <v>364</v>
      </c>
      <c r="D145" s="66">
        <v>2</v>
      </c>
    </row>
    <row r="146" spans="1:4" x14ac:dyDescent="0.25">
      <c r="A146" s="66" t="s">
        <v>779</v>
      </c>
      <c r="B146" s="66" t="s">
        <v>893</v>
      </c>
      <c r="C146" s="66">
        <v>366</v>
      </c>
      <c r="D146" s="66">
        <v>4</v>
      </c>
    </row>
  </sheetData>
  <mergeCells count="3">
    <mergeCell ref="A2:F2"/>
    <mergeCell ref="A29:F29"/>
    <mergeCell ref="A32:F32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>
    <TaxCatchAll xmlns="58c89816-9e61-49f5-96e7-686ed7833f09" xsi:nil="true"/>
    <lcf76f155ced4ddcb4097134ff3c332f xmlns="229b06b3-c15f-4796-821b-4cc8f1462dad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56A0701FE77EE409D569A95703903CF" ma:contentTypeVersion="12" ma:contentTypeDescription="Create a new document." ma:contentTypeScope="" ma:versionID="d3734161715f534ce2600515ff9a3817">
  <xsd:schema xmlns:xsd="http://www.w3.org/2001/XMLSchema" xmlns:xs="http://www.w3.org/2001/XMLSchema" xmlns:p="http://schemas.microsoft.com/office/2006/metadata/properties" xmlns:ns2="229b06b3-c15f-4796-821b-4cc8f1462dad" xmlns:ns3="58c89816-9e61-49f5-96e7-686ed7833f09" targetNamespace="http://schemas.microsoft.com/office/2006/metadata/properties" ma:root="true" ma:fieldsID="b9277a4c6b25e2ab73d5687969a8d6ba" ns2:_="" ns3:_="">
    <xsd:import namespace="229b06b3-c15f-4796-821b-4cc8f1462dad"/>
    <xsd:import namespace="58c89816-9e61-49f5-96e7-686ed7833f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9b06b3-c15f-4796-821b-4cc8f1462da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6b937219-7576-41a1-b649-10f96e1e170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c89816-9e61-49f5-96e7-686ed7833f0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785325c7-c666-46d4-b356-b719f74fb7db}" ma:internalName="TaxCatchAll" ma:showField="CatchAllData" ma:web="58c89816-9e61-49f5-96e7-686ed7833f0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EEE7B98-143F-4F01-A340-40A121C5AEC9}">
  <ds:schemaRefs>
    <ds:schemaRef ds:uri="http://schemas.microsoft.com/office/2006/metadata/properties"/>
    <ds:schemaRef ds:uri="58c89816-9e61-49f5-96e7-686ed7833f09"/>
    <ds:schemaRef ds:uri="229b06b3-c15f-4796-821b-4cc8f1462da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09FBD21-F119-4F81-A336-F198EC5EF48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57600BA-163B-4ED7-8ADE-8EB774F1D5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29b06b3-c15f-4796-821b-4cc8f1462dad"/>
    <ds:schemaRef ds:uri="58c89816-9e61-49f5-96e7-686ed7833f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82</vt:i4>
      </vt:variant>
    </vt:vector>
  </HeadingPairs>
  <TitlesOfParts>
    <vt:vector size="93" baseType="lpstr">
      <vt:lpstr>Version History</vt:lpstr>
      <vt:lpstr>FA_FRAME</vt:lpstr>
      <vt:lpstr>FC_FRAME</vt:lpstr>
      <vt:lpstr>FE_FRAME</vt:lpstr>
      <vt:lpstr>FF_FRAME</vt:lpstr>
      <vt:lpstr>Port Config</vt:lpstr>
      <vt:lpstr>Misc</vt:lpstr>
      <vt:lpstr>GDU_DRV3256 </vt:lpstr>
      <vt:lpstr>VARIABLE</vt:lpstr>
      <vt:lpstr>FRAME_ELEMENT</vt:lpstr>
      <vt:lpstr>Frame_0xFF</vt:lpstr>
      <vt:lpstr>AIN</vt:lpstr>
      <vt:lpstr>AN_01</vt:lpstr>
      <vt:lpstr>AN_01_Label</vt:lpstr>
      <vt:lpstr>AN_02</vt:lpstr>
      <vt:lpstr>AN_02_Label</vt:lpstr>
      <vt:lpstr>AN_03</vt:lpstr>
      <vt:lpstr>AN_03_Label</vt:lpstr>
      <vt:lpstr>AN_04</vt:lpstr>
      <vt:lpstr>AN_04_Label</vt:lpstr>
      <vt:lpstr>AN_05</vt:lpstr>
      <vt:lpstr>AN_05_Label</vt:lpstr>
      <vt:lpstr>AN_06</vt:lpstr>
      <vt:lpstr>AN_06_Label</vt:lpstr>
      <vt:lpstr>AN_07</vt:lpstr>
      <vt:lpstr>AN_07_Label</vt:lpstr>
      <vt:lpstr>AN_08</vt:lpstr>
      <vt:lpstr>AN_08_Label</vt:lpstr>
      <vt:lpstr>AN_09</vt:lpstr>
      <vt:lpstr>AN_09_Label</vt:lpstr>
      <vt:lpstr>AN_10</vt:lpstr>
      <vt:lpstr>AN_10_Label</vt:lpstr>
      <vt:lpstr>AN_11</vt:lpstr>
      <vt:lpstr>AN_11_Label</vt:lpstr>
      <vt:lpstr>AN_12</vt:lpstr>
      <vt:lpstr>AN_12_Label</vt:lpstr>
      <vt:lpstr>AN_13</vt:lpstr>
      <vt:lpstr>AN_13_Label</vt:lpstr>
      <vt:lpstr>AN_14</vt:lpstr>
      <vt:lpstr>AN_14_Label</vt:lpstr>
      <vt:lpstr>AN_15</vt:lpstr>
      <vt:lpstr>AN_15_Label</vt:lpstr>
      <vt:lpstr>AN_16</vt:lpstr>
      <vt:lpstr>AN_16_Label</vt:lpstr>
      <vt:lpstr>AN_17</vt:lpstr>
      <vt:lpstr>AN_17_Label</vt:lpstr>
      <vt:lpstr>AN_18</vt:lpstr>
      <vt:lpstr>AN_18_Label</vt:lpstr>
      <vt:lpstr>AN_19</vt:lpstr>
      <vt:lpstr>AN_19_Label</vt:lpstr>
      <vt:lpstr>AN_20</vt:lpstr>
      <vt:lpstr>AN_20_Label</vt:lpstr>
      <vt:lpstr>AN_21</vt:lpstr>
      <vt:lpstr>AN_21_Label</vt:lpstr>
      <vt:lpstr>AN_22</vt:lpstr>
      <vt:lpstr>AN_22_Label</vt:lpstr>
      <vt:lpstr>AN_23</vt:lpstr>
      <vt:lpstr>AN_23_Label</vt:lpstr>
      <vt:lpstr>AN_24</vt:lpstr>
      <vt:lpstr>AN_24_Label</vt:lpstr>
      <vt:lpstr>AN_25</vt:lpstr>
      <vt:lpstr>AN_25_Label</vt:lpstr>
      <vt:lpstr>AN_26</vt:lpstr>
      <vt:lpstr>AN_26_Label</vt:lpstr>
      <vt:lpstr>AN_27</vt:lpstr>
      <vt:lpstr>AN_27_Label</vt:lpstr>
      <vt:lpstr>AN_28</vt:lpstr>
      <vt:lpstr>AN_28_Label</vt:lpstr>
      <vt:lpstr>AN_29</vt:lpstr>
      <vt:lpstr>AN_29_Label</vt:lpstr>
      <vt:lpstr>AN_30</vt:lpstr>
      <vt:lpstr>AN_30_Label</vt:lpstr>
      <vt:lpstr>AN_31</vt:lpstr>
      <vt:lpstr>AN_31_Label</vt:lpstr>
      <vt:lpstr>AN_32</vt:lpstr>
      <vt:lpstr>AN_32_Label</vt:lpstr>
      <vt:lpstr>AN_33</vt:lpstr>
      <vt:lpstr>AN_33_Label</vt:lpstr>
      <vt:lpstr>DIP</vt:lpstr>
      <vt:lpstr>DIP_01</vt:lpstr>
      <vt:lpstr>DIP_01_Label</vt:lpstr>
      <vt:lpstr>DIP_02</vt:lpstr>
      <vt:lpstr>DIP_02_Label</vt:lpstr>
      <vt:lpstr>DIP_03</vt:lpstr>
      <vt:lpstr>DIP_03_Label</vt:lpstr>
      <vt:lpstr>FIN</vt:lpstr>
      <vt:lpstr>FIN_01</vt:lpstr>
      <vt:lpstr>FIN_01_Label</vt:lpstr>
      <vt:lpstr>FIN_02</vt:lpstr>
      <vt:lpstr>FIN_02_Label</vt:lpstr>
      <vt:lpstr>FIN_03</vt:lpstr>
      <vt:lpstr>FIN_03_Label</vt:lpstr>
      <vt:lpstr>sSignal_Names</vt:lpstr>
    </vt:vector>
  </TitlesOfParts>
  <Manager/>
  <Company>Continental Automotive GmbH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SEQ_Config_Tool</dc:title>
  <dc:subject/>
  <dc:creator>uid13586</dc:creator>
  <cp:keywords/>
  <dc:description/>
  <cp:lastModifiedBy>Kumar, Abhay</cp:lastModifiedBy>
  <cp:revision/>
  <dcterms:created xsi:type="dcterms:W3CDTF">2005-10-21T13:38:57Z</dcterms:created>
  <dcterms:modified xsi:type="dcterms:W3CDTF">2026-02-24T07:25:15Z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0x010100656A0701FE77EE409D569A95703903CF</vt:lpwstr>
  </property>
  <property fmtid="{D5CDD505-2E9C-101B-9397-08002B2CF9AE}" pid="3" name="NextClientConfidential">
    <vt:lpwstr>For internal use only</vt:lpwstr>
  </property>
  <property fmtid="{D5CDD505-2E9C-101B-9397-08002B2CF9AE}" pid="4" name="MediaServiceImageTags">
    <vt:lpwstr/>
  </property>
  <property fmtid="{D5CDD505-2E9C-101B-9397-08002B2CF9AE}" pid="5" name="Enterprise Keywords">
    <vt:lpwstr/>
  </property>
  <property fmtid="{D5CDD505-2E9C-101B-9397-08002B2CF9AE}" pid="6" name="MSIP_Label_3f3ac890-09a1-47d3-8d04-15427d7fec91_Enabled">
    <vt:lpwstr>true</vt:lpwstr>
  </property>
  <property fmtid="{D5CDD505-2E9C-101B-9397-08002B2CF9AE}" pid="7" name="MSIP_Label_3f3ac890-09a1-47d3-8d04-15427d7fec91_SetDate">
    <vt:lpwstr>2024-03-11T05:05:30Z</vt:lpwstr>
  </property>
  <property fmtid="{D5CDD505-2E9C-101B-9397-08002B2CF9AE}" pid="8" name="MSIP_Label_3f3ac890-09a1-47d3-8d04-15427d7fec91_Method">
    <vt:lpwstr>Standard</vt:lpwstr>
  </property>
  <property fmtid="{D5CDD505-2E9C-101B-9397-08002B2CF9AE}" pid="9" name="MSIP_Label_3f3ac890-09a1-47d3-8d04-15427d7fec91_Name">
    <vt:lpwstr>Internal</vt:lpwstr>
  </property>
  <property fmtid="{D5CDD505-2E9C-101B-9397-08002B2CF9AE}" pid="10" name="MSIP_Label_3f3ac890-09a1-47d3-8d04-15427d7fec91_SiteId">
    <vt:lpwstr>39b77101-99b7-41c9-8d6a-7794b9d48476</vt:lpwstr>
  </property>
  <property fmtid="{D5CDD505-2E9C-101B-9397-08002B2CF9AE}" pid="11" name="MSIP_Label_3f3ac890-09a1-47d3-8d04-15427d7fec91_ActionId">
    <vt:lpwstr>9633ff0c-473d-4383-97c7-c294997e1c2a</vt:lpwstr>
  </property>
  <property fmtid="{D5CDD505-2E9C-101B-9397-08002B2CF9AE}" pid="12" name="MSIP_Label_3f3ac890-09a1-47d3-8d04-15427d7fec91_ContentBits">
    <vt:lpwstr>0</vt:lpwstr>
  </property>
  <property fmtid="{D5CDD505-2E9C-101B-9397-08002B2CF9AE}" pid="13" name="Enterprise_x0020_Keywords">
    <vt:lpwstr/>
  </property>
</Properties>
</file>