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81956f3c450eb2/Desktop/mxh_project_ck/"/>
    </mc:Choice>
  </mc:AlternateContent>
  <xr:revisionPtr revIDLastSave="678" documentId="14_{AF357C45-6D6A-4D72-8671-807CAA811E51}" xr6:coauthVersionLast="47" xr6:coauthVersionMax="47" xr10:uidLastSave="{0C54C5F5-D0C7-4367-A1E7-377DBE465A26}"/>
  <bookViews>
    <workbookView xWindow="-120" yWindow="-120" windowWidth="29040" windowHeight="15720" activeTab="1" xr2:uid="{00000000-000D-0000-FFFF-FFFF00000000}"/>
  </bookViews>
  <sheets>
    <sheet name="hinh 10 node" sheetId="3" r:id="rId1"/>
    <sheet name="ma tran ke" sheetId="4" r:id="rId2"/>
    <sheet name="betweeness" sheetId="2" r:id="rId3"/>
    <sheet name="eigen vector - eigen value" sheetId="5" r:id="rId4"/>
    <sheet name="page rank" sheetId="1" r:id="rId5"/>
  </sheets>
  <definedNames>
    <definedName name="_xlnm._FilterDatabase" localSheetId="2" hidden="1">betweeness!$B$1:$G$1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" l="1"/>
  <c r="G17" i="2"/>
  <c r="G18" i="2"/>
  <c r="G19" i="2"/>
  <c r="G20" i="2"/>
  <c r="G21" i="2"/>
  <c r="G22" i="2"/>
  <c r="G23" i="2"/>
  <c r="G24" i="2"/>
  <c r="G16" i="2"/>
  <c r="AA12" i="5" l="1" a="1"/>
  <c r="AA12" i="5" s="1"/>
  <c r="AA11" i="5" a="1"/>
  <c r="AA11" i="5" s="1"/>
  <c r="AA10" i="5" a="1"/>
  <c r="AA10" i="5" s="1"/>
  <c r="AA9" i="5" a="1"/>
  <c r="AA9" i="5" s="1"/>
  <c r="AA8" i="5" a="1"/>
  <c r="AA8" i="5" s="1"/>
  <c r="AA7" i="5" a="1"/>
  <c r="AA7" i="5" s="1"/>
  <c r="AA6" i="5" a="1"/>
  <c r="AA6" i="5" s="1"/>
  <c r="AA5" i="5" a="1"/>
  <c r="AA5" i="5" s="1"/>
  <c r="AA4" i="5" a="1"/>
  <c r="AA4" i="5" s="1"/>
  <c r="AA3" i="5" a="1"/>
  <c r="AA3" i="5" s="1"/>
  <c r="H9" i="2"/>
  <c r="H11" i="2"/>
  <c r="H10" i="2"/>
  <c r="H8" i="2"/>
  <c r="H7" i="2"/>
  <c r="H6" i="2"/>
  <c r="H5" i="2"/>
  <c r="H4" i="2"/>
  <c r="H3" i="2"/>
  <c r="H2" i="2"/>
  <c r="AA14" i="5" l="1"/>
  <c r="F3" i="1"/>
  <c r="B3" i="1"/>
  <c r="AC4" i="5" l="1"/>
  <c r="AE4" i="5" s="1"/>
  <c r="AC11" i="5"/>
  <c r="AE11" i="5" s="1"/>
  <c r="AC3" i="5"/>
  <c r="AE3" i="5" s="1"/>
  <c r="AC5" i="5"/>
  <c r="AE5" i="5" s="1"/>
  <c r="AC12" i="5"/>
  <c r="AE12" i="5" s="1"/>
  <c r="Y22" i="5"/>
  <c r="AC6" i="5"/>
  <c r="AE6" i="5" s="1"/>
  <c r="AC9" i="5"/>
  <c r="AE9" i="5" s="1"/>
  <c r="AC10" i="5"/>
  <c r="AE10" i="5" s="1"/>
  <c r="Y26" i="5"/>
  <c r="Y24" i="5"/>
  <c r="Y21" i="5"/>
  <c r="AC7" i="5"/>
  <c r="AE7" i="5" s="1"/>
  <c r="Y27" i="5"/>
  <c r="Y19" i="5"/>
  <c r="Y25" i="5"/>
  <c r="Y23" i="5"/>
  <c r="Y28" i="5"/>
  <c r="Y20" i="5"/>
  <c r="AC8" i="5"/>
  <c r="AE8" i="5" s="1"/>
  <c r="C3" i="1"/>
  <c r="AA21" i="5" l="1" a="1"/>
  <c r="AA21" i="5" s="1"/>
  <c r="AA23" i="5" a="1"/>
  <c r="AA23" i="5" s="1"/>
  <c r="AA28" i="5" a="1"/>
  <c r="AA28" i="5" s="1"/>
  <c r="AA20" i="5" a="1"/>
  <c r="AA20" i="5" s="1"/>
  <c r="AA22" i="5" a="1"/>
  <c r="AA22" i="5" s="1"/>
  <c r="AA27" i="5" a="1"/>
  <c r="AA27" i="5" s="1"/>
  <c r="AA19" i="5" a="1"/>
  <c r="AA19" i="5" s="1"/>
  <c r="AA26" i="5" a="1"/>
  <c r="AA26" i="5" s="1"/>
  <c r="AA25" i="5" a="1"/>
  <c r="AA25" i="5" s="1"/>
  <c r="AA24" i="5" a="1"/>
  <c r="AA24" i="5" s="1"/>
  <c r="AF7" i="5"/>
  <c r="D3" i="1"/>
  <c r="E3" i="1" s="1"/>
  <c r="AA30" i="5" l="1"/>
  <c r="Y37" i="5" s="1"/>
  <c r="G3" i="1"/>
  <c r="H3" i="1"/>
  <c r="B4" i="1"/>
  <c r="Y34" i="5" l="1"/>
  <c r="Y42" i="5"/>
  <c r="Y41" i="5"/>
  <c r="AC27" i="5"/>
  <c r="AE27" i="5" s="1"/>
  <c r="Y36" i="5"/>
  <c r="Y43" i="5"/>
  <c r="AC26" i="5"/>
  <c r="AE26" i="5" s="1"/>
  <c r="AC21" i="5"/>
  <c r="AE21" i="5" s="1"/>
  <c r="AC28" i="5"/>
  <c r="AE28" i="5" s="1"/>
  <c r="Y38" i="5"/>
  <c r="Y40" i="5"/>
  <c r="AC24" i="5"/>
  <c r="AE24" i="5" s="1"/>
  <c r="AC23" i="5"/>
  <c r="AE23" i="5" s="1"/>
  <c r="AC25" i="5"/>
  <c r="AE25" i="5" s="1"/>
  <c r="Y39" i="5"/>
  <c r="Y35" i="5"/>
  <c r="AC22" i="5"/>
  <c r="AE22" i="5" s="1"/>
  <c r="AC19" i="5"/>
  <c r="AE19" i="5" s="1"/>
  <c r="AC20" i="5"/>
  <c r="AE20" i="5" s="1"/>
  <c r="I3" i="1"/>
  <c r="C4" i="1"/>
  <c r="J3" i="1"/>
  <c r="AF23" i="5" l="1"/>
  <c r="AA41" i="5" a="1"/>
  <c r="AA41" i="5" s="1"/>
  <c r="AA35" i="5" a="1"/>
  <c r="AA35" i="5" s="1"/>
  <c r="AA39" i="5" a="1"/>
  <c r="AA39" i="5" s="1"/>
  <c r="AA38" i="5" a="1"/>
  <c r="AA38" i="5" s="1"/>
  <c r="AA37" i="5" a="1"/>
  <c r="AA37" i="5" s="1"/>
  <c r="AA40" i="5" a="1"/>
  <c r="AA40" i="5" s="1"/>
  <c r="AA34" i="5" a="1"/>
  <c r="AA34" i="5" s="1"/>
  <c r="AA43" i="5" a="1"/>
  <c r="AA43" i="5" s="1"/>
  <c r="AA42" i="5" a="1"/>
  <c r="AA42" i="5" s="1"/>
  <c r="AA36" i="5" a="1"/>
  <c r="AA36" i="5" s="1"/>
  <c r="D4" i="1"/>
  <c r="E4" i="1" s="1"/>
  <c r="K3" i="1"/>
  <c r="F4" i="1" s="1"/>
  <c r="AA45" i="5" l="1"/>
  <c r="Y51" i="5" s="1"/>
  <c r="G4" i="1"/>
  <c r="B5" i="1"/>
  <c r="H4" i="1"/>
  <c r="Y59" i="5" l="1"/>
  <c r="Y60" i="5"/>
  <c r="Y52" i="5"/>
  <c r="AC42" i="5"/>
  <c r="AE42" i="5" s="1"/>
  <c r="AC39" i="5"/>
  <c r="AE39" i="5" s="1"/>
  <c r="Y56" i="5"/>
  <c r="AC35" i="5"/>
  <c r="AE35" i="5" s="1"/>
  <c r="Y53" i="5"/>
  <c r="AC38" i="5"/>
  <c r="AE38" i="5" s="1"/>
  <c r="Y55" i="5"/>
  <c r="AC37" i="5"/>
  <c r="AE37" i="5" s="1"/>
  <c r="AC36" i="5"/>
  <c r="AE36" i="5" s="1"/>
  <c r="AC40" i="5"/>
  <c r="AE40" i="5" s="1"/>
  <c r="AC34" i="5"/>
  <c r="AE34" i="5" s="1"/>
  <c r="AC43" i="5"/>
  <c r="AE43" i="5" s="1"/>
  <c r="Y54" i="5"/>
  <c r="Y58" i="5"/>
  <c r="AC41" i="5"/>
  <c r="AE41" i="5" s="1"/>
  <c r="Y57" i="5"/>
  <c r="C5" i="1"/>
  <c r="D5" i="1" s="1"/>
  <c r="I4" i="1"/>
  <c r="AA58" i="5" l="1" a="1"/>
  <c r="AA58" i="5" s="1"/>
  <c r="AA51" i="5" a="1"/>
  <c r="AA51" i="5" s="1"/>
  <c r="AA52" i="5" a="1"/>
  <c r="AA52" i="5" s="1"/>
  <c r="AA57" i="5" a="1"/>
  <c r="AA57" i="5" s="1"/>
  <c r="AA54" i="5" a="1"/>
  <c r="AA54" i="5" s="1"/>
  <c r="AA59" i="5" a="1"/>
  <c r="AA59" i="5" s="1"/>
  <c r="AA60" i="5" a="1"/>
  <c r="AA60" i="5" s="1"/>
  <c r="AA55" i="5" a="1"/>
  <c r="AA55" i="5" s="1"/>
  <c r="AF38" i="5"/>
  <c r="AA56" i="5" a="1"/>
  <c r="AA56" i="5" s="1"/>
  <c r="AA53" i="5" a="1"/>
  <c r="AA53" i="5" s="1"/>
  <c r="E5" i="1"/>
  <c r="J4" i="1"/>
  <c r="K4" i="1" s="1"/>
  <c r="F5" i="1" s="1"/>
  <c r="AA62" i="5" l="1"/>
  <c r="G5" i="1"/>
  <c r="AC60" i="5" l="1"/>
  <c r="AE60" i="5" s="1"/>
  <c r="AC59" i="5"/>
  <c r="AE59" i="5" s="1"/>
  <c r="AC55" i="5"/>
  <c r="AE55" i="5" s="1"/>
  <c r="AC54" i="5"/>
  <c r="AE54" i="5" s="1"/>
  <c r="AC53" i="5"/>
  <c r="AE53" i="5" s="1"/>
  <c r="AC57" i="5"/>
  <c r="AE57" i="5" s="1"/>
  <c r="AC51" i="5"/>
  <c r="AE51" i="5" s="1"/>
  <c r="AC58" i="5"/>
  <c r="AE58" i="5" s="1"/>
  <c r="AC56" i="5"/>
  <c r="AE56" i="5" s="1"/>
  <c r="AC52" i="5"/>
  <c r="AE52" i="5" s="1"/>
  <c r="B6" i="1"/>
  <c r="H5" i="1"/>
  <c r="AF55" i="5" l="1"/>
  <c r="C6" i="1"/>
  <c r="D6" i="1" s="1"/>
  <c r="E6" i="1" s="1"/>
  <c r="I5" i="1"/>
  <c r="J5" i="1" s="1"/>
  <c r="K5" i="1" l="1"/>
  <c r="F6" i="1" s="1"/>
  <c r="G6" i="1" s="1"/>
  <c r="H6" i="1" l="1"/>
  <c r="B7" i="1"/>
  <c r="I6" i="1" l="1"/>
  <c r="C7" i="1"/>
  <c r="J6" i="1"/>
  <c r="K6" i="1" l="1"/>
  <c r="F7" i="1" s="1"/>
  <c r="D7" i="1"/>
  <c r="E7" i="1" s="1"/>
  <c r="G7" i="1" l="1"/>
  <c r="H7" i="1" l="1"/>
  <c r="B8" i="1"/>
  <c r="C8" i="1" l="1"/>
  <c r="D8" i="1" s="1"/>
  <c r="E8" i="1" s="1"/>
  <c r="I7" i="1"/>
  <c r="J7" i="1" s="1"/>
  <c r="K7" i="1" l="1"/>
  <c r="F8" i="1" s="1"/>
  <c r="G8" i="1" l="1"/>
  <c r="B9" i="1" l="1"/>
  <c r="H8" i="1"/>
  <c r="I8" i="1" l="1"/>
  <c r="C9" i="1"/>
  <c r="J8" i="1"/>
  <c r="K8" i="1" s="1"/>
  <c r="F9" i="1" s="1"/>
  <c r="D9" i="1" l="1"/>
  <c r="E9" i="1" s="1"/>
  <c r="G9" i="1" l="1"/>
  <c r="B10" i="1" l="1"/>
  <c r="H9" i="1"/>
  <c r="C10" i="1" l="1"/>
  <c r="D10" i="1" s="1"/>
  <c r="E10" i="1" s="1"/>
  <c r="I9" i="1"/>
  <c r="J9" i="1" l="1"/>
  <c r="K9" i="1" s="1"/>
  <c r="F10" i="1" s="1"/>
  <c r="G10" i="1" l="1"/>
  <c r="B11" i="1" s="1"/>
  <c r="C11" i="1" l="1"/>
  <c r="D11" i="1" s="1"/>
  <c r="E11" i="1" s="1"/>
  <c r="H10" i="1"/>
  <c r="I10" i="1" l="1"/>
  <c r="J10" i="1" s="1"/>
  <c r="K10" i="1" l="1"/>
  <c r="F11" i="1" s="1"/>
  <c r="G11" i="1" l="1"/>
  <c r="B12" i="1" s="1"/>
  <c r="C12" i="1" l="1"/>
  <c r="D12" i="1" s="1"/>
  <c r="E12" i="1" s="1"/>
  <c r="H11" i="1"/>
  <c r="I11" i="1" l="1"/>
  <c r="J11" i="1" s="1"/>
  <c r="K11" i="1" s="1"/>
  <c r="F12" i="1" s="1"/>
  <c r="G12" i="1" l="1"/>
  <c r="B13" i="1" s="1"/>
  <c r="C13" i="1" l="1"/>
  <c r="D13" i="1" s="1"/>
  <c r="E13" i="1" s="1"/>
  <c r="H12" i="1"/>
  <c r="I12" i="1" s="1"/>
  <c r="J12" i="1" l="1"/>
  <c r="K12" i="1" s="1"/>
  <c r="F13" i="1" s="1"/>
  <c r="G13" i="1" l="1"/>
  <c r="B14" i="1" l="1"/>
  <c r="H13" i="1"/>
  <c r="I13" i="1" l="1"/>
  <c r="J13" i="1" s="1"/>
  <c r="C14" i="1"/>
  <c r="D14" i="1" s="1"/>
  <c r="K13" i="1"/>
  <c r="F14" i="1" s="1"/>
  <c r="E14" i="1" l="1"/>
  <c r="G14" i="1"/>
  <c r="B15" i="1" l="1"/>
  <c r="H14" i="1"/>
  <c r="C15" i="1" l="1"/>
  <c r="D15" i="1"/>
  <c r="E15" i="1" s="1"/>
  <c r="I14" i="1"/>
  <c r="J14" i="1" l="1"/>
  <c r="K14" i="1" s="1"/>
  <c r="F15" i="1" s="1"/>
  <c r="G15" i="1" l="1"/>
  <c r="B16" i="1" l="1"/>
  <c r="H15" i="1"/>
  <c r="C16" i="1" l="1"/>
  <c r="I15" i="1"/>
  <c r="D16" i="1" l="1"/>
  <c r="E16" i="1" s="1"/>
  <c r="J15" i="1"/>
  <c r="K15" i="1" s="1"/>
  <c r="F16" i="1" s="1"/>
  <c r="G16" i="1" l="1"/>
  <c r="H16" i="1" l="1"/>
  <c r="B17" i="1"/>
  <c r="C17" i="1" l="1"/>
  <c r="D17" i="1" s="1"/>
  <c r="E17" i="1" s="1"/>
  <c r="I16" i="1"/>
  <c r="J16" i="1" l="1"/>
  <c r="K16" i="1" s="1"/>
  <c r="F17" i="1" s="1"/>
  <c r="G17" i="1" l="1"/>
  <c r="H17" i="1" s="1"/>
  <c r="I17" i="1" l="1"/>
  <c r="J17" i="1" s="1"/>
  <c r="K17" i="1" s="1"/>
  <c r="F18" i="1" s="1"/>
  <c r="B18" i="1"/>
  <c r="C18" i="1" l="1"/>
  <c r="D18" i="1" l="1"/>
  <c r="E18" i="1" s="1"/>
  <c r="G18" i="1" l="1"/>
  <c r="H18" i="1" l="1"/>
  <c r="B19" i="1"/>
  <c r="C19" i="1" l="1"/>
  <c r="I18" i="1"/>
  <c r="J18" i="1" s="1"/>
  <c r="K18" i="1" l="1"/>
  <c r="F19" i="1" s="1"/>
  <c r="D19" i="1"/>
  <c r="E19" i="1" s="1"/>
  <c r="G19" i="1" l="1"/>
  <c r="B20" i="1" l="1"/>
  <c r="H19" i="1"/>
  <c r="C20" i="1" l="1"/>
  <c r="D20" i="1" s="1"/>
  <c r="E20" i="1" s="1"/>
  <c r="I19" i="1"/>
  <c r="J19" i="1" l="1"/>
  <c r="K19" i="1" s="1"/>
  <c r="F20" i="1" s="1"/>
  <c r="G20" i="1" l="1"/>
  <c r="B21" i="1" s="1"/>
  <c r="C21" i="1" l="1"/>
  <c r="D21" i="1" s="1"/>
  <c r="E21" i="1" s="1"/>
  <c r="H20" i="1"/>
  <c r="I20" i="1" l="1"/>
  <c r="J20" i="1" s="1"/>
  <c r="K20" i="1" s="1"/>
  <c r="F21" i="1" s="1"/>
  <c r="G21" i="1" l="1"/>
  <c r="B22" i="1" s="1"/>
  <c r="C22" i="1" l="1"/>
  <c r="D22" i="1"/>
  <c r="E22" i="1" s="1"/>
  <c r="H21" i="1"/>
  <c r="I21" i="1" l="1"/>
  <c r="J21" i="1" s="1"/>
  <c r="K21" i="1" l="1"/>
  <c r="F22" i="1" s="1"/>
  <c r="G22" i="1" l="1"/>
  <c r="B23" i="1" s="1"/>
  <c r="C23" i="1" l="1"/>
  <c r="H22" i="1"/>
  <c r="I22" i="1" l="1"/>
  <c r="D23" i="1"/>
  <c r="E23" i="1" s="1"/>
  <c r="J22" i="1" l="1"/>
  <c r="K22" i="1" s="1"/>
  <c r="F23" i="1" s="1"/>
  <c r="G23" i="1" l="1"/>
  <c r="H23" i="1"/>
  <c r="B24" i="1"/>
  <c r="C24" i="1" s="1"/>
  <c r="D24" i="1" s="1"/>
  <c r="E24" i="1" s="1"/>
  <c r="I23" i="1"/>
  <c r="J23" i="1" l="1"/>
  <c r="K23" i="1" s="1"/>
  <c r="F24" i="1" s="1"/>
  <c r="G24" i="1" l="1"/>
  <c r="H24" i="1" l="1"/>
  <c r="B25" i="1"/>
  <c r="C25" i="1" l="1"/>
  <c r="I24" i="1"/>
  <c r="J24" i="1" s="1"/>
  <c r="D25" i="1" l="1"/>
  <c r="E25" i="1" s="1"/>
  <c r="K24" i="1"/>
  <c r="F25" i="1" s="1"/>
  <c r="G25" i="1" l="1"/>
  <c r="C38" i="1" s="1"/>
  <c r="B26" i="1"/>
  <c r="H25" i="1"/>
  <c r="C43" i="1" l="1"/>
  <c r="C26" i="1"/>
  <c r="I25" i="1"/>
  <c r="C44" i="1" l="1"/>
  <c r="J25" i="1"/>
  <c r="K25" i="1" s="1"/>
  <c r="D26" i="1"/>
  <c r="E26" i="1" l="1"/>
  <c r="C45" i="1"/>
  <c r="F26" i="1"/>
  <c r="H26" i="1" s="1"/>
  <c r="I26" i="1" s="1"/>
  <c r="C42" i="1"/>
  <c r="G26" i="1"/>
  <c r="C46" i="1" l="1"/>
  <c r="C41" i="1"/>
  <c r="C40" i="1"/>
  <c r="C37" i="1"/>
  <c r="J26" i="1"/>
  <c r="K26" i="1" s="1"/>
  <c r="C3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<sst xmlns="http://schemas.openxmlformats.org/spreadsheetml/2006/main" count="400" uniqueCount="89">
  <si>
    <t>Nintendo</t>
  </si>
  <si>
    <t>Sega</t>
  </si>
  <si>
    <t>LucasArts</t>
  </si>
  <si>
    <t>505 Games</t>
  </si>
  <si>
    <t>Capcom</t>
  </si>
  <si>
    <t>Ubisoft</t>
  </si>
  <si>
    <t>Electronic Arts</t>
  </si>
  <si>
    <t>Microsoft Game Studios</t>
  </si>
  <si>
    <t>Activision</t>
  </si>
  <si>
    <t>Take-Two Interactive</t>
  </si>
  <si>
    <t>stt</t>
  </si>
  <si>
    <t>Đỉnh 1</t>
  </si>
  <si>
    <t>Đỉnh 2</t>
  </si>
  <si>
    <t>Node betweeness</t>
  </si>
  <si>
    <t>Betweeness Centrality</t>
  </si>
  <si>
    <t>Closeness Centrality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</si>
  <si>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</si>
  <si>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</si>
  <si>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</si>
  <si>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</si>
  <si>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</si>
  <si>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</si>
  <si>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</si>
  <si>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</si>
  <si>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</si>
  <si>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</si>
  <si>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x</t>
  </si>
  <si>
    <t>F or E</t>
  </si>
  <si>
    <t>F or A</t>
  </si>
  <si>
    <t>F or G or I or K</t>
  </si>
  <si>
    <t>Cb(A)</t>
  </si>
  <si>
    <t>Cb(B)</t>
  </si>
  <si>
    <t>Cb(C)</t>
  </si>
  <si>
    <t>Cb(D)</t>
  </si>
  <si>
    <t>Cb(E)</t>
  </si>
  <si>
    <t>Cb(F)</t>
  </si>
  <si>
    <t>Cb(G)</t>
  </si>
  <si>
    <t>Cb(H)</t>
  </si>
  <si>
    <t>Cb(I)</t>
  </si>
  <si>
    <t>Cb(K)</t>
  </si>
  <si>
    <t>(A,B)</t>
  </si>
  <si>
    <t>(A,C)</t>
  </si>
  <si>
    <t>(A,D)</t>
  </si>
  <si>
    <t>(A,E)</t>
  </si>
  <si>
    <t>(A,F)</t>
  </si>
  <si>
    <t>(B,C)</t>
  </si>
  <si>
    <t>(B,D)</t>
  </si>
  <si>
    <t>(B,F)</t>
  </si>
  <si>
    <t>(A,F)(F,G) or (A,E)(E,G)</t>
  </si>
  <si>
    <t>(A,F)(F,H)</t>
  </si>
  <si>
    <t>(A,F)(F,I) or (A,E)(E,I)</t>
  </si>
  <si>
    <t>(A,F)(F,K) or (A,E)(E,K)</t>
  </si>
  <si>
    <t>(B,F)(F,E) or (B,A)(A,E)</t>
  </si>
  <si>
    <t>(B,F)(F,G)</t>
  </si>
  <si>
    <t>(B,F)(F,H)</t>
  </si>
  <si>
    <t>(B,F)(F,I)</t>
  </si>
  <si>
    <t>(B,F)(F,K)</t>
  </si>
  <si>
    <t>(C,D)</t>
  </si>
  <si>
    <t>(C,F)</t>
  </si>
  <si>
    <t>(C,F)(F,E) or (C,A)(A,E)</t>
  </si>
  <si>
    <t>(C,F)(F,G)</t>
  </si>
  <si>
    <t>(C,F)(F,H)</t>
  </si>
  <si>
    <t>(C,F)(F,I)</t>
  </si>
  <si>
    <t>(C,F)(F,K)</t>
  </si>
  <si>
    <t>(D,F)(F,E) or (D,A)(A,E)</t>
  </si>
  <si>
    <t>(D,F)</t>
  </si>
  <si>
    <t>(D,F)(F,G)</t>
  </si>
  <si>
    <t>(D,F)(F,H)</t>
  </si>
  <si>
    <t>(D,F)(F,I)</t>
  </si>
  <si>
    <t>(D,F)(F,K)</t>
  </si>
  <si>
    <t>(E,F)</t>
  </si>
  <si>
    <t>(E,G)</t>
  </si>
  <si>
    <t>(E,I)</t>
  </si>
  <si>
    <t>(E,K)</t>
  </si>
  <si>
    <t>(E,F)(F,H) or (E,G)(G,H) or (E,I)(I,H) or (E,K)(K,H)</t>
  </si>
  <si>
    <t>(F,G)</t>
  </si>
  <si>
    <t>(F,H)</t>
  </si>
  <si>
    <t>(F,I)</t>
  </si>
  <si>
    <t>(F,K)</t>
  </si>
  <si>
    <t>(G,H)</t>
  </si>
  <si>
    <t>(G,I)</t>
  </si>
  <si>
    <t>(G,K)</t>
  </si>
  <si>
    <t>(H,I)</t>
  </si>
  <si>
    <t>(H,K)</t>
  </si>
  <si>
    <t>(I,K)</t>
  </si>
  <si>
    <t>edge betweeness</t>
  </si>
  <si>
    <t>X</t>
  </si>
  <si>
    <t>=</t>
  </si>
  <si>
    <t>Node Betweeness 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</si>
</sst>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57150</xdr:colOff>
      <xdr:row>28</xdr:row>
      <xdr:rowOff>72097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65AEAD-4B69-0F89-DA6F-711F9F79B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10750" cy="54060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36</xdr:row>
      <xdr:rowOff>9525</xdr:rowOff>
    </xdr:from>
    <xdr:to>
      <xdr:col>10</xdr:col>
      <xdr:colOff>491076</xdr:colOff>
      <xdr:row>45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E331FA-D0C6-1ED0-5C23-BE2D8B694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67225" y="6867525"/>
          <a:ext cx="3643851" cy="1762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C23C-45F1-4FD6-AD1A-483693CF5130}">
  <dimension ref="V14:W23"/>
  <sheetViews>
    <sheetView workbookViewId="0">
      <selection activeCell="V14" sqref="V14:W23"/>
    </sheetView>
  </sheetViews>
  <sheetFormatPr defaultRowHeight="15" x14ac:dyDescent="0.25"/>
  <cols>
    <col min="22" max="22" width="25.7109375" customWidth="1"/>
  </cols>
  <sheetData>
    <row r="14" spans="22:23" x14ac:dyDescent="0.25">
      <c r="V14" t="s">
        <v>0</v>
      </c>
      <c r="W14" t="s">
        <v>16</v>
      </c>
    </row>
    <row r="15" spans="22:23" x14ac:dyDescent="0.25">
      <c r="V15" t="s">
        <v>1</v>
      </c>
      <c r="W15" t="s">
        <v>17</v>
      </c>
    </row>
    <row r="16" spans="22:23" x14ac:dyDescent="0.25">
      <c r="V16" t="s">
        <v>2</v>
      </c>
      <c r="W16" t="s">
        <v>18</v>
      </c>
    </row>
    <row r="17" spans="22:23" x14ac:dyDescent="0.25">
      <c r="V17" t="s">
        <v>3</v>
      </c>
      <c r="W17" t="s">
        <v>19</v>
      </c>
    </row>
    <row r="18" spans="22:23" x14ac:dyDescent="0.25">
      <c r="V18" t="s">
        <v>4</v>
      </c>
      <c r="W18" t="s">
        <v>20</v>
      </c>
    </row>
    <row r="19" spans="22:23" x14ac:dyDescent="0.25">
      <c r="V19" t="s">
        <v>5</v>
      </c>
      <c r="W19" t="s">
        <v>21</v>
      </c>
    </row>
    <row r="20" spans="22:23" x14ac:dyDescent="0.25">
      <c r="V20" t="s">
        <v>6</v>
      </c>
      <c r="W20" t="s">
        <v>22</v>
      </c>
    </row>
    <row r="21" spans="22:23" x14ac:dyDescent="0.25">
      <c r="V21" t="s">
        <v>7</v>
      </c>
      <c r="W21" t="s">
        <v>23</v>
      </c>
    </row>
    <row r="22" spans="22:23" x14ac:dyDescent="0.25">
      <c r="V22" t="s">
        <v>8</v>
      </c>
      <c r="W22" t="s">
        <v>24</v>
      </c>
    </row>
    <row r="23" spans="22:23" x14ac:dyDescent="0.25">
      <c r="V23" t="s">
        <v>9</v>
      </c>
      <c r="W23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D372-6B9F-4582-9524-3A057F41FFF5}">
  <dimension ref="A1:K30"/>
  <sheetViews>
    <sheetView tabSelected="1" workbookViewId="0">
      <selection activeCell="P22" sqref="P22"/>
    </sheetView>
  </sheetViews>
  <sheetFormatPr defaultRowHeight="15" x14ac:dyDescent="0.25"/>
  <cols>
    <col min="10" max="10" width="15.85546875" customWidth="1"/>
    <col min="11" max="11" width="19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0</v>
      </c>
      <c r="C2">
        <v>2</v>
      </c>
      <c r="D2">
        <v>2</v>
      </c>
      <c r="E2">
        <v>2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</v>
      </c>
      <c r="B3">
        <v>2</v>
      </c>
      <c r="C3">
        <v>0</v>
      </c>
      <c r="D3">
        <v>2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2</v>
      </c>
      <c r="B4">
        <v>2</v>
      </c>
      <c r="C4">
        <v>2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3</v>
      </c>
      <c r="B5">
        <v>2</v>
      </c>
      <c r="C5">
        <v>2</v>
      </c>
      <c r="D5">
        <v>2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2</v>
      </c>
    </row>
    <row r="7" spans="1:11" x14ac:dyDescent="0.25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2</v>
      </c>
      <c r="I7">
        <v>1</v>
      </c>
      <c r="J7">
        <v>2</v>
      </c>
      <c r="K7">
        <v>2</v>
      </c>
    </row>
    <row r="8" spans="1:1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2</v>
      </c>
      <c r="I8">
        <v>0</v>
      </c>
      <c r="J8">
        <v>2</v>
      </c>
      <c r="K8">
        <v>1</v>
      </c>
    </row>
    <row r="9" spans="1:11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  <c r="H9">
        <v>0</v>
      </c>
      <c r="I9">
        <v>2</v>
      </c>
      <c r="J9">
        <v>4</v>
      </c>
      <c r="K9">
        <v>3</v>
      </c>
    </row>
    <row r="10" spans="1:1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2</v>
      </c>
      <c r="H10">
        <v>4</v>
      </c>
      <c r="I10">
        <v>2</v>
      </c>
      <c r="J10">
        <v>0</v>
      </c>
      <c r="K10">
        <v>4</v>
      </c>
    </row>
    <row r="11" spans="1:1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2</v>
      </c>
      <c r="G11">
        <v>2</v>
      </c>
      <c r="H11">
        <v>3</v>
      </c>
      <c r="I11">
        <v>1</v>
      </c>
      <c r="J11">
        <v>4</v>
      </c>
      <c r="K11">
        <v>0</v>
      </c>
    </row>
    <row r="20" spans="1:1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</row>
    <row r="21" spans="1:11" x14ac:dyDescent="0.25">
      <c r="A21" t="s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2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</row>
    <row r="26" spans="1:11" x14ac:dyDescent="0.25">
      <c r="A26" t="s">
        <v>5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 t="s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</row>
    <row r="28" spans="1:11" x14ac:dyDescent="0.25">
      <c r="A28" t="s">
        <v>6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</row>
    <row r="29" spans="1:11" x14ac:dyDescent="0.25">
      <c r="A29" t="s">
        <v>8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</row>
    <row r="30" spans="1:11" x14ac:dyDescent="0.25">
      <c r="A30" t="s">
        <v>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6A2C-02D4-41EF-8F3E-698B2643246E}">
  <dimension ref="A1:H54"/>
  <sheetViews>
    <sheetView workbookViewId="0">
      <selection activeCell="B1" sqref="B1:G1"/>
    </sheetView>
  </sheetViews>
  <sheetFormatPr defaultRowHeight="15" x14ac:dyDescent="0.25"/>
  <cols>
    <col min="2" max="2" width="19" customWidth="1"/>
    <col min="4" max="4" width="48.85546875" customWidth="1"/>
    <col min="5" max="5" width="53.5703125" customWidth="1"/>
    <col min="6" max="6" width="31.140625" customWidth="1"/>
    <col min="7" max="7" width="40.5703125" customWidth="1"/>
    <col min="8" max="8" width="37.42578125" customWidth="1"/>
    <col min="9" max="9" width="61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13</v>
      </c>
      <c r="E1" t="s">
        <v>85</v>
      </c>
      <c r="G1" t="s">
        <v>14</v>
      </c>
      <c r="H1" t="s">
        <v>15</v>
      </c>
    </row>
    <row r="2" spans="1:8" x14ac:dyDescent="0.25">
      <c r="A2">
        <v>1</v>
      </c>
      <c r="B2" t="s">
        <v>16</v>
      </c>
      <c r="C2" t="s">
        <v>17</v>
      </c>
      <c r="D2" t="s">
        <v>26</v>
      </c>
      <c r="E2" t="s">
        <v>40</v>
      </c>
      <c r="F2" t="s">
        <v>30</v>
      </c>
      <c r="G2">
        <v>1.5</v>
      </c>
      <c r="H2">
        <f>1/(13/9)</f>
        <v>0.69230769230769229</v>
      </c>
    </row>
    <row r="3" spans="1:8" x14ac:dyDescent="0.25">
      <c r="A3">
        <v>2</v>
      </c>
      <c r="B3" t="s">
        <v>16</v>
      </c>
      <c r="C3" t="s">
        <v>18</v>
      </c>
      <c r="D3" t="s">
        <v>26</v>
      </c>
      <c r="E3" t="s">
        <v>41</v>
      </c>
      <c r="F3" t="s">
        <v>31</v>
      </c>
      <c r="G3">
        <v>0</v>
      </c>
      <c r="H3">
        <f>1/(14/9)</f>
        <v>0.64285714285714279</v>
      </c>
    </row>
    <row r="4" spans="1:8" x14ac:dyDescent="0.25">
      <c r="A4">
        <v>3</v>
      </c>
      <c r="B4" t="s">
        <v>16</v>
      </c>
      <c r="C4" t="s">
        <v>19</v>
      </c>
      <c r="D4" t="s">
        <v>26</v>
      </c>
      <c r="E4" t="s">
        <v>42</v>
      </c>
      <c r="F4" t="s">
        <v>32</v>
      </c>
      <c r="G4">
        <v>0</v>
      </c>
      <c r="H4">
        <f>1/(14/9)</f>
        <v>0.64285714285714279</v>
      </c>
    </row>
    <row r="5" spans="1:8" x14ac:dyDescent="0.25">
      <c r="A5">
        <v>4</v>
      </c>
      <c r="B5" t="s">
        <v>16</v>
      </c>
      <c r="C5" t="s">
        <v>20</v>
      </c>
      <c r="D5" t="s">
        <v>26</v>
      </c>
      <c r="E5" t="s">
        <v>43</v>
      </c>
      <c r="F5" t="s">
        <v>33</v>
      </c>
      <c r="G5">
        <v>0</v>
      </c>
      <c r="H5">
        <f>1/(14/9)</f>
        <v>0.64285714285714279</v>
      </c>
    </row>
    <row r="6" spans="1:8" x14ac:dyDescent="0.25">
      <c r="A6">
        <v>5</v>
      </c>
      <c r="B6" t="s">
        <v>16</v>
      </c>
      <c r="C6" t="s">
        <v>21</v>
      </c>
      <c r="D6" t="s">
        <v>26</v>
      </c>
      <c r="E6" t="s">
        <v>44</v>
      </c>
      <c r="F6" t="s">
        <v>34</v>
      </c>
      <c r="G6">
        <v>1.5</v>
      </c>
      <c r="H6">
        <f>1/(13/9)</f>
        <v>0.69230769230769229</v>
      </c>
    </row>
    <row r="7" spans="1:8" x14ac:dyDescent="0.25">
      <c r="A7">
        <v>6</v>
      </c>
      <c r="B7" t="s">
        <v>16</v>
      </c>
      <c r="C7" t="s">
        <v>22</v>
      </c>
      <c r="D7" t="s">
        <v>27</v>
      </c>
      <c r="E7" t="s">
        <v>48</v>
      </c>
      <c r="F7" t="s">
        <v>35</v>
      </c>
      <c r="G7">
        <v>16.25</v>
      </c>
      <c r="H7">
        <f>1/(9/9)</f>
        <v>1</v>
      </c>
    </row>
    <row r="8" spans="1:8" x14ac:dyDescent="0.25">
      <c r="A8">
        <v>7</v>
      </c>
      <c r="B8" t="s">
        <v>16</v>
      </c>
      <c r="C8" t="s">
        <v>23</v>
      </c>
      <c r="D8" t="s">
        <v>21</v>
      </c>
      <c r="E8" t="s">
        <v>49</v>
      </c>
      <c r="F8" t="s">
        <v>36</v>
      </c>
      <c r="G8">
        <v>0.25</v>
      </c>
      <c r="H8">
        <f>1/(13/9)</f>
        <v>0.69230769230769229</v>
      </c>
    </row>
    <row r="9" spans="1:8" x14ac:dyDescent="0.25">
      <c r="A9">
        <v>8</v>
      </c>
      <c r="B9" t="s">
        <v>16</v>
      </c>
      <c r="C9" t="s">
        <v>24</v>
      </c>
      <c r="D9" t="s">
        <v>27</v>
      </c>
      <c r="E9" t="s">
        <v>50</v>
      </c>
      <c r="F9" t="s">
        <v>37</v>
      </c>
      <c r="G9">
        <v>0</v>
      </c>
      <c r="H9">
        <f>1/(14/9)</f>
        <v>0.64285714285714279</v>
      </c>
    </row>
    <row r="10" spans="1:8" x14ac:dyDescent="0.25">
      <c r="A10">
        <v>9</v>
      </c>
      <c r="B10" t="s">
        <v>16</v>
      </c>
      <c r="C10" t="s">
        <v>25</v>
      </c>
      <c r="D10" t="s">
        <v>27</v>
      </c>
      <c r="E10" t="s">
        <v>51</v>
      </c>
      <c r="F10" t="s">
        <v>38</v>
      </c>
      <c r="G10">
        <v>0.25</v>
      </c>
      <c r="H10">
        <f>1/(13/9)</f>
        <v>0.69230769230769229</v>
      </c>
    </row>
    <row r="11" spans="1:8" x14ac:dyDescent="0.25">
      <c r="F11" t="s">
        <v>39</v>
      </c>
      <c r="G11">
        <v>0.25</v>
      </c>
      <c r="H11">
        <f>1/(13/9)</f>
        <v>0.69230769230769229</v>
      </c>
    </row>
    <row r="12" spans="1:8" x14ac:dyDescent="0.25">
      <c r="A12">
        <v>10</v>
      </c>
      <c r="B12" t="s">
        <v>17</v>
      </c>
      <c r="C12" t="s">
        <v>18</v>
      </c>
      <c r="D12" t="s">
        <v>26</v>
      </c>
      <c r="E12" t="s">
        <v>45</v>
      </c>
    </row>
    <row r="13" spans="1:8" x14ac:dyDescent="0.25">
      <c r="A13">
        <v>11</v>
      </c>
      <c r="B13" t="s">
        <v>17</v>
      </c>
      <c r="C13" t="s">
        <v>19</v>
      </c>
      <c r="D13" t="s">
        <v>26</v>
      </c>
      <c r="E13" t="s">
        <v>46</v>
      </c>
    </row>
    <row r="14" spans="1:8" x14ac:dyDescent="0.25">
      <c r="A14">
        <v>12</v>
      </c>
      <c r="B14" t="s">
        <v>17</v>
      </c>
      <c r="C14" t="s">
        <v>20</v>
      </c>
      <c r="D14" t="s">
        <v>28</v>
      </c>
      <c r="E14" t="s">
        <v>52</v>
      </c>
    </row>
    <row r="15" spans="1:8" x14ac:dyDescent="0.25">
      <c r="A15">
        <v>13</v>
      </c>
      <c r="B15" t="s">
        <v>17</v>
      </c>
      <c r="C15" t="s">
        <v>21</v>
      </c>
      <c r="D15" t="s">
        <v>26</v>
      </c>
      <c r="E15" t="s">
        <v>47</v>
      </c>
      <c r="G15" t="s">
        <v>88</v>
      </c>
    </row>
    <row r="16" spans="1:8" x14ac:dyDescent="0.25">
      <c r="A16">
        <v>14</v>
      </c>
      <c r="B16" t="s">
        <v>17</v>
      </c>
      <c r="C16" t="s">
        <v>22</v>
      </c>
      <c r="D16" t="s">
        <v>21</v>
      </c>
      <c r="E16" t="s">
        <v>53</v>
      </c>
      <c r="F16" t="s">
        <v>30</v>
      </c>
      <c r="G16">
        <f>G2/45</f>
        <v>3.3333333333333333E-2</v>
      </c>
    </row>
    <row r="17" spans="1:7" x14ac:dyDescent="0.25">
      <c r="A17">
        <v>15</v>
      </c>
      <c r="B17" t="s">
        <v>17</v>
      </c>
      <c r="C17" t="s">
        <v>23</v>
      </c>
      <c r="D17" t="s">
        <v>21</v>
      </c>
      <c r="E17" t="s">
        <v>54</v>
      </c>
      <c r="F17" t="s">
        <v>31</v>
      </c>
      <c r="G17">
        <f t="shared" ref="G17:G25" si="0">G3/45</f>
        <v>0</v>
      </c>
    </row>
    <row r="18" spans="1:7" x14ac:dyDescent="0.25">
      <c r="A18">
        <v>16</v>
      </c>
      <c r="B18" t="s">
        <v>17</v>
      </c>
      <c r="C18" t="s">
        <v>24</v>
      </c>
      <c r="D18" t="s">
        <v>21</v>
      </c>
      <c r="E18" t="s">
        <v>55</v>
      </c>
      <c r="F18" t="s">
        <v>32</v>
      </c>
      <c r="G18">
        <f t="shared" si="0"/>
        <v>0</v>
      </c>
    </row>
    <row r="19" spans="1:7" x14ac:dyDescent="0.25">
      <c r="A19">
        <v>17</v>
      </c>
      <c r="B19" t="s">
        <v>17</v>
      </c>
      <c r="C19" t="s">
        <v>25</v>
      </c>
      <c r="D19" t="s">
        <v>21</v>
      </c>
      <c r="E19" t="s">
        <v>56</v>
      </c>
      <c r="F19" t="s">
        <v>33</v>
      </c>
      <c r="G19">
        <f t="shared" si="0"/>
        <v>0</v>
      </c>
    </row>
    <row r="20" spans="1:7" x14ac:dyDescent="0.25">
      <c r="F20" t="s">
        <v>34</v>
      </c>
      <c r="G20">
        <f t="shared" si="0"/>
        <v>3.3333333333333333E-2</v>
      </c>
    </row>
    <row r="21" spans="1:7" x14ac:dyDescent="0.25">
      <c r="A21">
        <v>18</v>
      </c>
      <c r="B21" t="s">
        <v>18</v>
      </c>
      <c r="C21" t="s">
        <v>19</v>
      </c>
      <c r="D21" t="s">
        <v>26</v>
      </c>
      <c r="E21" t="s">
        <v>57</v>
      </c>
      <c r="F21" t="s">
        <v>35</v>
      </c>
      <c r="G21">
        <f t="shared" si="0"/>
        <v>0.3611111111111111</v>
      </c>
    </row>
    <row r="22" spans="1:7" x14ac:dyDescent="0.25">
      <c r="A22">
        <v>19</v>
      </c>
      <c r="B22" t="s">
        <v>18</v>
      </c>
      <c r="C22" t="s">
        <v>20</v>
      </c>
      <c r="D22" t="s">
        <v>28</v>
      </c>
      <c r="E22" t="s">
        <v>59</v>
      </c>
      <c r="F22" t="s">
        <v>36</v>
      </c>
      <c r="G22">
        <f t="shared" si="0"/>
        <v>5.5555555555555558E-3</v>
      </c>
    </row>
    <row r="23" spans="1:7" x14ac:dyDescent="0.25">
      <c r="A23">
        <v>20</v>
      </c>
      <c r="B23" t="s">
        <v>18</v>
      </c>
      <c r="C23" t="s">
        <v>21</v>
      </c>
      <c r="D23" t="s">
        <v>26</v>
      </c>
      <c r="E23" t="s">
        <v>58</v>
      </c>
      <c r="F23" t="s">
        <v>37</v>
      </c>
      <c r="G23">
        <f t="shared" si="0"/>
        <v>0</v>
      </c>
    </row>
    <row r="24" spans="1:7" x14ac:dyDescent="0.25">
      <c r="A24">
        <v>21</v>
      </c>
      <c r="B24" t="s">
        <v>18</v>
      </c>
      <c r="C24" t="s">
        <v>22</v>
      </c>
      <c r="D24" t="s">
        <v>21</v>
      </c>
      <c r="E24" t="s">
        <v>60</v>
      </c>
      <c r="F24" t="s">
        <v>38</v>
      </c>
      <c r="G24">
        <f t="shared" si="0"/>
        <v>5.5555555555555558E-3</v>
      </c>
    </row>
    <row r="25" spans="1:7" x14ac:dyDescent="0.25">
      <c r="A25">
        <v>22</v>
      </c>
      <c r="B25" t="s">
        <v>18</v>
      </c>
      <c r="C25" t="s">
        <v>23</v>
      </c>
      <c r="D25" t="s">
        <v>21</v>
      </c>
      <c r="E25" t="s">
        <v>61</v>
      </c>
      <c r="F25" t="s">
        <v>39</v>
      </c>
      <c r="G25">
        <f t="shared" si="0"/>
        <v>5.5555555555555558E-3</v>
      </c>
    </row>
    <row r="26" spans="1:7" x14ac:dyDescent="0.25">
      <c r="A26">
        <v>23</v>
      </c>
      <c r="B26" t="s">
        <v>18</v>
      </c>
      <c r="C26" t="s">
        <v>24</v>
      </c>
      <c r="D26" t="s">
        <v>21</v>
      </c>
      <c r="E26" t="s">
        <v>62</v>
      </c>
    </row>
    <row r="27" spans="1:7" x14ac:dyDescent="0.25">
      <c r="A27">
        <v>24</v>
      </c>
      <c r="B27" t="s">
        <v>18</v>
      </c>
      <c r="C27" t="s">
        <v>25</v>
      </c>
      <c r="D27" t="s">
        <v>21</v>
      </c>
      <c r="E27" t="s">
        <v>63</v>
      </c>
    </row>
    <row r="29" spans="1:7" x14ac:dyDescent="0.25">
      <c r="A29">
        <v>25</v>
      </c>
      <c r="B29" t="s">
        <v>19</v>
      </c>
      <c r="C29" t="s">
        <v>20</v>
      </c>
      <c r="D29" t="s">
        <v>28</v>
      </c>
      <c r="E29" t="s">
        <v>64</v>
      </c>
    </row>
    <row r="30" spans="1:7" x14ac:dyDescent="0.25">
      <c r="A30">
        <v>26</v>
      </c>
      <c r="B30" t="s">
        <v>19</v>
      </c>
      <c r="C30" t="s">
        <v>21</v>
      </c>
      <c r="D30" t="s">
        <v>26</v>
      </c>
      <c r="E30" t="s">
        <v>65</v>
      </c>
    </row>
    <row r="31" spans="1:7" x14ac:dyDescent="0.25">
      <c r="A31">
        <v>27</v>
      </c>
      <c r="B31" t="s">
        <v>19</v>
      </c>
      <c r="C31" t="s">
        <v>22</v>
      </c>
      <c r="D31" t="s">
        <v>21</v>
      </c>
      <c r="E31" t="s">
        <v>66</v>
      </c>
    </row>
    <row r="32" spans="1:7" x14ac:dyDescent="0.25">
      <c r="A32">
        <v>28</v>
      </c>
      <c r="B32" t="s">
        <v>19</v>
      </c>
      <c r="C32" t="s">
        <v>23</v>
      </c>
      <c r="D32" t="s">
        <v>21</v>
      </c>
      <c r="E32" t="s">
        <v>67</v>
      </c>
    </row>
    <row r="33" spans="1:5" x14ac:dyDescent="0.25">
      <c r="A33">
        <v>29</v>
      </c>
      <c r="B33" t="s">
        <v>19</v>
      </c>
      <c r="C33" t="s">
        <v>24</v>
      </c>
      <c r="D33" t="s">
        <v>21</v>
      </c>
      <c r="E33" t="s">
        <v>68</v>
      </c>
    </row>
    <row r="34" spans="1:5" x14ac:dyDescent="0.25">
      <c r="A34">
        <v>30</v>
      </c>
      <c r="B34" t="s">
        <v>19</v>
      </c>
      <c r="C34" t="s">
        <v>25</v>
      </c>
      <c r="D34" t="s">
        <v>21</v>
      </c>
      <c r="E34" t="s">
        <v>69</v>
      </c>
    </row>
    <row r="36" spans="1:5" x14ac:dyDescent="0.25">
      <c r="A36">
        <v>31</v>
      </c>
      <c r="B36" t="s">
        <v>20</v>
      </c>
      <c r="C36" t="s">
        <v>21</v>
      </c>
      <c r="D36" t="s">
        <v>26</v>
      </c>
      <c r="E36" t="s">
        <v>70</v>
      </c>
    </row>
    <row r="37" spans="1:5" x14ac:dyDescent="0.25">
      <c r="A37">
        <v>32</v>
      </c>
      <c r="B37" t="s">
        <v>20</v>
      </c>
      <c r="C37" t="s">
        <v>22</v>
      </c>
      <c r="D37" t="s">
        <v>26</v>
      </c>
      <c r="E37" t="s">
        <v>71</v>
      </c>
    </row>
    <row r="38" spans="1:5" x14ac:dyDescent="0.25">
      <c r="A38">
        <v>33</v>
      </c>
      <c r="B38" t="s">
        <v>20</v>
      </c>
      <c r="C38" t="s">
        <v>23</v>
      </c>
      <c r="D38" t="s">
        <v>29</v>
      </c>
      <c r="E38" t="s">
        <v>74</v>
      </c>
    </row>
    <row r="39" spans="1:5" x14ac:dyDescent="0.25">
      <c r="A39">
        <v>34</v>
      </c>
      <c r="B39" t="s">
        <v>20</v>
      </c>
      <c r="C39" t="s">
        <v>24</v>
      </c>
      <c r="D39" t="s">
        <v>26</v>
      </c>
      <c r="E39" t="s">
        <v>72</v>
      </c>
    </row>
    <row r="40" spans="1:5" x14ac:dyDescent="0.25">
      <c r="A40">
        <v>35</v>
      </c>
      <c r="B40" t="s">
        <v>20</v>
      </c>
      <c r="C40" t="s">
        <v>25</v>
      </c>
      <c r="D40" t="s">
        <v>26</v>
      </c>
      <c r="E40" t="s">
        <v>73</v>
      </c>
    </row>
    <row r="42" spans="1:5" x14ac:dyDescent="0.25">
      <c r="A42">
        <v>36</v>
      </c>
      <c r="B42" t="s">
        <v>21</v>
      </c>
      <c r="C42" t="s">
        <v>22</v>
      </c>
      <c r="D42" t="s">
        <v>26</v>
      </c>
      <c r="E42" t="s">
        <v>75</v>
      </c>
    </row>
    <row r="43" spans="1:5" x14ac:dyDescent="0.25">
      <c r="A43">
        <v>37</v>
      </c>
      <c r="B43" t="s">
        <v>21</v>
      </c>
      <c r="C43" t="s">
        <v>23</v>
      </c>
      <c r="D43" t="s">
        <v>26</v>
      </c>
      <c r="E43" t="s">
        <v>76</v>
      </c>
    </row>
    <row r="44" spans="1:5" x14ac:dyDescent="0.25">
      <c r="A44">
        <v>38</v>
      </c>
      <c r="B44" t="s">
        <v>21</v>
      </c>
      <c r="C44" t="s">
        <v>24</v>
      </c>
      <c r="D44" t="s">
        <v>26</v>
      </c>
      <c r="E44" t="s">
        <v>77</v>
      </c>
    </row>
    <row r="45" spans="1:5" x14ac:dyDescent="0.25">
      <c r="A45">
        <v>39</v>
      </c>
      <c r="B45" t="s">
        <v>21</v>
      </c>
      <c r="C45" t="s">
        <v>25</v>
      </c>
      <c r="D45" t="s">
        <v>26</v>
      </c>
      <c r="E45" t="s">
        <v>78</v>
      </c>
    </row>
    <row r="47" spans="1:5" x14ac:dyDescent="0.25">
      <c r="A47">
        <v>40</v>
      </c>
      <c r="B47" t="s">
        <v>22</v>
      </c>
      <c r="C47" t="s">
        <v>23</v>
      </c>
      <c r="D47" t="s">
        <v>26</v>
      </c>
      <c r="E47" t="s">
        <v>79</v>
      </c>
    </row>
    <row r="48" spans="1:5" x14ac:dyDescent="0.25">
      <c r="A48">
        <v>41</v>
      </c>
      <c r="B48" t="s">
        <v>22</v>
      </c>
      <c r="C48" t="s">
        <v>24</v>
      </c>
      <c r="D48" t="s">
        <v>26</v>
      </c>
      <c r="E48" t="s">
        <v>80</v>
      </c>
    </row>
    <row r="49" spans="1:5" x14ac:dyDescent="0.25">
      <c r="A49">
        <v>42</v>
      </c>
      <c r="B49" t="s">
        <v>22</v>
      </c>
      <c r="C49" t="s">
        <v>25</v>
      </c>
      <c r="D49" t="s">
        <v>26</v>
      </c>
      <c r="E49" t="s">
        <v>81</v>
      </c>
    </row>
    <row r="51" spans="1:5" x14ac:dyDescent="0.25">
      <c r="A51">
        <v>43</v>
      </c>
      <c r="B51" t="s">
        <v>23</v>
      </c>
      <c r="C51" t="s">
        <v>24</v>
      </c>
      <c r="D51" t="s">
        <v>26</v>
      </c>
      <c r="E51" t="s">
        <v>82</v>
      </c>
    </row>
    <row r="52" spans="1:5" x14ac:dyDescent="0.25">
      <c r="A52">
        <v>44</v>
      </c>
      <c r="B52" t="s">
        <v>23</v>
      </c>
      <c r="C52" t="s">
        <v>25</v>
      </c>
      <c r="D52" t="s">
        <v>26</v>
      </c>
      <c r="E52" t="s">
        <v>83</v>
      </c>
    </row>
    <row r="54" spans="1:5" x14ac:dyDescent="0.25">
      <c r="A54">
        <v>45</v>
      </c>
      <c r="B54" t="s">
        <v>24</v>
      </c>
      <c r="C54" t="s">
        <v>25</v>
      </c>
      <c r="D54" t="s">
        <v>26</v>
      </c>
      <c r="E54" t="s">
        <v>84</v>
      </c>
    </row>
  </sheetData>
  <autoFilter ref="B1:G1" xr:uid="{1B376A2C-02D4-41EF-8F3E-698B2643246E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1958-3538-4F26-9B4E-FD800686BDC2}">
  <dimension ref="G2:AF99"/>
  <sheetViews>
    <sheetView topLeftCell="L1" workbookViewId="0">
      <selection activeCell="AA62" sqref="AA62"/>
    </sheetView>
  </sheetViews>
  <sheetFormatPr defaultRowHeight="15" x14ac:dyDescent="0.25"/>
  <cols>
    <col min="3" max="3" width="4.5703125" customWidth="1"/>
    <col min="4" max="4" width="4.28515625" customWidth="1"/>
    <col min="5" max="5" width="5.42578125" customWidth="1"/>
    <col min="6" max="6" width="4.42578125" customWidth="1"/>
    <col min="7" max="7" width="5.7109375" hidden="1" customWidth="1"/>
    <col min="8" max="11" width="9.140625" hidden="1" customWidth="1"/>
    <col min="31" max="31" width="29.42578125" customWidth="1"/>
    <col min="32" max="32" width="19.85546875" customWidth="1"/>
  </cols>
  <sheetData>
    <row r="2" spans="13:32" x14ac:dyDescent="0.25">
      <c r="M2" s="2"/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</row>
    <row r="3" spans="13:32" x14ac:dyDescent="0.25">
      <c r="M3" s="2" t="s">
        <v>16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Y3" s="1">
        <v>1</v>
      </c>
      <c r="AA3" cm="1">
        <f t="array" ref="AA3">MMULT(N3:W3,Y3:Y12)</f>
        <v>5</v>
      </c>
      <c r="AC3">
        <f>AA3/AA14</f>
        <v>0.3042903097250923</v>
      </c>
      <c r="AE3">
        <f>Y3-AC3</f>
        <v>0.6957096902749077</v>
      </c>
    </row>
    <row r="4" spans="13:32" x14ac:dyDescent="0.25">
      <c r="M4" s="2" t="s">
        <v>17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Y4" s="1">
        <v>1</v>
      </c>
      <c r="AA4" cm="1">
        <f t="array" ref="AA4">MMULT(N4:W4,Y3:Y12)</f>
        <v>4</v>
      </c>
      <c r="AC4">
        <f>AA4/AA14</f>
        <v>0.24343224778007383</v>
      </c>
      <c r="AE4">
        <f t="shared" ref="AE4:AE12" si="0">Y4-AC4</f>
        <v>0.75656775221992612</v>
      </c>
    </row>
    <row r="5" spans="13:32" x14ac:dyDescent="0.25">
      <c r="M5" s="2" t="s">
        <v>18</v>
      </c>
      <c r="N5">
        <v>1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Y5" s="1">
        <v>1</v>
      </c>
      <c r="AA5" cm="1">
        <f t="array" ref="AA5">MMULT(N5:W5,Y3:Y12)</f>
        <v>4</v>
      </c>
      <c r="AC5">
        <f>AA5/AA14</f>
        <v>0.24343224778007383</v>
      </c>
      <c r="AE5">
        <f t="shared" si="0"/>
        <v>0.75656775221992612</v>
      </c>
    </row>
    <row r="6" spans="13:32" x14ac:dyDescent="0.25">
      <c r="M6" s="2" t="s">
        <v>19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Y6" s="1">
        <v>1</v>
      </c>
      <c r="AA6" cm="1">
        <f t="array" ref="AA6">MMULT(N6:W6,Y3:Y12)</f>
        <v>4</v>
      </c>
      <c r="AC6">
        <f>AA6/AA14</f>
        <v>0.24343224778007383</v>
      </c>
      <c r="AE6">
        <f t="shared" si="0"/>
        <v>0.75656775221992612</v>
      </c>
    </row>
    <row r="7" spans="13:32" x14ac:dyDescent="0.25">
      <c r="M7" s="2" t="s">
        <v>20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 s="2" t="s">
        <v>86</v>
      </c>
      <c r="Y7" s="1">
        <v>1</v>
      </c>
      <c r="Z7" s="2" t="s">
        <v>87</v>
      </c>
      <c r="AA7" cm="1">
        <f t="array" ref="AA7">MMULT(N7:W7,Y3:Y12)</f>
        <v>5</v>
      </c>
      <c r="AB7" s="2" t="s">
        <v>87</v>
      </c>
      <c r="AC7">
        <f>AA7/AA14</f>
        <v>0.3042903097250923</v>
      </c>
      <c r="AE7">
        <f t="shared" si="0"/>
        <v>0.6957096902749077</v>
      </c>
      <c r="AF7" s="2">
        <f>SQRT(AE3^2+AE4^2+AE5^2+AE6^2+AE7^2+AE8^2+AE9^2+AE10^2+AE11^2+AE12^2)</f>
        <v>2.2167980975944008</v>
      </c>
    </row>
    <row r="8" spans="13:32" x14ac:dyDescent="0.25">
      <c r="M8" s="2" t="s">
        <v>21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Y8" s="1">
        <v>1</v>
      </c>
      <c r="AA8" cm="1">
        <f t="array" ref="AA8">MMULT(N8:W8,Y3:Y12)</f>
        <v>9</v>
      </c>
      <c r="AC8">
        <f>AA8/AA14</f>
        <v>0.54772255750516619</v>
      </c>
      <c r="AE8">
        <f t="shared" si="0"/>
        <v>0.45227744249483381</v>
      </c>
    </row>
    <row r="9" spans="13:32" x14ac:dyDescent="0.25">
      <c r="M9" s="2" t="s">
        <v>22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Y9" s="1">
        <v>1</v>
      </c>
      <c r="AA9" cm="1">
        <f t="array" ref="AA9">MMULT(N9:W9,Y3:Y12)</f>
        <v>4</v>
      </c>
      <c r="AC9">
        <f>AA9/AA14</f>
        <v>0.24343224778007383</v>
      </c>
      <c r="AE9">
        <f t="shared" si="0"/>
        <v>0.75656775221992612</v>
      </c>
    </row>
    <row r="10" spans="13:32" x14ac:dyDescent="0.25">
      <c r="M10" s="2" t="s">
        <v>23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Y10" s="1">
        <v>1</v>
      </c>
      <c r="AA10" cm="1">
        <f t="array" ref="AA10">MMULT(N10:W10,Y3:Y12)</f>
        <v>5</v>
      </c>
      <c r="AC10">
        <f>AA10/AA14</f>
        <v>0.3042903097250923</v>
      </c>
      <c r="AE10">
        <f t="shared" si="0"/>
        <v>0.6957096902749077</v>
      </c>
    </row>
    <row r="11" spans="13:32" x14ac:dyDescent="0.25">
      <c r="M11" s="2" t="s">
        <v>24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Y11" s="1">
        <v>1</v>
      </c>
      <c r="AA11" cm="1">
        <f t="array" ref="AA11">MMULT(N11:W11,Y3:Y12)</f>
        <v>5</v>
      </c>
      <c r="AC11">
        <f>AA11/AA14</f>
        <v>0.3042903097250923</v>
      </c>
      <c r="AE11">
        <f t="shared" si="0"/>
        <v>0.6957096902749077</v>
      </c>
    </row>
    <row r="12" spans="13:32" x14ac:dyDescent="0.25">
      <c r="M12" s="2" t="s">
        <v>25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Y12" s="1">
        <v>1</v>
      </c>
      <c r="AA12" cm="1">
        <f t="array" ref="AA12">MMULT(N12:W12,Y3:Y12)</f>
        <v>5</v>
      </c>
      <c r="AC12">
        <f>AA12/AA14</f>
        <v>0.3042903097250923</v>
      </c>
      <c r="AE12">
        <f t="shared" si="0"/>
        <v>0.6957096902749077</v>
      </c>
    </row>
    <row r="14" spans="13:32" x14ac:dyDescent="0.25">
      <c r="AA14">
        <f>SQRT(POWER(AA3,2)+POWER(AA4,2)+POWER(AA5,2)+POWER(AA6,2)+POWER(AA7,2)+POWER(AA8,2)+POWER(AA9,2)+POWER(AA10,2)+POWER(AA11,2)+POWER(AA12,2))</f>
        <v>16.431676725154983</v>
      </c>
    </row>
    <row r="18" spans="13:32" x14ac:dyDescent="0.25">
      <c r="M18" s="2"/>
      <c r="N18" s="2" t="s">
        <v>16</v>
      </c>
      <c r="O18" s="2" t="s">
        <v>17</v>
      </c>
      <c r="P18" s="2" t="s">
        <v>18</v>
      </c>
      <c r="Q18" s="2" t="s">
        <v>19</v>
      </c>
      <c r="R18" s="2" t="s">
        <v>20</v>
      </c>
      <c r="S18" s="2" t="s">
        <v>21</v>
      </c>
      <c r="T18" s="2" t="s">
        <v>22</v>
      </c>
      <c r="U18" s="2" t="s">
        <v>23</v>
      </c>
      <c r="V18" s="2" t="s">
        <v>24</v>
      </c>
      <c r="W18" s="2" t="s">
        <v>25</v>
      </c>
    </row>
    <row r="19" spans="13:32" x14ac:dyDescent="0.25">
      <c r="M19" s="2" t="s">
        <v>16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Y19">
        <f>AA3/AA14</f>
        <v>0.3042903097250923</v>
      </c>
      <c r="AA19" cm="1">
        <f t="array" ref="AA19">MMULT(N19:W19,Y19:Y28)</f>
        <v>1.5823096105704799</v>
      </c>
      <c r="AC19">
        <f>AA19/AA30</f>
        <v>0.29960359771124084</v>
      </c>
      <c r="AE19">
        <f t="shared" ref="AE19:AE28" si="1">ABS(Y19-AC19)</f>
        <v>4.6867120138514573E-3</v>
      </c>
    </row>
    <row r="20" spans="13:32" x14ac:dyDescent="0.25">
      <c r="M20" s="2" t="s">
        <v>17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Y20">
        <f>AA4/AA14</f>
        <v>0.24343224778007383</v>
      </c>
      <c r="AA20" cm="1">
        <f t="array" ref="AA20">MMULT(N20:W20,Y19:Y28)</f>
        <v>1.3388773627904063</v>
      </c>
      <c r="AC20">
        <f>AA20/AA30</f>
        <v>0.25351073652489609</v>
      </c>
      <c r="AE20">
        <f t="shared" si="1"/>
        <v>1.0078488744822256E-2</v>
      </c>
    </row>
    <row r="21" spans="13:32" x14ac:dyDescent="0.25">
      <c r="M21" s="2" t="s">
        <v>18</v>
      </c>
      <c r="N21">
        <v>1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Y21">
        <f>AA5/AA14</f>
        <v>0.24343224778007383</v>
      </c>
      <c r="AA21" cm="1">
        <f t="array" ref="AA21">MMULT(N21:W21,Y19:Y28)</f>
        <v>1.3388773627904063</v>
      </c>
      <c r="AC21">
        <f>AA21/AA30</f>
        <v>0.25351073652489609</v>
      </c>
      <c r="AE21">
        <f t="shared" si="1"/>
        <v>1.0078488744822256E-2</v>
      </c>
    </row>
    <row r="22" spans="13:32" x14ac:dyDescent="0.25">
      <c r="M22" s="2" t="s">
        <v>19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Y22">
        <f>AA6/AA14</f>
        <v>0.24343224778007383</v>
      </c>
      <c r="AA22" cm="1">
        <f t="array" ref="AA22">MMULT(N22:W22,Y19:Y28)</f>
        <v>1.3388773627904063</v>
      </c>
      <c r="AC22">
        <f>AA22/AA30</f>
        <v>0.25351073652489609</v>
      </c>
      <c r="AE22">
        <f t="shared" si="1"/>
        <v>1.0078488744822256E-2</v>
      </c>
    </row>
    <row r="23" spans="13:32" x14ac:dyDescent="0.25">
      <c r="M23" s="2" t="s">
        <v>20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 s="2" t="s">
        <v>86</v>
      </c>
      <c r="Y23">
        <f>AA7/AA14</f>
        <v>0.3042903097250923</v>
      </c>
      <c r="Z23" s="2" t="s">
        <v>87</v>
      </c>
      <c r="AA23" cm="1">
        <f t="array" ref="AA23">MMULT(N23:W23,Y19:Y28)</f>
        <v>1.704025734460517</v>
      </c>
      <c r="AB23" s="2" t="s">
        <v>87</v>
      </c>
      <c r="AC23">
        <f>AA23/AA30</f>
        <v>0.32265002830441319</v>
      </c>
      <c r="AE23">
        <f t="shared" si="1"/>
        <v>1.8359718579320894E-2</v>
      </c>
      <c r="AF23" s="2">
        <f>SQRT(AE19^2+AE20^2+AE21^2+AE22^2+AE23^2+AE24^2+AE25^2+AE26^2+AE27^2+AE28^2)</f>
        <v>9.1450735785935447E-2</v>
      </c>
    </row>
    <row r="24" spans="13:32" x14ac:dyDescent="0.25">
      <c r="M24" s="2" t="s">
        <v>21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Y24">
        <f>AA8/AA14</f>
        <v>0.54772255750516619</v>
      </c>
      <c r="AA24" cm="1">
        <f t="array" ref="AA24">MMULT(N24:W24,Y19:Y28)</f>
        <v>2.4951805397457569</v>
      </c>
      <c r="AC24">
        <f>AA24/AA30</f>
        <v>0.47245182716003364</v>
      </c>
      <c r="AE24">
        <f t="shared" si="1"/>
        <v>7.5270730345132542E-2</v>
      </c>
    </row>
    <row r="25" spans="13:32" x14ac:dyDescent="0.25">
      <c r="M25" s="2" t="s">
        <v>22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Y25">
        <f>AA9/AA14</f>
        <v>0.24343224778007383</v>
      </c>
      <c r="AA25" cm="1">
        <f t="array" ref="AA25">MMULT(N25:W25,Y19:Y28)</f>
        <v>1.3997354247354243</v>
      </c>
      <c r="AC25">
        <f>AA25/AA30</f>
        <v>0.26503395182148221</v>
      </c>
      <c r="AE25">
        <f t="shared" si="1"/>
        <v>2.1601704041408376E-2</v>
      </c>
    </row>
    <row r="26" spans="13:32" x14ac:dyDescent="0.25">
      <c r="M26" s="2" t="s">
        <v>23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Y26">
        <f>AA10/AA14</f>
        <v>0.3042903097250923</v>
      </c>
      <c r="AA26" cm="1">
        <f t="array" ref="AA26">MMULT(N26:W26,Y19:Y28)</f>
        <v>1.7648837964055351</v>
      </c>
      <c r="AC26">
        <f>AA26/AA30</f>
        <v>0.33417324360099931</v>
      </c>
      <c r="AE26">
        <f t="shared" si="1"/>
        <v>2.9882933875907014E-2</v>
      </c>
    </row>
    <row r="27" spans="13:32" x14ac:dyDescent="0.25">
      <c r="M27" s="2" t="s">
        <v>24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Y27">
        <f>AA11/AA14</f>
        <v>0.3042903097250923</v>
      </c>
      <c r="AA27" cm="1">
        <f t="array" ref="AA27">MMULT(N27:W27,Y19:Y28)</f>
        <v>1.704025734460517</v>
      </c>
      <c r="AC27">
        <f>AA27/AA30</f>
        <v>0.32265002830441319</v>
      </c>
      <c r="AE27">
        <f t="shared" si="1"/>
        <v>1.8359718579320894E-2</v>
      </c>
    </row>
    <row r="28" spans="13:32" x14ac:dyDescent="0.25">
      <c r="M28" s="2" t="s">
        <v>25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Y28">
        <f>AA12/AA14</f>
        <v>0.3042903097250923</v>
      </c>
      <c r="AA28" cm="1">
        <f t="array" ref="AA28">MMULT(N28:W28,Y19:Y28)</f>
        <v>1.704025734460517</v>
      </c>
      <c r="AC28">
        <f>AA28/AA30</f>
        <v>0.32265002830441319</v>
      </c>
      <c r="AE28">
        <f t="shared" si="1"/>
        <v>1.8359718579320894E-2</v>
      </c>
    </row>
    <row r="30" spans="13:32" x14ac:dyDescent="0.25">
      <c r="AA30">
        <f>SQRT(POWER(AA19,2)+POWER(AA20,2)+POWER(AA21,2)+POWER(AA22,2)+POWER(AA23,2)+POWER(AA24,2)+POWER(AA25,2)+POWER(AA26,2)+POWER(AA27,2)+POWER(AA28,2))</f>
        <v>5.2813438245007873</v>
      </c>
    </row>
    <row r="33" spans="13:32" x14ac:dyDescent="0.25">
      <c r="M33" s="2"/>
      <c r="N33" s="2" t="s">
        <v>16</v>
      </c>
      <c r="O33" s="2" t="s">
        <v>17</v>
      </c>
      <c r="P33" s="2" t="s">
        <v>18</v>
      </c>
      <c r="Q33" s="2" t="s">
        <v>19</v>
      </c>
      <c r="R33" s="2" t="s">
        <v>20</v>
      </c>
      <c r="S33" s="2" t="s">
        <v>21</v>
      </c>
      <c r="T33" s="2" t="s">
        <v>22</v>
      </c>
      <c r="U33" s="2" t="s">
        <v>23</v>
      </c>
      <c r="V33" s="2" t="s">
        <v>24</v>
      </c>
      <c r="W33" s="2" t="s">
        <v>25</v>
      </c>
    </row>
    <row r="34" spans="13:32" x14ac:dyDescent="0.25">
      <c r="M34" s="2" t="s">
        <v>16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Y34">
        <f>AA19/AA30</f>
        <v>0.29960359771124084</v>
      </c>
      <c r="AA34" cm="1">
        <f t="array" ref="AA34">MMULT(N34:W34,Y34:Y43)</f>
        <v>1.5556340650391349</v>
      </c>
      <c r="AC34">
        <f>AA34/AA45</f>
        <v>0.29389105380818908</v>
      </c>
      <c r="AE34">
        <f t="shared" ref="AE34:AE43" si="2">ABS(Y34-AC34)</f>
        <v>5.7125439030517589E-3</v>
      </c>
    </row>
    <row r="35" spans="13:32" x14ac:dyDescent="0.25">
      <c r="M35" s="2" t="s">
        <v>17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Y35">
        <f>AA20/AA30</f>
        <v>0.25351073652489609</v>
      </c>
      <c r="AA35" cm="1">
        <f t="array" ref="AA35">MMULT(N35:W35,Y34:Y43)</f>
        <v>1.2790768979210667</v>
      </c>
      <c r="AC35">
        <f>AA35/AA45</f>
        <v>0.24164375535339996</v>
      </c>
      <c r="AE35">
        <f t="shared" si="2"/>
        <v>1.1866981171496122E-2</v>
      </c>
    </row>
    <row r="36" spans="13:32" x14ac:dyDescent="0.25">
      <c r="M36" s="2" t="s">
        <v>18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Y36">
        <f>AA21/AA30</f>
        <v>0.25351073652489609</v>
      </c>
      <c r="AA36" cm="1">
        <f t="array" ref="AA36">MMULT(N36:W36,Y34:Y43)</f>
        <v>1.2790768979210667</v>
      </c>
      <c r="AC36">
        <f>AA36/AA45</f>
        <v>0.24164375535339996</v>
      </c>
      <c r="AE36">
        <f t="shared" si="2"/>
        <v>1.1866981171496122E-2</v>
      </c>
    </row>
    <row r="37" spans="13:32" x14ac:dyDescent="0.25">
      <c r="M37" s="2" t="s">
        <v>19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Y37">
        <f>AA22/AA30</f>
        <v>0.25351073652489609</v>
      </c>
      <c r="AA37" cm="1">
        <f t="array" ref="AA37">MMULT(N37:W37,Y34:Y43)</f>
        <v>1.2790768979210667</v>
      </c>
      <c r="AC37">
        <f>AA37/AA45</f>
        <v>0.24164375535339996</v>
      </c>
      <c r="AE37">
        <f t="shared" si="2"/>
        <v>1.1866981171496122E-2</v>
      </c>
    </row>
    <row r="38" spans="13:32" x14ac:dyDescent="0.25">
      <c r="M38" s="2" t="s">
        <v>20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 s="2" t="s">
        <v>86</v>
      </c>
      <c r="Y38">
        <f>AA23/AA30</f>
        <v>0.32265002830441319</v>
      </c>
      <c r="Z38" s="2" t="s">
        <v>87</v>
      </c>
      <c r="AA38" cm="1">
        <f t="array" ref="AA38">MMULT(N38:W38,Y34:Y43)</f>
        <v>1.682389433301583</v>
      </c>
      <c r="AB38" s="2" t="s">
        <v>87</v>
      </c>
      <c r="AC38">
        <f>AA38/AA45</f>
        <v>0.31783773226663414</v>
      </c>
      <c r="AE38">
        <f t="shared" si="2"/>
        <v>4.8122960377790513E-3</v>
      </c>
      <c r="AF38" s="2">
        <f>SQRT(AE34^2+AE35^2+AE36^2+AE37^2+AE38^2+AE39^2+AE40^2+AE41^2+AE42^2+AE43^2)</f>
        <v>3.2723888932992322E-2</v>
      </c>
    </row>
    <row r="39" spans="13:32" x14ac:dyDescent="0.25">
      <c r="M39" s="2" t="s">
        <v>21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Y39">
        <f>AA24/AA30</f>
        <v>0.47245182716003364</v>
      </c>
      <c r="AA39" cm="1">
        <f t="array" ref="AA39">MMULT(N39:W39,Y34:Y43)</f>
        <v>2.6272930876216503</v>
      </c>
      <c r="AC39">
        <f>AA39/AA45</f>
        <v>0.49634933532049719</v>
      </c>
      <c r="AE39">
        <f t="shared" si="2"/>
        <v>2.3897508160463543E-2</v>
      </c>
    </row>
    <row r="40" spans="13:32" x14ac:dyDescent="0.25">
      <c r="M40" s="2" t="s">
        <v>22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Y40">
        <f>AA25/AA30</f>
        <v>0.26503395182148221</v>
      </c>
      <c r="AA40" cm="1">
        <f t="array" ref="AA40">MMULT(N40:W40,Y34:Y43)</f>
        <v>1.3827858355903422</v>
      </c>
      <c r="AC40">
        <f>AA40/AA45</f>
        <v>0.26123649227394585</v>
      </c>
      <c r="AE40">
        <f t="shared" si="2"/>
        <v>3.7974595475363526E-3</v>
      </c>
    </row>
    <row r="41" spans="13:32" x14ac:dyDescent="0.25">
      <c r="M41" s="2" t="s">
        <v>23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Y41">
        <f>AA26/AA30</f>
        <v>0.33417324360099931</v>
      </c>
      <c r="AA41" cm="1">
        <f t="array" ref="AA41">MMULT(N41:W41,Y34:Y43)</f>
        <v>1.7745751556742726</v>
      </c>
      <c r="AC41">
        <f>AA41/AA45</f>
        <v>0.33525349841823054</v>
      </c>
      <c r="AE41">
        <f t="shared" si="2"/>
        <v>1.0802548172312298E-3</v>
      </c>
    </row>
    <row r="42" spans="13:32" x14ac:dyDescent="0.25">
      <c r="M42" s="2" t="s">
        <v>24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Y42">
        <f>AA27/AA30</f>
        <v>0.32265002830441319</v>
      </c>
      <c r="AA42" cm="1">
        <f t="array" ref="AA42">MMULT(N42:W42,Y34:Y43)</f>
        <v>1.7169590791913414</v>
      </c>
      <c r="AC42">
        <f>AA42/AA45</f>
        <v>0.32436864457348275</v>
      </c>
      <c r="AE42">
        <f t="shared" si="2"/>
        <v>1.7186162690695506E-3</v>
      </c>
    </row>
    <row r="43" spans="13:32" x14ac:dyDescent="0.25">
      <c r="M43" s="2" t="s">
        <v>25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Y43">
        <f>AA28/AA30</f>
        <v>0.32265002830441319</v>
      </c>
      <c r="AA43" cm="1">
        <f t="array" ref="AA43">MMULT(N43:W43,Y34:Y43)</f>
        <v>1.7169590791913414</v>
      </c>
      <c r="AC43">
        <f>AA43/AA45</f>
        <v>0.32436864457348275</v>
      </c>
      <c r="AE43">
        <f t="shared" si="2"/>
        <v>1.7186162690695506E-3</v>
      </c>
    </row>
    <row r="45" spans="13:32" x14ac:dyDescent="0.25">
      <c r="AA45">
        <f>SQRT(POWER(AA34,2)+POWER(AA35,2)+POWER(AA36,2)+POWER(AA37,2)+POWER(AA38,2)+POWER(AA39,2)+POWER(AA40,2)+POWER(AA41,2)+POWER(AA42,2)+POWER(AA43,2))</f>
        <v>5.2932338187280612</v>
      </c>
    </row>
    <row r="50" spans="13:32" x14ac:dyDescent="0.25">
      <c r="M50" s="2"/>
      <c r="N50" s="2" t="s">
        <v>16</v>
      </c>
      <c r="O50" s="2" t="s">
        <v>17</v>
      </c>
      <c r="P50" s="2" t="s">
        <v>18</v>
      </c>
      <c r="Q50" s="2" t="s">
        <v>19</v>
      </c>
      <c r="R50" s="2" t="s">
        <v>20</v>
      </c>
      <c r="S50" s="2" t="s">
        <v>21</v>
      </c>
      <c r="T50" s="2" t="s">
        <v>22</v>
      </c>
      <c r="U50" s="2" t="s">
        <v>23</v>
      </c>
      <c r="V50" s="2" t="s">
        <v>24</v>
      </c>
      <c r="W50" s="2" t="s">
        <v>25</v>
      </c>
    </row>
    <row r="51" spans="13:32" x14ac:dyDescent="0.25">
      <c r="M51" s="2" t="s">
        <v>16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Y51">
        <f>AA34/AA45</f>
        <v>0.29389105380818908</v>
      </c>
      <c r="AA51" cm="1">
        <f t="array" ref="AA51">MMULT(N51:W51,Y51:Y60)</f>
        <v>1.5391183336473313</v>
      </c>
      <c r="AC51">
        <f>AA51/AA62</f>
        <v>0.29074491809149527</v>
      </c>
      <c r="AE51">
        <f t="shared" ref="AE51:AE60" si="3">ABS(Y51-AC51)</f>
        <v>3.1461357166938098E-3</v>
      </c>
    </row>
    <row r="52" spans="13:32" x14ac:dyDescent="0.25">
      <c r="M52" s="2" t="s">
        <v>17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Y52">
        <f>AA35/AA45</f>
        <v>0.24164375535339996</v>
      </c>
      <c r="AA52" cm="1">
        <f t="array" ref="AA52">MMULT(N52:W52,Y51:Y60)</f>
        <v>1.2735278998354862</v>
      </c>
      <c r="AC52">
        <f>AA52/AA62</f>
        <v>0.24057394212662619</v>
      </c>
      <c r="AE52">
        <f t="shared" si="3"/>
        <v>1.0698132267737692E-3</v>
      </c>
    </row>
    <row r="53" spans="13:32" x14ac:dyDescent="0.25">
      <c r="M53" s="2" t="s">
        <v>18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Y53">
        <f>AA36/AA45</f>
        <v>0.24164375535339996</v>
      </c>
      <c r="AA53" cm="1">
        <f t="array" ref="AA53">MMULT(N53:W53,Y51:Y60)</f>
        <v>1.2735278998354862</v>
      </c>
      <c r="AC53">
        <f>AA53/AA62</f>
        <v>0.24057394212662619</v>
      </c>
      <c r="AE53">
        <f t="shared" si="3"/>
        <v>1.0698132267737692E-3</v>
      </c>
    </row>
    <row r="54" spans="13:32" x14ac:dyDescent="0.25">
      <c r="M54" s="2" t="s">
        <v>19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Y54">
        <f>AA37/AA45</f>
        <v>0.24164375535339996</v>
      </c>
      <c r="AA54" cm="1">
        <f t="array" ref="AA54">MMULT(N54:W54,Y51:Y60)</f>
        <v>1.2735278998354862</v>
      </c>
      <c r="AC54">
        <f>AA54/AA62</f>
        <v>0.24057394212662619</v>
      </c>
      <c r="AE54">
        <f t="shared" si="3"/>
        <v>1.0698132267737692E-3</v>
      </c>
    </row>
    <row r="55" spans="13:32" x14ac:dyDescent="0.25">
      <c r="M55" s="2" t="s">
        <v>20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 s="2" t="s">
        <v>86</v>
      </c>
      <c r="Y55">
        <f>AA38/AA45</f>
        <v>0.31783773226663414</v>
      </c>
      <c r="Z55" s="2" t="s">
        <v>87</v>
      </c>
      <c r="AA55" cm="1">
        <f t="array" ref="AA55">MMULT(N55:W55,Y51:Y60)</f>
        <v>1.7002141705495977</v>
      </c>
      <c r="AB55" s="2" t="s">
        <v>87</v>
      </c>
      <c r="AC55">
        <f>AA55/AA62</f>
        <v>0.32117649367674367</v>
      </c>
      <c r="AE55">
        <f t="shared" si="3"/>
        <v>3.3387614101095253E-3</v>
      </c>
      <c r="AF55" s="2">
        <f>SQRT(AE51^2+AE52^2+AE53^2+AE54^2+AE55^2+AE56^2+AE57^2+AE58^2+AE59^2+AE60^2)</f>
        <v>1.268620555938056E-2</v>
      </c>
    </row>
    <row r="56" spans="13:32" x14ac:dyDescent="0.25">
      <c r="M56" s="2" t="s">
        <v>21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1</v>
      </c>
      <c r="Y56">
        <f>AA39/AA45</f>
        <v>0.49634933532049719</v>
      </c>
      <c r="AA56" cm="1">
        <f t="array" ref="AA56">MMULT(N56:W56,Y51:Y60)</f>
        <v>2.5818873319741651</v>
      </c>
      <c r="AC56">
        <f>AA56/AA62</f>
        <v>0.48772768437979258</v>
      </c>
      <c r="AE56">
        <f t="shared" si="3"/>
        <v>8.621650940704606E-3</v>
      </c>
    </row>
    <row r="57" spans="13:32" x14ac:dyDescent="0.25">
      <c r="M57" s="2" t="s">
        <v>22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Y57">
        <f>AA40/AA45</f>
        <v>0.26123649227394585</v>
      </c>
      <c r="AA57" cm="1">
        <f t="array" ref="AA57">MMULT(N57:W57,Y51:Y60)</f>
        <v>1.4063231167414085</v>
      </c>
      <c r="AC57">
        <f>AA57/AA62</f>
        <v>0.26565943010906068</v>
      </c>
      <c r="AE57">
        <f t="shared" si="3"/>
        <v>4.4229378351148263E-3</v>
      </c>
    </row>
    <row r="58" spans="13:32" x14ac:dyDescent="0.25">
      <c r="M58" s="2" t="s">
        <v>23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Y58">
        <f>AA41/AA45</f>
        <v>0.33525349841823054</v>
      </c>
      <c r="AA58" cm="1">
        <f t="array" ref="AA58">MMULT(N58:W58,Y51:Y60)</f>
        <v>1.7981778551523275</v>
      </c>
      <c r="AC58">
        <f>AA58/AA62</f>
        <v>0.33968218153263802</v>
      </c>
      <c r="AE58">
        <f t="shared" si="3"/>
        <v>4.4286831144074723E-3</v>
      </c>
    </row>
    <row r="59" spans="13:32" x14ac:dyDescent="0.25">
      <c r="M59" s="2" t="s">
        <v>24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Y59">
        <f>AA42/AA45</f>
        <v>0.32436864457348275</v>
      </c>
      <c r="AA59" cm="1">
        <f t="array" ref="AA59">MMULT(N59:W59,Y51:Y60)</f>
        <v>1.7350457028527906</v>
      </c>
      <c r="AC59">
        <f>AA59/AA62</f>
        <v>0.32775629380328386</v>
      </c>
      <c r="AE59">
        <f t="shared" si="3"/>
        <v>3.3876492298011152E-3</v>
      </c>
    </row>
    <row r="60" spans="13:32" x14ac:dyDescent="0.25">
      <c r="M60" s="2" t="s">
        <v>25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Y60">
        <f>AA43/AA45</f>
        <v>0.32436864457348275</v>
      </c>
      <c r="AA60" cm="1">
        <f t="array" ref="AA60">MMULT(N60:W60,Y51:Y60)</f>
        <v>1.7350457028527906</v>
      </c>
      <c r="AC60">
        <f>AA60/AA62</f>
        <v>0.32775629380328386</v>
      </c>
      <c r="AE60">
        <f t="shared" si="3"/>
        <v>3.3876492298011152E-3</v>
      </c>
    </row>
    <row r="62" spans="13:32" x14ac:dyDescent="0.25">
      <c r="AA62">
        <f>SQRT(POWER(AA51,2)+POWER(AA52,2)+POWER(AA53,2)+POWER(AA54,2)+POWER(AA55,2)+POWER(AA56,2)+POWER(AA57,2)+POWER(AA58,2)+POWER(AA59,2)+POWER(AA60,2))</f>
        <v>5.2937067438715548</v>
      </c>
    </row>
    <row r="68" spans="13:32" x14ac:dyDescent="0.25">
      <c r="M68" s="2" t="s">
        <v>21</v>
      </c>
      <c r="N68" t="s">
        <v>5</v>
      </c>
    </row>
    <row r="69" spans="13:32" x14ac:dyDescent="0.25">
      <c r="M69" s="2" t="s">
        <v>23</v>
      </c>
      <c r="N69" t="s">
        <v>7</v>
      </c>
      <c r="O69" s="2"/>
      <c r="P69" s="2"/>
      <c r="Q69" s="2"/>
      <c r="R69" s="2"/>
      <c r="S69" s="2"/>
      <c r="T69" s="2"/>
      <c r="W69" s="2"/>
    </row>
    <row r="70" spans="13:32" x14ac:dyDescent="0.25">
      <c r="M70" s="2" t="s">
        <v>24</v>
      </c>
      <c r="N70" t="s">
        <v>8</v>
      </c>
      <c r="O70" s="2"/>
      <c r="P70" s="2"/>
      <c r="Q70" s="2"/>
      <c r="R70" s="2"/>
      <c r="S70" s="2"/>
      <c r="T70" s="2"/>
      <c r="W70" s="2"/>
    </row>
    <row r="71" spans="13:32" x14ac:dyDescent="0.25">
      <c r="M71" s="2" t="s">
        <v>25</v>
      </c>
      <c r="N71" t="s">
        <v>9</v>
      </c>
      <c r="O71" s="2"/>
      <c r="P71" s="2"/>
      <c r="Q71" s="2"/>
      <c r="R71" s="2"/>
      <c r="S71" s="2"/>
      <c r="T71" s="2"/>
      <c r="W71" s="2"/>
    </row>
    <row r="72" spans="13:32" x14ac:dyDescent="0.25">
      <c r="M72" s="2" t="s">
        <v>20</v>
      </c>
      <c r="N72" t="s">
        <v>4</v>
      </c>
    </row>
    <row r="73" spans="13:32" x14ac:dyDescent="0.25">
      <c r="M73" s="2" t="s">
        <v>16</v>
      </c>
      <c r="N73" t="s">
        <v>0</v>
      </c>
    </row>
    <row r="74" spans="13:32" x14ac:dyDescent="0.25">
      <c r="M74" s="2" t="s">
        <v>22</v>
      </c>
      <c r="N74" t="s">
        <v>6</v>
      </c>
    </row>
    <row r="75" spans="13:32" x14ac:dyDescent="0.25">
      <c r="M75" s="2" t="s">
        <v>17</v>
      </c>
      <c r="N75" t="s">
        <v>1</v>
      </c>
    </row>
    <row r="76" spans="13:32" x14ac:dyDescent="0.25">
      <c r="M76" s="2" t="s">
        <v>18</v>
      </c>
      <c r="N76" t="s">
        <v>2</v>
      </c>
      <c r="X76" s="2"/>
      <c r="Z76" s="2"/>
      <c r="AB76" s="2"/>
      <c r="AF76" s="2"/>
    </row>
    <row r="77" spans="13:32" x14ac:dyDescent="0.25">
      <c r="M77" s="2" t="s">
        <v>19</v>
      </c>
      <c r="N77" t="s">
        <v>3</v>
      </c>
    </row>
    <row r="78" spans="13:32" x14ac:dyDescent="0.25">
      <c r="M78" s="2"/>
    </row>
    <row r="79" spans="13:32" x14ac:dyDescent="0.25">
      <c r="M79" s="2"/>
    </row>
    <row r="80" spans="13:32" x14ac:dyDescent="0.25">
      <c r="M80" s="2"/>
    </row>
    <row r="81" spans="13:32" x14ac:dyDescent="0.25">
      <c r="M81" s="2"/>
    </row>
    <row r="89" spans="13:32" x14ac:dyDescent="0.25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3:32" x14ac:dyDescent="0.25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3:32" x14ac:dyDescent="0.25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3:32" x14ac:dyDescent="0.25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3:32" x14ac:dyDescent="0.25"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3:32" x14ac:dyDescent="0.25"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Z94" s="2"/>
      <c r="AB94" s="2"/>
      <c r="AF94" s="2"/>
    </row>
    <row r="95" spans="13:32" x14ac:dyDescent="0.25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3:32" x14ac:dyDescent="0.25"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3:23" x14ac:dyDescent="0.25"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3:23" x14ac:dyDescent="0.25"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3:23" x14ac:dyDescent="0.25"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workbookViewId="0">
      <selection activeCell="H32" sqref="H32"/>
    </sheetView>
  </sheetViews>
  <sheetFormatPr defaultRowHeight="15" x14ac:dyDescent="0.25"/>
  <cols>
    <col min="2" max="2" width="28.140625" customWidth="1"/>
    <col min="7" max="7" width="13" customWidth="1"/>
    <col min="12" max="12" width="22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>
        <v>1</v>
      </c>
      <c r="B3">
        <f>0.15+0.85*(F2/5+G2/9+C2/4+D2/4+E2/4)</f>
        <v>1.0519444444444443</v>
      </c>
      <c r="C3">
        <f>0.15+0.85*(B3/5+G2/9+D2/4+E2/4)</f>
        <v>0.848275</v>
      </c>
      <c r="D3">
        <f>0.15+0.85*(B3/5+G2/9+C3/4+E2/4)</f>
        <v>0.81603343750000001</v>
      </c>
      <c r="E3">
        <f>0.15+0.85*(B3/5+G2/9+D3/4+C3/4)</f>
        <v>0.77694054296875004</v>
      </c>
      <c r="F3">
        <f>0.15+0.85*(H2/5+G2/9+K2/5+J2/5+B2/5)</f>
        <v>0.92444444444444429</v>
      </c>
      <c r="G3">
        <f>0.15+0.85*(B3/5+C3/4+D3/4+E3/4+F3/5+H2/5+I2/4+J2/5+K2/5)</f>
        <v>1.7272515194607203</v>
      </c>
      <c r="H3">
        <f>0.15+0.85*(F3/5+G3/9+I2/4+J2/5+K2/5)</f>
        <v>1.0227848657268457</v>
      </c>
      <c r="I3">
        <f>0.15+0.85*(G3/9+H3/5+J2/5+K2/5)</f>
        <v>0.82700273734485408</v>
      </c>
      <c r="J3">
        <f>0.15+0.85*(G3/9+H3/5+I3/4+F3/5+K2/5)</f>
        <v>0.98989637458619117</v>
      </c>
      <c r="K3">
        <f>0.15+0.85*(G3/9+H3/5+I3/4+J3/5+F3/5)</f>
        <v>0.98817875826584356</v>
      </c>
    </row>
    <row r="4" spans="1:11" x14ac:dyDescent="0.25">
      <c r="A4">
        <v>2</v>
      </c>
      <c r="B4">
        <f t="shared" ref="B4:B26" si="0">0.15+0.85*(F3/5+G3/9+C3/4+D3/4+E3/4)</f>
        <v>0.98905027407645518</v>
      </c>
      <c r="C4">
        <f t="shared" ref="C4:C26" si="1">0.15+0.85*(B4/5+G3/9+D3/4+E3/4)</f>
        <v>0.81977482761389708</v>
      </c>
      <c r="D4">
        <f t="shared" ref="D4:D26" si="2">0.15+0.85*(B4/5+G3/9+C4/4+E3/4)</f>
        <v>0.82056987301310025</v>
      </c>
      <c r="E4">
        <f t="shared" ref="E4:E26" si="3">0.15+0.85*(B4/5+G3/9+D4/4+C4/4)</f>
        <v>0.82984110564752467</v>
      </c>
      <c r="F4">
        <f t="shared" ref="F4:F26" si="4">0.15+0.85*(H3/5+G3/9+K3/5+J3/5+B3/5)</f>
        <v>1.0021060654852556</v>
      </c>
      <c r="G4">
        <f t="shared" ref="G4:G26" si="5">0.15+0.85*(B4/5+C4/4+D4/4+E4/4+F4/5+H3/5+I3/4+J3/5+K3/5)</f>
        <v>1.699295343003018</v>
      </c>
      <c r="H4">
        <f t="shared" ref="H4:H26" si="6">0.15+0.85*(F4/5+G4/9+I3/4+J3/5+K3/5)</f>
        <v>0.99285789002007252</v>
      </c>
      <c r="I4">
        <f t="shared" ref="I4:I26" si="7">0.15+0.85*(G4/9+H4/5+J3/5+K3/5)</f>
        <v>0.81554761850520996</v>
      </c>
      <c r="J4">
        <f t="shared" ref="J4:J26" si="8">0.15+0.85*(G4/9+H4/5+I4/4+F4/5+K3/5)</f>
        <v>0.99092713489040796</v>
      </c>
      <c r="K4">
        <f t="shared" ref="K4:K26" si="9">0.15+0.85*(G4/9+H4/5+I4/4+J4/5+F4/5)</f>
        <v>0.9913943589165839</v>
      </c>
    </row>
    <row r="5" spans="1:11" x14ac:dyDescent="0.25">
      <c r="A5">
        <v>3</v>
      </c>
      <c r="B5">
        <f t="shared" si="0"/>
        <v>1.0057615195827809</v>
      </c>
      <c r="C5">
        <f t="shared" si="1"/>
        <v>0.83218079591140726</v>
      </c>
      <c r="D5">
        <f t="shared" si="2"/>
        <v>0.83464811702729746</v>
      </c>
      <c r="E5">
        <f t="shared" si="3"/>
        <v>0.83566960694549919</v>
      </c>
      <c r="F5">
        <f t="shared" si="4"/>
        <v>0.98440804646055002</v>
      </c>
      <c r="G5">
        <f t="shared" si="5"/>
        <v>1.6991941258857175</v>
      </c>
      <c r="H5">
        <f t="shared" si="6"/>
        <v>0.98812733600037927</v>
      </c>
      <c r="I5">
        <f t="shared" si="7"/>
        <v>0.815455746289793</v>
      </c>
      <c r="J5">
        <f t="shared" si="8"/>
        <v>0.98763184734329823</v>
      </c>
      <c r="K5">
        <f t="shared" si="9"/>
        <v>0.98699222037583978</v>
      </c>
    </row>
    <row r="6" spans="1:11" x14ac:dyDescent="0.25">
      <c r="A6">
        <v>4</v>
      </c>
      <c r="B6">
        <f t="shared" si="0"/>
        <v>1.0096097485962268</v>
      </c>
      <c r="C6">
        <f t="shared" si="1"/>
        <v>0.83705561882811785</v>
      </c>
      <c r="D6">
        <f t="shared" si="2"/>
        <v>0.83756721296079217</v>
      </c>
      <c r="E6">
        <f t="shared" si="3"/>
        <v>0.83797045423904193</v>
      </c>
      <c r="F6">
        <f t="shared" si="4"/>
        <v>0.98512664218393065</v>
      </c>
      <c r="G6">
        <f t="shared" si="5"/>
        <v>1.6999833444324655</v>
      </c>
      <c r="H6">
        <f t="shared" si="6"/>
        <v>0.98699594929983558</v>
      </c>
      <c r="I6">
        <f t="shared" si="7"/>
        <v>0.81402938542295833</v>
      </c>
      <c r="J6">
        <f t="shared" si="8"/>
        <v>0.98658474494824444</v>
      </c>
      <c r="K6">
        <f t="shared" si="9"/>
        <v>0.98651547412555329</v>
      </c>
    </row>
    <row r="7" spans="1:11" x14ac:dyDescent="0.25">
      <c r="A7">
        <v>5</v>
      </c>
      <c r="B7">
        <f t="shared" si="0"/>
        <v>1.0119515849819409</v>
      </c>
      <c r="C7">
        <f t="shared" si="1"/>
        <v>0.83863750625662759</v>
      </c>
      <c r="D7">
        <f t="shared" si="2"/>
        <v>0.83886494358199248</v>
      </c>
      <c r="E7">
        <f t="shared" si="3"/>
        <v>0.83905502256736952</v>
      </c>
      <c r="F7">
        <f t="shared" si="4"/>
        <v>0.98540398841460908</v>
      </c>
      <c r="G7">
        <f t="shared" si="5"/>
        <v>1.7005165033895824</v>
      </c>
      <c r="H7">
        <f t="shared" si="6"/>
        <v>0.98653129610664614</v>
      </c>
      <c r="I7">
        <f t="shared" si="7"/>
        <v>0.81374169401191387</v>
      </c>
      <c r="J7">
        <f t="shared" si="8"/>
        <v>0.98646107537872751</v>
      </c>
      <c r="K7">
        <f t="shared" si="9"/>
        <v>0.98645182759176719</v>
      </c>
    </row>
    <row r="8" spans="1:11" x14ac:dyDescent="0.25">
      <c r="A8">
        <v>6</v>
      </c>
      <c r="B8">
        <f t="shared" si="0"/>
        <v>1.0128914773479947</v>
      </c>
      <c r="C8">
        <f t="shared" si="1"/>
        <v>0.83935388038713687</v>
      </c>
      <c r="D8">
        <f t="shared" si="2"/>
        <v>0.83945777945822997</v>
      </c>
      <c r="E8">
        <f t="shared" si="3"/>
        <v>0.83954336529753781</v>
      </c>
      <c r="F8">
        <f t="shared" si="4"/>
        <v>0.98574161972128238</v>
      </c>
      <c r="G8">
        <f t="shared" si="5"/>
        <v>1.7009436931652899</v>
      </c>
      <c r="H8">
        <f t="shared" si="6"/>
        <v>0.98653606096741131</v>
      </c>
      <c r="I8">
        <f t="shared" si="7"/>
        <v>0.81375100600172146</v>
      </c>
      <c r="J8">
        <f t="shared" si="8"/>
        <v>0.98655078731532153</v>
      </c>
      <c r="K8">
        <f t="shared" si="9"/>
        <v>0.98656761046832564</v>
      </c>
    </row>
    <row r="9" spans="1:11" x14ac:dyDescent="0.25">
      <c r="A9">
        <v>7</v>
      </c>
      <c r="B9">
        <f t="shared" si="0"/>
        <v>1.0133712003277626</v>
      </c>
      <c r="C9">
        <f t="shared" si="1"/>
        <v>0.83970552944859767</v>
      </c>
      <c r="D9">
        <f t="shared" si="2"/>
        <v>0.83975817632155092</v>
      </c>
      <c r="E9">
        <f t="shared" si="3"/>
        <v>0.83980382366415363</v>
      </c>
      <c r="F9">
        <f t="shared" si="4"/>
        <v>0.98597749126911649</v>
      </c>
      <c r="G9">
        <f t="shared" si="5"/>
        <v>1.7012969743393043</v>
      </c>
      <c r="H9">
        <f t="shared" si="6"/>
        <v>0.98664643749082548</v>
      </c>
      <c r="I9">
        <f t="shared" si="7"/>
        <v>0.81383806957315019</v>
      </c>
      <c r="J9">
        <f t="shared" si="8"/>
        <v>0.98668119902958973</v>
      </c>
      <c r="K9">
        <f t="shared" si="9"/>
        <v>0.98670050908500462</v>
      </c>
    </row>
    <row r="10" spans="1:11" x14ac:dyDescent="0.25">
      <c r="A10">
        <v>8</v>
      </c>
      <c r="B10">
        <f t="shared" si="0"/>
        <v>1.0136385710970288</v>
      </c>
      <c r="C10">
        <f t="shared" si="1"/>
        <v>0.83990352965994697</v>
      </c>
      <c r="D10">
        <f t="shared" si="2"/>
        <v>0.83993441724435614</v>
      </c>
      <c r="E10">
        <f t="shared" si="3"/>
        <v>0.83996216838014914</v>
      </c>
      <c r="F10">
        <f t="shared" si="4"/>
        <v>0.98615593638513077</v>
      </c>
      <c r="G10">
        <f t="shared" si="5"/>
        <v>1.7015679653071289</v>
      </c>
      <c r="H10">
        <f t="shared" si="6"/>
        <v>0.98676563051714328</v>
      </c>
      <c r="I10">
        <f t="shared" si="7"/>
        <v>0.8139286887352909</v>
      </c>
      <c r="J10">
        <f t="shared" si="8"/>
        <v>0.9867992404419822</v>
      </c>
      <c r="K10">
        <f t="shared" si="9"/>
        <v>0.98681602477266839</v>
      </c>
    </row>
    <row r="11" spans="1:11" x14ac:dyDescent="0.25">
      <c r="A11">
        <v>9</v>
      </c>
      <c r="B11">
        <f t="shared" si="0"/>
        <v>1.0138076748513138</v>
      </c>
      <c r="C11">
        <f t="shared" si="1"/>
        <v>0.84002897033782631</v>
      </c>
      <c r="D11">
        <f t="shared" si="2"/>
        <v>0.84004906287018877</v>
      </c>
      <c r="E11">
        <f t="shared" si="3"/>
        <v>0.84006752794932216</v>
      </c>
      <c r="F11">
        <f t="shared" si="4"/>
        <v>0.98628695052879534</v>
      </c>
      <c r="G11">
        <f t="shared" si="5"/>
        <v>1.7017716166912069</v>
      </c>
      <c r="H11">
        <f t="shared" si="6"/>
        <v>0.98686609794236024</v>
      </c>
      <c r="I11">
        <f t="shared" si="7"/>
        <v>0.814004706646417</v>
      </c>
      <c r="J11">
        <f t="shared" si="8"/>
        <v>0.98689361752353877</v>
      </c>
      <c r="K11">
        <f t="shared" si="9"/>
        <v>0.98690680829118671</v>
      </c>
    </row>
    <row r="12" spans="1:11" x14ac:dyDescent="0.25">
      <c r="A12">
        <v>10</v>
      </c>
      <c r="B12">
        <f t="shared" si="0"/>
        <v>1.0139225882455545</v>
      </c>
      <c r="C12">
        <f t="shared" si="1"/>
        <v>0.84011449046061537</v>
      </c>
      <c r="D12">
        <f t="shared" si="2"/>
        <v>0.84012839382358118</v>
      </c>
      <c r="E12">
        <f t="shared" si="3"/>
        <v>0.84014132782186124</v>
      </c>
      <c r="F12">
        <f t="shared" si="4"/>
        <v>0.98638348867315306</v>
      </c>
      <c r="G12">
        <f t="shared" si="5"/>
        <v>1.7019229873497856</v>
      </c>
      <c r="H12">
        <f t="shared" si="6"/>
        <v>0.98694443665278264</v>
      </c>
      <c r="I12">
        <f t="shared" si="7"/>
        <v>0.81406379764695613</v>
      </c>
      <c r="J12">
        <f t="shared" si="8"/>
        <v>0.98696563274236881</v>
      </c>
      <c r="K12">
        <f t="shared" si="9"/>
        <v>0.98697563289906964</v>
      </c>
    </row>
    <row r="13" spans="1:11" x14ac:dyDescent="0.25">
      <c r="A13">
        <v>11</v>
      </c>
      <c r="B13">
        <f t="shared" si="0"/>
        <v>1.0140040091744531</v>
      </c>
      <c r="C13">
        <f t="shared" si="1"/>
        <v>0.8401751684367933</v>
      </c>
      <c r="D13">
        <f t="shared" si="2"/>
        <v>0.84018510804210089</v>
      </c>
      <c r="E13">
        <f t="shared" si="3"/>
        <v>0.84019441133890183</v>
      </c>
      <c r="F13">
        <f t="shared" si="4"/>
        <v>0.98645458041924161</v>
      </c>
      <c r="G13">
        <f t="shared" si="5"/>
        <v>1.7020349577822056</v>
      </c>
      <c r="H13">
        <f t="shared" si="6"/>
        <v>0.98700359684305761</v>
      </c>
      <c r="I13">
        <f t="shared" si="7"/>
        <v>0.81410837263512825</v>
      </c>
      <c r="J13">
        <f t="shared" si="8"/>
        <v>0.98701952292516126</v>
      </c>
      <c r="K13">
        <f t="shared" si="9"/>
        <v>0.98702698422959689</v>
      </c>
    </row>
    <row r="14" spans="1:11" x14ac:dyDescent="0.25">
      <c r="A14">
        <v>12</v>
      </c>
      <c r="B14">
        <f t="shared" si="0"/>
        <v>1.0140628958453166</v>
      </c>
      <c r="C14">
        <f t="shared" si="1"/>
        <v>0.8402190861749308</v>
      </c>
      <c r="D14">
        <f t="shared" si="2"/>
        <v>0.84022630652815722</v>
      </c>
      <c r="E14">
        <f t="shared" si="3"/>
        <v>0.84023308425587384</v>
      </c>
      <c r="F14">
        <f t="shared" si="4"/>
        <v>0.98650694525204952</v>
      </c>
      <c r="G14">
        <f t="shared" si="5"/>
        <v>1.7021175962049246</v>
      </c>
      <c r="H14">
        <f t="shared" si="6"/>
        <v>0.98704766684680934</v>
      </c>
      <c r="I14">
        <f t="shared" si="7"/>
        <v>0.81414156033295393</v>
      </c>
      <c r="J14">
        <f t="shared" si="8"/>
        <v>0.98705950369927753</v>
      </c>
      <c r="K14">
        <f t="shared" si="9"/>
        <v>0.98706503200912332</v>
      </c>
    </row>
    <row r="15" spans="1:11" x14ac:dyDescent="0.25">
      <c r="A15">
        <v>13</v>
      </c>
      <c r="B15">
        <f t="shared" si="0"/>
        <v>1.0141059077993149</v>
      </c>
      <c r="C15">
        <f t="shared" si="1"/>
        <v>0.84025117562017748</v>
      </c>
      <c r="D15">
        <f t="shared" si="2"/>
        <v>0.84025646030223178</v>
      </c>
      <c r="E15">
        <f t="shared" si="3"/>
        <v>0.84026142771208279</v>
      </c>
      <c r="F15">
        <f t="shared" si="4"/>
        <v>0.9865455174807769</v>
      </c>
      <c r="G15">
        <f t="shared" si="5"/>
        <v>1.7021785243250835</v>
      </c>
      <c r="H15">
        <f t="shared" si="6"/>
        <v>0.98708029568805966</v>
      </c>
      <c r="I15">
        <f t="shared" si="7"/>
        <v>0.81416612641254504</v>
      </c>
      <c r="J15">
        <f t="shared" si="8"/>
        <v>0.98708905061806573</v>
      </c>
      <c r="K15">
        <f t="shared" si="9"/>
        <v>0.98709313378158592</v>
      </c>
    </row>
    <row r="16" spans="1:11" x14ac:dyDescent="0.25">
      <c r="A16">
        <v>14</v>
      </c>
      <c r="B16">
        <f t="shared" si="0"/>
        <v>1.0141374690692084</v>
      </c>
      <c r="C16">
        <f t="shared" si="1"/>
        <v>0.84027472601995412</v>
      </c>
      <c r="D16">
        <f t="shared" si="2"/>
        <v>0.84027860748497007</v>
      </c>
      <c r="E16">
        <f t="shared" si="3"/>
        <v>0.84028225818670854</v>
      </c>
      <c r="F16">
        <f t="shared" si="4"/>
        <v>0.98657393101594115</v>
      </c>
      <c r="G16">
        <f t="shared" si="5"/>
        <v>1.702223424726524</v>
      </c>
      <c r="H16">
        <f t="shared" si="6"/>
        <v>0.98710438715193272</v>
      </c>
      <c r="I16">
        <f t="shared" si="7"/>
        <v>0.81418426283238543</v>
      </c>
      <c r="J16">
        <f t="shared" si="8"/>
        <v>0.98711084835190621</v>
      </c>
      <c r="K16">
        <f t="shared" si="9"/>
        <v>0.98711385982886068</v>
      </c>
    </row>
    <row r="17" spans="1:11" x14ac:dyDescent="0.25">
      <c r="A17">
        <v>15</v>
      </c>
      <c r="B17">
        <f t="shared" si="0"/>
        <v>1.0141606771757981</v>
      </c>
      <c r="C17">
        <f t="shared" si="1"/>
        <v>0.84029204474373353</v>
      </c>
      <c r="D17">
        <f t="shared" si="2"/>
        <v>0.84029490016122077</v>
      </c>
      <c r="E17">
        <f t="shared" si="3"/>
        <v>0.84029758658080467</v>
      </c>
      <c r="F17">
        <f t="shared" si="4"/>
        <v>0.98659486161694043</v>
      </c>
      <c r="G17">
        <f t="shared" si="5"/>
        <v>1.7022565065939301</v>
      </c>
      <c r="H17">
        <f t="shared" si="6"/>
        <v>0.98712215278469673</v>
      </c>
      <c r="I17">
        <f t="shared" si="7"/>
        <v>0.81419763643133336</v>
      </c>
      <c r="J17">
        <f t="shared" si="8"/>
        <v>0.98712691642804751</v>
      </c>
      <c r="K17">
        <f t="shared" si="9"/>
        <v>0.98712913604990915</v>
      </c>
    </row>
    <row r="18" spans="1:11" x14ac:dyDescent="0.25">
      <c r="A18">
        <v>16</v>
      </c>
      <c r="B18">
        <f t="shared" si="0"/>
        <v>1.0141777594828081</v>
      </c>
      <c r="C18">
        <f t="shared" si="1"/>
        <v>0.84030479261196234</v>
      </c>
      <c r="D18">
        <f t="shared" si="2"/>
        <v>0.84030689475774478</v>
      </c>
      <c r="E18">
        <f t="shared" si="3"/>
        <v>0.8403088727453446</v>
      </c>
      <c r="F18">
        <f t="shared" si="4"/>
        <v>0.98661028008174134</v>
      </c>
      <c r="G18">
        <f t="shared" si="5"/>
        <v>1.7022808783867309</v>
      </c>
      <c r="H18">
        <f t="shared" si="6"/>
        <v>0.9871352461244427</v>
      </c>
      <c r="I18">
        <f t="shared" si="7"/>
        <v>0.81420749261004355</v>
      </c>
      <c r="J18">
        <f t="shared" si="8"/>
        <v>0.98713875661080586</v>
      </c>
      <c r="K18">
        <f t="shared" si="9"/>
        <v>0.98714039210615834</v>
      </c>
    </row>
    <row r="19" spans="1:11" x14ac:dyDescent="0.25">
      <c r="A19">
        <v>17</v>
      </c>
      <c r="B19">
        <f t="shared" si="0"/>
        <v>1.0141903384859803</v>
      </c>
      <c r="C19">
        <f t="shared" si="1"/>
        <v>0.84031417998465885</v>
      </c>
      <c r="D19">
        <f t="shared" si="2"/>
        <v>0.84031572809537813</v>
      </c>
      <c r="E19">
        <f t="shared" si="3"/>
        <v>0.84031718485726026</v>
      </c>
      <c r="F19">
        <f t="shared" si="4"/>
        <v>0.98662163808275227</v>
      </c>
      <c r="G19">
        <f t="shared" si="5"/>
        <v>1.7022988325685335</v>
      </c>
      <c r="H19">
        <f t="shared" si="6"/>
        <v>0.98714489345594758</v>
      </c>
      <c r="I19">
        <f t="shared" si="7"/>
        <v>0.81421475468975657</v>
      </c>
      <c r="J19">
        <f t="shared" si="8"/>
        <v>0.98714747991156071</v>
      </c>
      <c r="K19">
        <f t="shared" si="9"/>
        <v>0.98714868483847895</v>
      </c>
    </row>
    <row r="20" spans="1:11" x14ac:dyDescent="0.25">
      <c r="A20">
        <v>18</v>
      </c>
      <c r="B20">
        <f t="shared" si="0"/>
        <v>1.0141996032436049</v>
      </c>
      <c r="C20">
        <f t="shared" si="1"/>
        <v>0.84032109407421007</v>
      </c>
      <c r="D20">
        <f t="shared" si="2"/>
        <v>0.84032223434471187</v>
      </c>
      <c r="E20">
        <f t="shared" si="3"/>
        <v>0.84032330736079519</v>
      </c>
      <c r="F20">
        <f t="shared" si="4"/>
        <v>0.98663000495799591</v>
      </c>
      <c r="G20">
        <f t="shared" si="5"/>
        <v>1.7023120587640532</v>
      </c>
      <c r="H20">
        <f t="shared" si="6"/>
        <v>0.98715200088298882</v>
      </c>
      <c r="I20">
        <f t="shared" si="7"/>
        <v>0.81422010481866436</v>
      </c>
      <c r="J20">
        <f t="shared" si="8"/>
        <v>0.98715390635052447</v>
      </c>
      <c r="K20">
        <f t="shared" si="9"/>
        <v>0.98715479400757211</v>
      </c>
    </row>
    <row r="21" spans="1:11" x14ac:dyDescent="0.25">
      <c r="A21">
        <v>19</v>
      </c>
      <c r="B21">
        <f t="shared" si="0"/>
        <v>1.0142064276070988</v>
      </c>
      <c r="C21">
        <f t="shared" si="1"/>
        <v>0.8403261869666766</v>
      </c>
      <c r="D21">
        <f t="shared" si="2"/>
        <v>0.84032702689884398</v>
      </c>
      <c r="E21">
        <f t="shared" si="3"/>
        <v>0.8403278173006794</v>
      </c>
      <c r="F21">
        <f t="shared" si="4"/>
        <v>0.98663616842344681</v>
      </c>
      <c r="G21">
        <f t="shared" si="5"/>
        <v>1.7023218019329609</v>
      </c>
      <c r="H21">
        <f t="shared" si="6"/>
        <v>0.98715723681605261</v>
      </c>
      <c r="I21">
        <f t="shared" si="7"/>
        <v>0.81422404616882937</v>
      </c>
      <c r="J21">
        <f t="shared" si="8"/>
        <v>0.98715864053210245</v>
      </c>
      <c r="K21">
        <f t="shared" si="9"/>
        <v>0.98715929444127271</v>
      </c>
    </row>
    <row r="22" spans="1:11" x14ac:dyDescent="0.25">
      <c r="A22">
        <v>20</v>
      </c>
      <c r="B22">
        <f t="shared" si="0"/>
        <v>1.0142114546040275</v>
      </c>
      <c r="C22">
        <f t="shared" si="1"/>
        <v>0.84032993852430748</v>
      </c>
      <c r="D22">
        <f t="shared" si="2"/>
        <v>0.8403305572447185</v>
      </c>
      <c r="E22">
        <f t="shared" si="3"/>
        <v>0.84033113948282689</v>
      </c>
      <c r="F22">
        <f t="shared" si="4"/>
        <v>0.98664070874663368</v>
      </c>
      <c r="G22">
        <f t="shared" si="5"/>
        <v>1.7023289792757097</v>
      </c>
      <c r="H22">
        <f t="shared" si="6"/>
        <v>0.98716109395265039</v>
      </c>
      <c r="I22">
        <f t="shared" si="7"/>
        <v>0.81422694962679687</v>
      </c>
      <c r="J22">
        <f t="shared" si="8"/>
        <v>0.98716212801896153</v>
      </c>
      <c r="K22">
        <f t="shared" si="9"/>
        <v>0.98716260972716863</v>
      </c>
    </row>
    <row r="23" spans="1:11" x14ac:dyDescent="0.25">
      <c r="A23">
        <v>21</v>
      </c>
      <c r="B23">
        <f t="shared" si="0"/>
        <v>1.0142151576873191</v>
      </c>
      <c r="C23">
        <f t="shared" si="1"/>
        <v>0.84033270207082023</v>
      </c>
      <c r="D23">
        <f t="shared" si="2"/>
        <v>0.84033315784636686</v>
      </c>
      <c r="E23">
        <f t="shared" si="3"/>
        <v>0.84033358674861902</v>
      </c>
      <c r="F23">
        <f t="shared" si="4"/>
        <v>0.98664405338084993</v>
      </c>
      <c r="G23">
        <f t="shared" si="5"/>
        <v>1.7023342664825591</v>
      </c>
      <c r="H23">
        <f t="shared" si="6"/>
        <v>0.98716393534396696</v>
      </c>
      <c r="I23">
        <f t="shared" si="7"/>
        <v>0.81422908848200259</v>
      </c>
      <c r="J23">
        <f t="shared" si="8"/>
        <v>0.98716469709594912</v>
      </c>
      <c r="K23">
        <f t="shared" si="9"/>
        <v>0.98716505194864179</v>
      </c>
    </row>
    <row r="24" spans="1:11" x14ac:dyDescent="0.25">
      <c r="A24">
        <v>22</v>
      </c>
      <c r="B24">
        <f t="shared" si="0"/>
        <v>1.0142178855479143</v>
      </c>
      <c r="C24">
        <f t="shared" si="1"/>
        <v>0.84033473782626611</v>
      </c>
      <c r="D24">
        <f t="shared" si="2"/>
        <v>0.84033507357199466</v>
      </c>
      <c r="E24">
        <f t="shared" si="3"/>
        <v>0.84033538952196196</v>
      </c>
      <c r="F24">
        <f t="shared" si="4"/>
        <v>0.98664651720958518</v>
      </c>
      <c r="G24">
        <f t="shared" si="5"/>
        <v>1.7023381613128024</v>
      </c>
      <c r="H24">
        <f t="shared" si="6"/>
        <v>0.9871660284674002</v>
      </c>
      <c r="I24">
        <f t="shared" si="7"/>
        <v>0.81423066407880318</v>
      </c>
      <c r="J24">
        <f t="shared" si="8"/>
        <v>0.98716658961486703</v>
      </c>
      <c r="K24">
        <f t="shared" si="9"/>
        <v>0.98716685101812518</v>
      </c>
    </row>
    <row r="25" spans="1:11" x14ac:dyDescent="0.25">
      <c r="A25">
        <v>23</v>
      </c>
      <c r="B25">
        <f t="shared" si="0"/>
        <v>1.0142198950229415</v>
      </c>
      <c r="C25">
        <f t="shared" si="1"/>
        <v>0.84033623746313058</v>
      </c>
      <c r="D25">
        <f t="shared" si="2"/>
        <v>0.8403364847899969</v>
      </c>
      <c r="E25">
        <f t="shared" si="3"/>
        <v>0.84033671753445438</v>
      </c>
      <c r="F25">
        <f t="shared" si="4"/>
        <v>0.9866483321919769</v>
      </c>
      <c r="G25">
        <f t="shared" si="5"/>
        <v>1.7023410304452093</v>
      </c>
      <c r="H25">
        <f t="shared" si="6"/>
        <v>0.98716757037237124</v>
      </c>
      <c r="I25">
        <f t="shared" si="7"/>
        <v>0.81423182474629274</v>
      </c>
      <c r="J25">
        <f t="shared" si="8"/>
        <v>0.98716798374298864</v>
      </c>
      <c r="K25">
        <f t="shared" si="9"/>
        <v>0.98716817630621534</v>
      </c>
    </row>
    <row r="26" spans="1:11" x14ac:dyDescent="0.25">
      <c r="A26">
        <v>24</v>
      </c>
      <c r="B26">
        <f t="shared" si="0"/>
        <v>1.0142213753028779</v>
      </c>
      <c r="C26">
        <f t="shared" si="1"/>
        <v>0.84033734217081602</v>
      </c>
      <c r="D26">
        <f t="shared" si="2"/>
        <v>0.84033752436424003</v>
      </c>
      <c r="E26">
        <f t="shared" si="3"/>
        <v>0.8403376958155695</v>
      </c>
      <c r="F26">
        <f t="shared" si="4"/>
        <v>0.98664966920094876</v>
      </c>
      <c r="G26">
        <f t="shared" si="5"/>
        <v>1.7023431439954133</v>
      </c>
      <c r="H26">
        <f t="shared" si="6"/>
        <v>0.98716870621956887</v>
      </c>
      <c r="I26">
        <f t="shared" si="7"/>
        <v>0.81423267975414704</v>
      </c>
      <c r="J26">
        <f t="shared" si="8"/>
        <v>0.98716901072975649</v>
      </c>
      <c r="K26">
        <f t="shared" si="9"/>
        <v>0.98716915258175852</v>
      </c>
    </row>
    <row r="37" spans="2:3" x14ac:dyDescent="0.25">
      <c r="B37" t="s">
        <v>5</v>
      </c>
      <c r="C37">
        <f>0.15+0.85*(B26/5+C26/4+D26/4+E26/4+F26/5+H25/5+I25/4+J25/5+K25/5)</f>
        <v>1.7023431439954133</v>
      </c>
    </row>
    <row r="38" spans="2:3" x14ac:dyDescent="0.25">
      <c r="B38" t="s">
        <v>0</v>
      </c>
      <c r="C38">
        <f>0.15+0.85*(F25/5+G25/9+C25/4+D25/4+E25/4)</f>
        <v>1.0142213753028779</v>
      </c>
    </row>
    <row r="39" spans="2:3" x14ac:dyDescent="0.25">
      <c r="B39" t="s">
        <v>9</v>
      </c>
      <c r="C39">
        <f>0.15+0.85*(G26/9+H26/5+I26/4+J26/5+F26/5)</f>
        <v>0.98716915258175852</v>
      </c>
    </row>
    <row r="40" spans="2:3" x14ac:dyDescent="0.25">
      <c r="B40" t="s">
        <v>6</v>
      </c>
      <c r="C40">
        <f>0.15+0.85*(F26/5+G26/9+I25/4+J25/5+K25/5)</f>
        <v>0.98716870621956887</v>
      </c>
    </row>
    <row r="41" spans="2:3" x14ac:dyDescent="0.25">
      <c r="B41" t="s">
        <v>8</v>
      </c>
      <c r="C41">
        <f>0.15+0.85*(G26/9+H26/5+I26/4+F26/5+K25/5)</f>
        <v>0.98716901072975649</v>
      </c>
    </row>
    <row r="42" spans="2:3" x14ac:dyDescent="0.25">
      <c r="B42" t="s">
        <v>4</v>
      </c>
      <c r="C42">
        <f>0.15+0.85*(H25/5+G25/9+K25/5+J25/5+B25/5)</f>
        <v>0.98664966920094876</v>
      </c>
    </row>
    <row r="43" spans="2:3" x14ac:dyDescent="0.25">
      <c r="B43" t="s">
        <v>1</v>
      </c>
      <c r="C43">
        <f>0.15+0.85*(B26/5+G25/9+D25/4+E25/4)</f>
        <v>0.84033734217081602</v>
      </c>
    </row>
    <row r="44" spans="2:3" x14ac:dyDescent="0.25">
      <c r="B44" t="s">
        <v>2</v>
      </c>
      <c r="C44">
        <f>0.15+0.85*(B26/5+G25/9+C26/4+E25/4)</f>
        <v>0.84033752436424003</v>
      </c>
    </row>
    <row r="45" spans="2:3" x14ac:dyDescent="0.25">
      <c r="B45" t="s">
        <v>3</v>
      </c>
      <c r="C45">
        <f>0.15+0.85*(B26/5+G25/9+D26/4+C26/4)</f>
        <v>0.8403376958155695</v>
      </c>
    </row>
    <row r="46" spans="2:3" x14ac:dyDescent="0.25">
      <c r="B46" t="s">
        <v>7</v>
      </c>
      <c r="C46">
        <f>0.15+0.85*(G26/9+H26/5+J25/5+K25/5)</f>
        <v>0.81423267975414704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hinh 10 node</vt:lpstr>
      <vt:lpstr>ma tran ke</vt:lpstr>
      <vt:lpstr>betweeness</vt:lpstr>
      <vt:lpstr>eigen vector - eigen value</vt:lpstr>
      <vt:lpstr>page 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Vinh</cp:lastModifiedBy>
  <dcterms:created xsi:type="dcterms:W3CDTF">2022-12-06T13:08:23Z</dcterms:created>
  <dcterms:modified xsi:type="dcterms:W3CDTF">2022-12-30T14:40:06Z</dcterms:modified>
</cp:coreProperties>
</file>