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reporte febrero\"/>
    </mc:Choice>
  </mc:AlternateContent>
  <xr:revisionPtr revIDLastSave="0" documentId="13_ncr:1_{D27D1EBB-C4D6-4051-AE3D-88B18650B0E8}" xr6:coauthVersionLast="47" xr6:coauthVersionMax="47" xr10:uidLastSave="{00000000-0000-0000-0000-000000000000}"/>
  <bookViews>
    <workbookView xWindow="-108" yWindow="-108" windowWidth="23256" windowHeight="12456" firstSheet="1" activeTab="3" xr2:uid="{6D35F0E0-8C7B-4CA9-82BB-818339ABC8E0}"/>
  </bookViews>
  <sheets>
    <sheet name="ENERO" sheetId="1" r:id="rId1"/>
    <sheet name="FEB" sheetId="3" r:id="rId2"/>
    <sheet name="Feriados" sheetId="2" state="hidden" r:id="rId3"/>
    <sheet name="FEBRERO" sheetId="4" r:id="rId4"/>
  </sheets>
  <definedNames>
    <definedName name="_xlnm._FilterDatabase" localSheetId="0" hidden="1">ENERO!$B$2:$AE$69</definedName>
    <definedName name="_xlnm._FilterDatabase" localSheetId="1" hidden="1">FEB!$B$2:$AC$69</definedName>
    <definedName name="_xlnm._FilterDatabase" localSheetId="3" hidden="1">FEBRERO!$B$2:$AD$67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3" l="1"/>
  <c r="AF4" i="3" s="1"/>
  <c r="I80" i="4"/>
  <c r="AG3" i="4"/>
  <c r="H80" i="4"/>
  <c r="J80" i="4"/>
  <c r="K80" i="4"/>
  <c r="L80" i="4"/>
  <c r="M80" i="4"/>
  <c r="N80" i="4"/>
  <c r="O80" i="4"/>
  <c r="P80" i="4"/>
  <c r="Q80" i="4"/>
  <c r="Q83" i="4" s="1"/>
  <c r="R80" i="4"/>
  <c r="S80" i="4"/>
  <c r="T80" i="4"/>
  <c r="U80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F75" i="4"/>
  <c r="AJ3" i="4"/>
  <c r="AJ4" i="4" s="1"/>
  <c r="AJ5" i="4" s="1"/>
  <c r="H75" i="3"/>
  <c r="H7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AE77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AI3" i="3"/>
  <c r="AI4" i="3" s="1"/>
  <c r="AI5" i="3" s="1"/>
  <c r="AH3" i="1"/>
  <c r="AH4" i="1" s="1"/>
  <c r="J83" i="4" l="1"/>
  <c r="I83" i="4"/>
  <c r="H83" i="4"/>
  <c r="K83" i="4"/>
  <c r="L83" i="4"/>
  <c r="P83" i="4"/>
  <c r="M74" i="4"/>
  <c r="M77" i="4" s="1"/>
  <c r="T83" i="4"/>
  <c r="U83" i="4"/>
  <c r="K74" i="4"/>
  <c r="K75" i="4" s="1"/>
  <c r="S83" i="4"/>
  <c r="Z74" i="4"/>
  <c r="Z75" i="4" s="1"/>
  <c r="Y74" i="4"/>
  <c r="Y75" i="4" s="1"/>
  <c r="W74" i="4"/>
  <c r="W75" i="4" s="1"/>
  <c r="U74" i="4"/>
  <c r="U75" i="4" s="1"/>
  <c r="S74" i="4"/>
  <c r="S75" i="4" s="1"/>
  <c r="V74" i="4"/>
  <c r="V75" i="4" s="1"/>
  <c r="T74" i="4"/>
  <c r="T75" i="4" s="1"/>
  <c r="N83" i="4"/>
  <c r="AC72" i="4"/>
  <c r="N74" i="4"/>
  <c r="N77" i="4" s="1"/>
  <c r="P74" i="4"/>
  <c r="P75" i="4" s="1"/>
  <c r="H74" i="4"/>
  <c r="H75" i="4" s="1"/>
  <c r="R83" i="4"/>
  <c r="O83" i="4"/>
  <c r="M83" i="4"/>
  <c r="AC73" i="4"/>
  <c r="J74" i="4"/>
  <c r="J75" i="4" s="1"/>
  <c r="Q74" i="4"/>
  <c r="Q77" i="4" s="1"/>
  <c r="R74" i="4"/>
  <c r="R75" i="4" s="1"/>
  <c r="M75" i="4"/>
  <c r="L74" i="4"/>
  <c r="L75" i="4" s="1"/>
  <c r="AC71" i="4"/>
  <c r="O74" i="4"/>
  <c r="O75" i="4" s="1"/>
  <c r="X74" i="4"/>
  <c r="X75" i="4" s="1"/>
  <c r="I74" i="4"/>
  <c r="AC5" i="4"/>
  <c r="AC62" i="4"/>
  <c r="AC9" i="4"/>
  <c r="AG4" i="4"/>
  <c r="AC46" i="4"/>
  <c r="AC4" i="4"/>
  <c r="AC43" i="4"/>
  <c r="AC52" i="4"/>
  <c r="AC42" i="4"/>
  <c r="AC59" i="4"/>
  <c r="AC67" i="4"/>
  <c r="AC38" i="4"/>
  <c r="AC65" i="4"/>
  <c r="AC20" i="4"/>
  <c r="AC58" i="4"/>
  <c r="AC36" i="4"/>
  <c r="AC54" i="4"/>
  <c r="AC35" i="4"/>
  <c r="AC51" i="4"/>
  <c r="AC15" i="4"/>
  <c r="AC30" i="4"/>
  <c r="AC66" i="4"/>
  <c r="AC50" i="4"/>
  <c r="AC27" i="4"/>
  <c r="AC60" i="4"/>
  <c r="AC44" i="4"/>
  <c r="AC26" i="4"/>
  <c r="AC28" i="4"/>
  <c r="AC17" i="4"/>
  <c r="AC34" i="4"/>
  <c r="AC14" i="4"/>
  <c r="AC64" i="4"/>
  <c r="AC57" i="4"/>
  <c r="AC49" i="4"/>
  <c r="AC41" i="4"/>
  <c r="AC33" i="4"/>
  <c r="AC25" i="4"/>
  <c r="AC12" i="4"/>
  <c r="AC63" i="4"/>
  <c r="AC56" i="4"/>
  <c r="AC48" i="4"/>
  <c r="AC40" i="4"/>
  <c r="AC32" i="4"/>
  <c r="AC24" i="4"/>
  <c r="AC11" i="4"/>
  <c r="AC55" i="4"/>
  <c r="AC47" i="4"/>
  <c r="AC39" i="4"/>
  <c r="AC31" i="4"/>
  <c r="AC22" i="4"/>
  <c r="AC10" i="4"/>
  <c r="AC3" i="4"/>
  <c r="AC61" i="4"/>
  <c r="AC53" i="4"/>
  <c r="AC45" i="4"/>
  <c r="AC37" i="4"/>
  <c r="AC29" i="4"/>
  <c r="AC19" i="4"/>
  <c r="AC6" i="4"/>
  <c r="AC13" i="4"/>
  <c r="AC8" i="4"/>
  <c r="AC23" i="4"/>
  <c r="AC18" i="4"/>
  <c r="AC7" i="4"/>
  <c r="AC21" i="4"/>
  <c r="AC16" i="4"/>
  <c r="H85" i="3"/>
  <c r="H76" i="3"/>
  <c r="H79" i="3" s="1"/>
  <c r="M76" i="3"/>
  <c r="M79" i="3" s="1"/>
  <c r="P85" i="3"/>
  <c r="N85" i="3"/>
  <c r="J85" i="3"/>
  <c r="Q85" i="3"/>
  <c r="R85" i="3"/>
  <c r="AB3" i="3"/>
  <c r="AC3" i="3" s="1"/>
  <c r="O85" i="3"/>
  <c r="N76" i="3"/>
  <c r="N79" i="3" s="1"/>
  <c r="I85" i="3"/>
  <c r="U85" i="3"/>
  <c r="K85" i="3"/>
  <c r="AB75" i="3"/>
  <c r="L85" i="3"/>
  <c r="M85" i="3"/>
  <c r="AB67" i="3"/>
  <c r="AC67" i="3" s="1"/>
  <c r="AB66" i="3"/>
  <c r="AC66" i="3" s="1"/>
  <c r="AB51" i="3"/>
  <c r="AC51" i="3" s="1"/>
  <c r="AB50" i="3"/>
  <c r="AC50" i="3" s="1"/>
  <c r="AB35" i="3"/>
  <c r="AC35" i="3" s="1"/>
  <c r="AB34" i="3"/>
  <c r="AC34" i="3" s="1"/>
  <c r="AB19" i="3"/>
  <c r="AC19" i="3" s="1"/>
  <c r="AB18" i="3"/>
  <c r="AC18" i="3" s="1"/>
  <c r="AB58" i="3"/>
  <c r="AC58" i="3" s="1"/>
  <c r="AB42" i="3"/>
  <c r="AC42" i="3" s="1"/>
  <c r="AB26" i="3"/>
  <c r="AC26" i="3" s="1"/>
  <c r="AB10" i="3"/>
  <c r="AC10" i="3" s="1"/>
  <c r="AB65" i="3"/>
  <c r="AC65" i="3" s="1"/>
  <c r="AB48" i="3"/>
  <c r="AC48" i="3" s="1"/>
  <c r="AB59" i="3"/>
  <c r="AC59" i="3" s="1"/>
  <c r="AB33" i="3"/>
  <c r="AC33" i="3" s="1"/>
  <c r="AB64" i="3"/>
  <c r="AC64" i="3" s="1"/>
  <c r="AB63" i="3"/>
  <c r="AC63" i="3" s="1"/>
  <c r="AB47" i="3"/>
  <c r="AC47" i="3" s="1"/>
  <c r="AB14" i="3"/>
  <c r="AC14" i="3" s="1"/>
  <c r="AB45" i="3"/>
  <c r="AC45" i="3" s="1"/>
  <c r="AB60" i="3"/>
  <c r="AC60" i="3" s="1"/>
  <c r="AB11" i="3"/>
  <c r="AC11" i="3" s="1"/>
  <c r="AB9" i="3"/>
  <c r="AC9" i="3" s="1"/>
  <c r="AB56" i="3"/>
  <c r="AC56" i="3" s="1"/>
  <c r="AB40" i="3"/>
  <c r="AC40" i="3" s="1"/>
  <c r="AB24" i="3"/>
  <c r="AC24" i="3" s="1"/>
  <c r="AB8" i="3"/>
  <c r="AC8" i="3" s="1"/>
  <c r="AB17" i="3"/>
  <c r="AC17" i="3" s="1"/>
  <c r="AB32" i="3"/>
  <c r="AC32" i="3" s="1"/>
  <c r="AB31" i="3"/>
  <c r="AC31" i="3" s="1"/>
  <c r="AB62" i="3"/>
  <c r="AC62" i="3" s="1"/>
  <c r="AB30" i="3"/>
  <c r="AC30" i="3" s="1"/>
  <c r="AB13" i="3"/>
  <c r="AC13" i="3" s="1"/>
  <c r="AB44" i="3"/>
  <c r="AC44" i="3" s="1"/>
  <c r="AB27" i="3"/>
  <c r="AC27" i="3" s="1"/>
  <c r="AB25" i="3"/>
  <c r="AC25" i="3" s="1"/>
  <c r="AB55" i="3"/>
  <c r="AC55" i="3" s="1"/>
  <c r="AB39" i="3"/>
  <c r="AC39" i="3" s="1"/>
  <c r="AB23" i="3"/>
  <c r="AC23" i="3" s="1"/>
  <c r="AB7" i="3"/>
  <c r="AC7" i="3" s="1"/>
  <c r="AB54" i="3"/>
  <c r="AC54" i="3" s="1"/>
  <c r="AB38" i="3"/>
  <c r="AC38" i="3" s="1"/>
  <c r="AB22" i="3"/>
  <c r="AC22" i="3" s="1"/>
  <c r="AB6" i="3"/>
  <c r="AC6" i="3" s="1"/>
  <c r="AB49" i="3"/>
  <c r="AC49" i="3" s="1"/>
  <c r="AB16" i="3"/>
  <c r="AC16" i="3" s="1"/>
  <c r="AB15" i="3"/>
  <c r="AC15" i="3" s="1"/>
  <c r="AB46" i="3"/>
  <c r="AC46" i="3" s="1"/>
  <c r="AB61" i="3"/>
  <c r="AC61" i="3" s="1"/>
  <c r="AB29" i="3"/>
  <c r="AC29" i="3" s="1"/>
  <c r="AB28" i="3"/>
  <c r="AC28" i="3" s="1"/>
  <c r="AB43" i="3"/>
  <c r="AC43" i="3" s="1"/>
  <c r="AB57" i="3"/>
  <c r="AC57" i="3" s="1"/>
  <c r="AB69" i="3"/>
  <c r="AC69" i="3" s="1"/>
  <c r="AB53" i="3"/>
  <c r="AC53" i="3" s="1"/>
  <c r="AB37" i="3"/>
  <c r="AC37" i="3" s="1"/>
  <c r="AB21" i="3"/>
  <c r="AC21" i="3" s="1"/>
  <c r="AB5" i="3"/>
  <c r="AC5" i="3" s="1"/>
  <c r="AB12" i="3"/>
  <c r="AC12" i="3" s="1"/>
  <c r="AB41" i="3"/>
  <c r="AC41" i="3" s="1"/>
  <c r="AB68" i="3"/>
  <c r="AC68" i="3" s="1"/>
  <c r="AB52" i="3"/>
  <c r="AC52" i="3" s="1"/>
  <c r="AB36" i="3"/>
  <c r="AC36" i="3" s="1"/>
  <c r="AB20" i="3"/>
  <c r="AC20" i="3" s="1"/>
  <c r="AB4" i="3"/>
  <c r="AC4" i="3" s="1"/>
  <c r="S85" i="3"/>
  <c r="T85" i="3"/>
  <c r="P76" i="3"/>
  <c r="P77" i="3" s="1"/>
  <c r="Q76" i="3"/>
  <c r="Q77" i="3" s="1"/>
  <c r="R76" i="3"/>
  <c r="R77" i="3" s="1"/>
  <c r="O76" i="3"/>
  <c r="O79" i="3" s="1"/>
  <c r="AB73" i="3"/>
  <c r="Z76" i="3"/>
  <c r="Z77" i="3" s="1"/>
  <c r="AB74" i="3"/>
  <c r="L76" i="3"/>
  <c r="L79" i="3" s="1"/>
  <c r="S76" i="3"/>
  <c r="S79" i="3" s="1"/>
  <c r="T76" i="3"/>
  <c r="T79" i="3" s="1"/>
  <c r="U76" i="3"/>
  <c r="U79" i="3" s="1"/>
  <c r="V76" i="3"/>
  <c r="V77" i="3" s="1"/>
  <c r="W76" i="3"/>
  <c r="W77" i="3" s="1"/>
  <c r="X76" i="3"/>
  <c r="X77" i="3" s="1"/>
  <c r="I76" i="3"/>
  <c r="I79" i="3" s="1"/>
  <c r="Y76" i="3"/>
  <c r="Y77" i="3" s="1"/>
  <c r="J76" i="3"/>
  <c r="J77" i="3" s="1"/>
  <c r="K76" i="3"/>
  <c r="K79" i="3" s="1"/>
  <c r="K77" i="4" l="1"/>
  <c r="R77" i="4"/>
  <c r="U77" i="4"/>
  <c r="P77" i="4"/>
  <c r="N75" i="4"/>
  <c r="S77" i="4"/>
  <c r="T77" i="4"/>
  <c r="AD38" i="4"/>
  <c r="H77" i="4"/>
  <c r="AD61" i="4"/>
  <c r="AD54" i="4"/>
  <c r="AD17" i="4"/>
  <c r="AD7" i="4"/>
  <c r="AD48" i="4"/>
  <c r="AD53" i="4"/>
  <c r="AD40" i="4"/>
  <c r="AD34" i="4"/>
  <c r="AD35" i="4"/>
  <c r="Q75" i="4"/>
  <c r="O77" i="4"/>
  <c r="AD45" i="4"/>
  <c r="AD32" i="4"/>
  <c r="AD14" i="4"/>
  <c r="AD43" i="4"/>
  <c r="L77" i="4"/>
  <c r="AC74" i="4"/>
  <c r="J77" i="4"/>
  <c r="AD65" i="4"/>
  <c r="AD3" i="4"/>
  <c r="AD59" i="4"/>
  <c r="AD18" i="4"/>
  <c r="AD23" i="4"/>
  <c r="AD8" i="4"/>
  <c r="AD20" i="4"/>
  <c r="AD62" i="4"/>
  <c r="AD13" i="4"/>
  <c r="AD31" i="4"/>
  <c r="AD25" i="4"/>
  <c r="AD36" i="4"/>
  <c r="AD26" i="4"/>
  <c r="AD44" i="4"/>
  <c r="AD33" i="4"/>
  <c r="AD16" i="4"/>
  <c r="AD6" i="4"/>
  <c r="AD47" i="4"/>
  <c r="AD41" i="4"/>
  <c r="AD50" i="4"/>
  <c r="AD67" i="4"/>
  <c r="AD56" i="4"/>
  <c r="AD58" i="4"/>
  <c r="AD39" i="4"/>
  <c r="AD21" i="4"/>
  <c r="AD19" i="4"/>
  <c r="AD55" i="4"/>
  <c r="AD49" i="4"/>
  <c r="AD10" i="4"/>
  <c r="AD22" i="4"/>
  <c r="AD27" i="4"/>
  <c r="AD30" i="4"/>
  <c r="AD29" i="4"/>
  <c r="AD11" i="4"/>
  <c r="AD57" i="4"/>
  <c r="AD42" i="4"/>
  <c r="AD63" i="4"/>
  <c r="AD5" i="4"/>
  <c r="AD12" i="4"/>
  <c r="AD52" i="4"/>
  <c r="AD37" i="4"/>
  <c r="AD24" i="4"/>
  <c r="AD64" i="4"/>
  <c r="AD15" i="4"/>
  <c r="I77" i="4"/>
  <c r="I75" i="4"/>
  <c r="AD46" i="4"/>
  <c r="AD66" i="4"/>
  <c r="AD4" i="4"/>
  <c r="AD28" i="4"/>
  <c r="AD51" i="4"/>
  <c r="AD9" i="4"/>
  <c r="AD60" i="4"/>
  <c r="N77" i="3"/>
  <c r="M77" i="3"/>
  <c r="L77" i="3"/>
  <c r="P79" i="3"/>
  <c r="R79" i="3"/>
  <c r="O77" i="3"/>
  <c r="T77" i="3"/>
  <c r="Q79" i="3"/>
  <c r="S77" i="3"/>
  <c r="K77" i="3"/>
  <c r="AB76" i="3"/>
  <c r="J79" i="3"/>
  <c r="I77" i="3"/>
  <c r="H77" i="3"/>
  <c r="U77" i="3"/>
  <c r="AC75" i="4" l="1"/>
  <c r="AB77" i="3"/>
  <c r="X74" i="1" l="1"/>
  <c r="X76" i="1" s="1"/>
  <c r="X73" i="1"/>
  <c r="I73" i="1"/>
  <c r="I76" i="1" s="1"/>
  <c r="J73" i="1"/>
  <c r="J76" i="1" s="1"/>
  <c r="K73" i="1"/>
  <c r="L73" i="1"/>
  <c r="L76" i="1" s="1"/>
  <c r="M73" i="1"/>
  <c r="N73" i="1"/>
  <c r="N76" i="1" s="1"/>
  <c r="O73" i="1"/>
  <c r="P73" i="1"/>
  <c r="P76" i="1" s="1"/>
  <c r="Q73" i="1"/>
  <c r="R73" i="1"/>
  <c r="S73" i="1"/>
  <c r="S76" i="1" s="1"/>
  <c r="T73" i="1"/>
  <c r="U73" i="1"/>
  <c r="U76" i="1" s="1"/>
  <c r="V73" i="1"/>
  <c r="V76" i="1" s="1"/>
  <c r="W73" i="1"/>
  <c r="Y73" i="1"/>
  <c r="Z73" i="1"/>
  <c r="Z76" i="1" s="1"/>
  <c r="I74" i="1"/>
  <c r="J74" i="1"/>
  <c r="K74" i="1"/>
  <c r="L74" i="1"/>
  <c r="M74" i="1"/>
  <c r="N74" i="1"/>
  <c r="O74" i="1"/>
  <c r="O76" i="1" s="1"/>
  <c r="P74" i="1"/>
  <c r="Q74" i="1"/>
  <c r="Q76" i="1" s="1"/>
  <c r="R74" i="1"/>
  <c r="S74" i="1"/>
  <c r="T74" i="1"/>
  <c r="U74" i="1"/>
  <c r="V74" i="1"/>
  <c r="W74" i="1"/>
  <c r="Y74" i="1"/>
  <c r="Z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W76" i="1" l="1"/>
  <c r="K76" i="1"/>
  <c r="T76" i="1"/>
  <c r="M76" i="1"/>
  <c r="R76" i="1"/>
  <c r="Y76" i="1"/>
  <c r="H75" i="1"/>
  <c r="H74" i="1"/>
  <c r="H73" i="1"/>
  <c r="H76" i="1" s="1"/>
  <c r="H77" i="1" l="1"/>
  <c r="AG77" i="1" l="1"/>
  <c r="Y77" i="1" l="1"/>
  <c r="AD73" i="1"/>
  <c r="AD75" i="1"/>
  <c r="AD74" i="1"/>
  <c r="X77" i="1"/>
  <c r="W77" i="1"/>
  <c r="V77" i="1"/>
  <c r="H82" i="1"/>
  <c r="H83" i="1"/>
  <c r="Z77" i="1" l="1"/>
  <c r="K79" i="1"/>
  <c r="J79" i="1"/>
  <c r="H85" i="1"/>
  <c r="H79" i="1" l="1"/>
  <c r="I79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I85" i="1" l="1"/>
  <c r="J85" i="1"/>
  <c r="O85" i="1"/>
  <c r="L85" i="1"/>
  <c r="T85" i="1"/>
  <c r="S85" i="1"/>
  <c r="K85" i="1"/>
  <c r="Q85" i="1"/>
  <c r="N85" i="1"/>
  <c r="M85" i="1"/>
  <c r="R85" i="1"/>
  <c r="P85" i="1"/>
  <c r="U85" i="1"/>
  <c r="Q77" i="1" l="1"/>
  <c r="U79" i="1"/>
  <c r="R79" i="1"/>
  <c r="T79" i="1"/>
  <c r="S79" i="1"/>
  <c r="P79" i="1"/>
  <c r="O79" i="1"/>
  <c r="L79" i="1"/>
  <c r="AK3" i="1"/>
  <c r="O77" i="1" l="1"/>
  <c r="Q79" i="1"/>
  <c r="N79" i="1"/>
  <c r="I77" i="1"/>
  <c r="L77" i="1"/>
  <c r="J77" i="1"/>
  <c r="P77" i="1"/>
  <c r="K77" i="1"/>
  <c r="R77" i="1"/>
  <c r="S77" i="1"/>
  <c r="T77" i="1"/>
  <c r="U77" i="1"/>
  <c r="AK4" i="1"/>
  <c r="AD76" i="1" l="1"/>
  <c r="N77" i="1"/>
  <c r="AK5" i="1"/>
  <c r="AD62" i="1" s="1"/>
  <c r="AD14" i="1" l="1"/>
  <c r="AD9" i="1"/>
  <c r="AD53" i="1"/>
  <c r="AD29" i="1"/>
  <c r="AD40" i="1"/>
  <c r="AD10" i="1"/>
  <c r="AD24" i="1"/>
  <c r="AD58" i="1"/>
  <c r="AD38" i="1"/>
  <c r="AD65" i="1"/>
  <c r="AD39" i="1"/>
  <c r="AD42" i="1"/>
  <c r="AD36" i="1"/>
  <c r="AD32" i="1"/>
  <c r="AD34" i="1"/>
  <c r="AD21" i="1"/>
  <c r="AD56" i="1"/>
  <c r="AD13" i="1"/>
  <c r="AD37" i="1"/>
  <c r="AD47" i="1"/>
  <c r="AD49" i="1"/>
  <c r="AD41" i="1"/>
  <c r="AD7" i="1"/>
  <c r="AD52" i="1"/>
  <c r="AD64" i="1"/>
  <c r="AD48" i="1"/>
  <c r="AD17" i="1"/>
  <c r="AD8" i="1"/>
  <c r="AD54" i="1"/>
  <c r="AD66" i="1"/>
  <c r="AD57" i="1"/>
  <c r="AD51" i="1"/>
  <c r="AD31" i="1"/>
  <c r="AD19" i="1"/>
  <c r="AD6" i="1"/>
  <c r="AD50" i="1"/>
  <c r="AD33" i="1"/>
  <c r="AD16" i="1"/>
  <c r="AD67" i="1"/>
  <c r="AD63" i="1"/>
  <c r="AD44" i="1"/>
  <c r="AD46" i="1"/>
  <c r="AD68" i="1"/>
  <c r="AD15" i="1"/>
  <c r="AD23" i="1"/>
  <c r="AD28" i="1"/>
  <c r="AD69" i="1"/>
  <c r="AD30" i="1"/>
  <c r="AD5" i="1"/>
  <c r="AD26" i="1"/>
  <c r="AD43" i="1"/>
  <c r="AD59" i="1"/>
  <c r="AD20" i="1"/>
  <c r="AD25" i="1"/>
  <c r="AD4" i="1"/>
  <c r="AD55" i="1"/>
  <c r="AD61" i="1"/>
  <c r="AD60" i="1"/>
  <c r="AD45" i="1"/>
  <c r="AD27" i="1"/>
  <c r="AD22" i="1"/>
  <c r="AD11" i="1"/>
  <c r="AD3" i="1"/>
  <c r="AD35" i="1"/>
  <c r="AD18" i="1"/>
  <c r="AD12" i="1"/>
  <c r="M77" i="1"/>
  <c r="AD77" i="1" s="1"/>
  <c r="M79" i="1"/>
  <c r="AE33" i="1" l="1"/>
  <c r="AE27" i="1"/>
  <c r="AE10" i="1"/>
  <c r="AE63" i="1"/>
  <c r="AE66" i="1"/>
  <c r="AE13" i="1"/>
  <c r="AE16" i="1"/>
  <c r="AE61" i="1"/>
  <c r="AE26" i="1"/>
  <c r="AE4" i="1"/>
  <c r="AE38" i="1"/>
  <c r="AE12" i="1"/>
  <c r="AE67" i="1"/>
  <c r="AE48" i="1"/>
  <c r="AE56" i="1"/>
  <c r="AE15" i="1"/>
  <c r="AE23" i="1"/>
  <c r="AE14" i="1"/>
  <c r="AE3" i="1"/>
  <c r="AE37" i="1"/>
  <c r="AE7" i="1"/>
  <c r="AE29" i="1"/>
  <c r="AE57" i="1"/>
  <c r="AE41" i="1"/>
  <c r="AE28" i="1"/>
  <c r="AE39" i="1"/>
  <c r="AE31" i="1"/>
  <c r="AE46" i="1"/>
  <c r="AE21" i="1"/>
  <c r="AE9" i="1"/>
  <c r="AE65" i="1"/>
  <c r="AE45" i="1"/>
  <c r="AE51" i="1"/>
  <c r="AE19" i="1"/>
  <c r="AE35" i="1"/>
  <c r="AE17" i="1"/>
  <c r="AE6" i="1"/>
  <c r="AE40" i="1"/>
  <c r="AE52" i="1"/>
  <c r="AE8" i="1"/>
  <c r="AE43" i="1"/>
  <c r="AE18" i="1"/>
  <c r="AE44" i="1"/>
  <c r="AE36" i="1"/>
  <c r="AE11" i="1"/>
  <c r="AE47" i="1"/>
  <c r="AE22" i="1"/>
  <c r="AE58" i="1"/>
  <c r="AE53" i="1"/>
  <c r="AE54" i="1"/>
  <c r="AE50" i="1"/>
  <c r="AE24" i="1"/>
  <c r="AE60" i="1"/>
  <c r="AE68" i="1"/>
  <c r="AE59" i="1"/>
  <c r="AE64" i="1"/>
  <c r="AE34" i="1"/>
  <c r="AE42" i="1"/>
  <c r="AE20" i="1"/>
  <c r="AE69" i="1"/>
  <c r="AE25" i="1"/>
  <c r="AE62" i="1"/>
  <c r="AE5" i="1"/>
  <c r="AE49" i="1"/>
  <c r="AE30" i="1"/>
  <c r="AE55" i="1"/>
  <c r="AE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tc={D55CDAB7-01E3-4D44-97B3-6C64B2AA2635}</author>
    <author>tc={1D5CB675-8366-4116-981D-38E1293F5EAD}</author>
  </authors>
  <commentList>
    <comment ref="AH4" authorId="0" shapeId="0" xr:uid="{D55CDAB7-01E3-4D44-97B3-6C64B2AA26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hábil del mes, se debe quitar el -1. Luego para el resto del mes, se deja</t>
      </text>
    </comment>
    <comment ref="AD30" authorId="1" shapeId="0" xr:uid="{1D5CB675-8366-4116-981D-38E1293F5E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del mes, se quita el -1 del coincidir del final. Cuando sea el resto del mes, se vuelve a colocar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tc={F4025A99-8CDF-4021-BA4F-87F3FD74CB1A}</author>
    <author>tc={D294E615-9CB7-4167-9789-1C33F31BE6B4}</author>
  </authors>
  <commentList>
    <comment ref="AF4" authorId="0" shapeId="0" xr:uid="{F4025A99-8CDF-4021-BA4F-87F3FD74CB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hábil del mes, se debe quitar el -1. Luego para el resto del mes, se deja</t>
      </text>
    </comment>
    <comment ref="AB30" authorId="1" shapeId="0" xr:uid="{D294E615-9CB7-4167-9789-1C33F31BE6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del mes, se quita el -1 del coincidir del final. Cuando sea el resto del mes, se vuelve a colocar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tc={C9BD26DF-4312-4E13-A35F-C7D5ACFF13F1}</author>
    <author>tc={E5517829-D6FC-4593-A9DA-343A35CA4D9C}</author>
  </authors>
  <commentList>
    <comment ref="AG4" authorId="0" shapeId="0" xr:uid="{C9BD26DF-4312-4E13-A35F-C7D5ACFF13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hábil del mes, se debe quitar el -1. Luego para el resto del mes, se deja</t>
      </text>
    </comment>
    <comment ref="AC28" authorId="1" shapeId="0" xr:uid="{E5517829-D6FC-4593-A9DA-343A35CA4D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sea el último día del mes, se quita el -1 del coincidir del final. Cuando sea el resto del mes, se vuelve a colocar</t>
      </text>
    </comment>
  </commentList>
</comments>
</file>

<file path=xl/sharedStrings.xml><?xml version="1.0" encoding="utf-8"?>
<sst xmlns="http://schemas.openxmlformats.org/spreadsheetml/2006/main" count="2066" uniqueCount="187">
  <si>
    <t>Inicio de mes</t>
  </si>
  <si>
    <t>Lunes del mes</t>
  </si>
  <si>
    <t>RUT</t>
  </si>
  <si>
    <t>NOMBRE EJECUTIVO</t>
  </si>
  <si>
    <t>FOCO</t>
  </si>
  <si>
    <t>Especialidad</t>
  </si>
  <si>
    <t>SUPERVISOR</t>
  </si>
  <si>
    <t>ESTADO ENERO</t>
  </si>
  <si>
    <t>DÍAS TRABAJADOS</t>
  </si>
  <si>
    <t>% de asistencia</t>
  </si>
  <si>
    <t>Fin de mes</t>
  </si>
  <si>
    <t>ACTIVO</t>
  </si>
  <si>
    <t>0164273423</t>
  </si>
  <si>
    <t>Alexander David Gierke Ancavil</t>
  </si>
  <si>
    <t>RETENCION Y SERVICIO</t>
  </si>
  <si>
    <t>Asesoria</t>
  </si>
  <si>
    <t>TRUNCE BROCHON ATRICIA CATALINA</t>
  </si>
  <si>
    <t>VAC</t>
  </si>
  <si>
    <t xml:space="preserve">COMPENSATORIO </t>
  </si>
  <si>
    <t>Día de hoy</t>
  </si>
  <si>
    <t>LM</t>
  </si>
  <si>
    <t>0158199076</t>
  </si>
  <si>
    <t>Claudia Elena Briceno Zavala</t>
  </si>
  <si>
    <t>Días hábiles</t>
  </si>
  <si>
    <t>DESVINCULADO</t>
  </si>
  <si>
    <t>0134260483</t>
  </si>
  <si>
    <t>Hedwig Patricia Dahdal Calderon</t>
  </si>
  <si>
    <t>ADM</t>
  </si>
  <si>
    <t>LM 1/2 JORNADA</t>
  </si>
  <si>
    <t>0094012988</t>
  </si>
  <si>
    <t>Jimena Del Rosario Guerrero Tapia</t>
  </si>
  <si>
    <t>CAPACITACIÓN</t>
  </si>
  <si>
    <t>0118478606</t>
  </si>
  <si>
    <t>Juan Pablo Chuart Kacic</t>
  </si>
  <si>
    <t>Ahorro</t>
  </si>
  <si>
    <t>VACACIONES</t>
  </si>
  <si>
    <t>0136505459</t>
  </si>
  <si>
    <t>Marcela Patricia Morales Renecci</t>
  </si>
  <si>
    <t>0094780071</t>
  </si>
  <si>
    <t>Hernan Ortiz Farias</t>
  </si>
  <si>
    <t>COMPENSATORIO</t>
  </si>
  <si>
    <t>0145504732</t>
  </si>
  <si>
    <t>Carolyne Andrea Plaza Valenzuela</t>
  </si>
  <si>
    <t xml:space="preserve">Relacionamiento </t>
  </si>
  <si>
    <t>0081176604</t>
  </si>
  <si>
    <t>Orlando Enrique Rojas Silva</t>
  </si>
  <si>
    <t>0081867399</t>
  </si>
  <si>
    <t>Ana Maria Gallardo Alvarado</t>
  </si>
  <si>
    <t>FIDELIZACION</t>
  </si>
  <si>
    <t>0167955223</t>
  </si>
  <si>
    <t>Alvaro Sebastian Penaloza Lara</t>
  </si>
  <si>
    <t>0157549022</t>
  </si>
  <si>
    <t>Andrea Jesus Rojas Hurtado</t>
  </si>
  <si>
    <t>0094470846</t>
  </si>
  <si>
    <t>Veronica Oriele Rojas Sieveking</t>
  </si>
  <si>
    <t>0126479948</t>
  </si>
  <si>
    <t>Ana Maria Cespedes Labbe</t>
  </si>
  <si>
    <t>FIDELIZACION PRIME</t>
  </si>
  <si>
    <t>Prime</t>
  </si>
  <si>
    <t>0145468396</t>
  </si>
  <si>
    <t>Gabriela De Los Angeles De La Hoz Espinoza</t>
  </si>
  <si>
    <t>0124251893</t>
  </si>
  <si>
    <t>Claudia Gemita Mieres Cornejo</t>
  </si>
  <si>
    <t>0089666937</t>
  </si>
  <si>
    <t>Teresa Del Carmen Villegas Hidalgo</t>
  </si>
  <si>
    <t>0126084315</t>
  </si>
  <si>
    <t>Solange Ivonne Jelves Bazaes</t>
  </si>
  <si>
    <t>0165711394</t>
  </si>
  <si>
    <t>Viviana Alejandra Beas Caceres</t>
  </si>
  <si>
    <t xml:space="preserve">Asesoria </t>
  </si>
  <si>
    <t>0083869178</t>
  </si>
  <si>
    <t>Marta Antonia Lastra Salinas</t>
  </si>
  <si>
    <t>TRINCADO PENDOLA MARIA ANTONIETA</t>
  </si>
  <si>
    <t>0130228704</t>
  </si>
  <si>
    <t>Jessica Del Pilar Miranda Figueroa</t>
  </si>
  <si>
    <t>0160617586</t>
  </si>
  <si>
    <t>Claudia Alejandra Quilodran Jorquera</t>
  </si>
  <si>
    <t>0167562531</t>
  </si>
  <si>
    <t>Barbara Lidia Saldivar Tapia</t>
  </si>
  <si>
    <t>0165450000</t>
  </si>
  <si>
    <t>Benjamin Felipe Flores Pizarro</t>
  </si>
  <si>
    <t>0175017178</t>
  </si>
  <si>
    <t>Camila Alejandra Sepulveda Sepulveda</t>
  </si>
  <si>
    <t>015350833K</t>
  </si>
  <si>
    <t>Carlos Alberto Silva Farias</t>
  </si>
  <si>
    <t>0116279312</t>
  </si>
  <si>
    <t>Claudia Ballesteros</t>
  </si>
  <si>
    <t>0192365759</t>
  </si>
  <si>
    <t>Constanza Cabaña Hevia</t>
  </si>
  <si>
    <t>0182434361</t>
  </si>
  <si>
    <t>Eduardo Ignacio Saavedra Carreno</t>
  </si>
  <si>
    <t>0140009296</t>
  </si>
  <si>
    <t>Margaret Andrea Gomez Canto</t>
  </si>
  <si>
    <t>0159181340</t>
  </si>
  <si>
    <t>Macarena Del Carmen Reyes Jimenez</t>
  </si>
  <si>
    <t>0193612091</t>
  </si>
  <si>
    <t>Francisca Andrea Serrano Gonzalez</t>
  </si>
  <si>
    <t>0166168953</t>
  </si>
  <si>
    <t>Jocelyn De Lo Angeles Mateluna Silva</t>
  </si>
  <si>
    <t>0109779377</t>
  </si>
  <si>
    <t>Marcela Navarrete Botto</t>
  </si>
  <si>
    <t>0167927297</t>
  </si>
  <si>
    <t>Maria Paz Carreno Diaz</t>
  </si>
  <si>
    <t>0257594734</t>
  </si>
  <si>
    <t>Oscar Luis Rodriguez Fernandez</t>
  </si>
  <si>
    <t>0154322949</t>
  </si>
  <si>
    <t>Paolo Carlos Aqueveque Navarro</t>
  </si>
  <si>
    <t>0154656154</t>
  </si>
  <si>
    <t>Paula Cristina Diaz Ruiz</t>
  </si>
  <si>
    <t>0153513465</t>
  </si>
  <si>
    <t>Ximena Carolina Olivares Urrea</t>
  </si>
  <si>
    <t>0154402780</t>
  </si>
  <si>
    <t>Yessica Yoana Martinez Rios</t>
  </si>
  <si>
    <t>0262985474</t>
  </si>
  <si>
    <t>Yira Del Milagro Romero Figueredo</t>
  </si>
  <si>
    <t>0176156945</t>
  </si>
  <si>
    <t>Belen Rivera Henriquez</t>
  </si>
  <si>
    <t>CONTRERAS CANTO MARTA DEL PILAR</t>
  </si>
  <si>
    <t>0164784711</t>
  </si>
  <si>
    <t>Camila Altamirano Torres</t>
  </si>
  <si>
    <t>0161764213</t>
  </si>
  <si>
    <t>Carolina Alejandra Diaz Ampuero</t>
  </si>
  <si>
    <t>0097953732</t>
  </si>
  <si>
    <t>Erika Elena Ortiz Vilo</t>
  </si>
  <si>
    <t>014159592K</t>
  </si>
  <si>
    <t>Griselda Ernestina Benavides Castillo</t>
  </si>
  <si>
    <t>0165305558</t>
  </si>
  <si>
    <t>Lisette Aracely Mendez Salamanca</t>
  </si>
  <si>
    <t>0111908338</t>
  </si>
  <si>
    <t>Marcia Estrella Aleuy Avila</t>
  </si>
  <si>
    <t>0156041548</t>
  </si>
  <si>
    <t>Marjorie Celedon Cofre</t>
  </si>
  <si>
    <t>0172270867</t>
  </si>
  <si>
    <t>Jocelyn Escarlete Acuna Acuna</t>
  </si>
  <si>
    <t>0172323286</t>
  </si>
  <si>
    <t>Eden Jael Alcantar Aliaga</t>
  </si>
  <si>
    <t>0137778408</t>
  </si>
  <si>
    <t>Olga Otilia Cabezas Gonzalez</t>
  </si>
  <si>
    <t>0166199689</t>
  </si>
  <si>
    <t>Maria Fernanda Bravo Vidal</t>
  </si>
  <si>
    <t>0134956437</t>
  </si>
  <si>
    <t>Silvia Saavedra Castro</t>
  </si>
  <si>
    <t>0176518677</t>
  </si>
  <si>
    <t>Fernanda Galaz</t>
  </si>
  <si>
    <t>COMPENSATORO</t>
  </si>
  <si>
    <t>0168227140</t>
  </si>
  <si>
    <t>Evelyn Andrea Moncada Romero</t>
  </si>
  <si>
    <t>0174181195</t>
  </si>
  <si>
    <t>Miguel Octavio Nunez Ramirez</t>
  </si>
  <si>
    <t>0221087674</t>
  </si>
  <si>
    <t>Yohana Magdalena Mostacero Mendoza</t>
  </si>
  <si>
    <t>0098689141</t>
  </si>
  <si>
    <t>Jacqueline Elizabeth Vivanco Portilla</t>
  </si>
  <si>
    <t>0173846940</t>
  </si>
  <si>
    <t>Veronica Priscila Salazar Lagos</t>
  </si>
  <si>
    <t>0122694941</t>
  </si>
  <si>
    <t>Paola Vasconcellos</t>
  </si>
  <si>
    <t>0143678040</t>
  </si>
  <si>
    <t>Clarisa Sanchez Rojas</t>
  </si>
  <si>
    <t>0150631491</t>
  </si>
  <si>
    <t>Karla Valenzuela Gonzalez</t>
  </si>
  <si>
    <t>013919229k</t>
  </si>
  <si>
    <t>Jacqueline Hernandez</t>
  </si>
  <si>
    <t>0135193178</t>
  </si>
  <si>
    <t>Nahuelhual Melillan Sandra</t>
  </si>
  <si>
    <t>014156885k</t>
  </si>
  <si>
    <t>Alvarado Miñoz Emilia</t>
  </si>
  <si>
    <t>0145254612</t>
  </si>
  <si>
    <t>María Guadalupe Cornejo Gonzalez</t>
  </si>
  <si>
    <t>Activos</t>
  </si>
  <si>
    <t>OTROS Permisos</t>
  </si>
  <si>
    <t>Total Dota</t>
  </si>
  <si>
    <t>DOTACION</t>
  </si>
  <si>
    <t>ESTADO FEBRERO</t>
  </si>
  <si>
    <t xml:space="preserve">LM </t>
  </si>
  <si>
    <t xml:space="preserve">Hasta 2 de marzo </t>
  </si>
  <si>
    <t xml:space="preserve">ADM </t>
  </si>
  <si>
    <t>hasta 7 de marzo</t>
  </si>
  <si>
    <t xml:space="preserve">Otros permisos </t>
  </si>
  <si>
    <t>CERTIFICADO</t>
  </si>
  <si>
    <t>otros permisos</t>
  </si>
  <si>
    <t>Emilia Alvarado Muñoz</t>
  </si>
  <si>
    <t>FERIADOS 2025</t>
  </si>
  <si>
    <t>ESTADO MARZO</t>
  </si>
  <si>
    <t xml:space="preserve">Hasta 2 de marzo licencia médica </t>
  </si>
  <si>
    <t xml:space="preserve">hasta 7 de marzo vacaciones </t>
  </si>
  <si>
    <t xml:space="preserve">Hasta el 01 de abril inclusive.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</si>
</sst>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9" fontId="0" fillId="0" borderId="1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0" fillId="4" borderId="0" xfId="0" applyFill="1"/>
    <xf numFmtId="0" fontId="0" fillId="7" borderId="0" xfId="0" applyFill="1" applyAlignment="1">
      <alignment horizontal="center"/>
    </xf>
    <xf numFmtId="9" fontId="0" fillId="0" borderId="0" xfId="0" applyNumberFormat="1"/>
    <xf numFmtId="14" fontId="0" fillId="0" borderId="10" xfId="0" applyNumberFormat="1" applyBorder="1"/>
    <xf numFmtId="14" fontId="1" fillId="2" borderId="11" xfId="0" applyNumberFormat="1" applyFont="1" applyFill="1" applyBorder="1" applyAlignment="1">
      <alignment horizontal="center" vertical="center"/>
    </xf>
    <xf numFmtId="14" fontId="0" fillId="0" borderId="12" xfId="0" applyNumberFormat="1" applyBorder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jas Donoso Andres" id="{84F33327-03BF-4D27-A596-0B6A0C395602}" userId="S::arojas07@sura.cl::7a5dace1-67e4-463d-a773-89698bfd93f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AFDBA-50EE-4F31-A618-84EA82A4772B}" name="Tabla1" displayName="Tabla1" ref="B6:B19" totalsRowShown="0" headerRowDxfId="10" headerRowBorderDxfId="9" tableBorderDxfId="8" totalsRowBorderDxfId="7">
  <autoFilter ref="B6:B19" xr:uid="{1E1AFDBA-50EE-4F31-A618-84EA82A4772B}"/>
  <tableColumns count="1">
    <tableColumn id="1" xr3:uid="{97EFFDA5-8784-46E3-B182-CF8A1EF1C8AB}" name="FERIADOS 2025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4" dT="2024-02-06T14:24:42.30" personId="{84F33327-03BF-4D27-A596-0B6A0C395602}" id="{D55CDAB7-01E3-4D44-97B3-6C64B2AA2635}">
    <text>Cuando sea el último día hábil del mes, se debe quitar el -1. Luego para el resto del mes, se deja</text>
  </threadedComment>
  <threadedComment ref="AD30" dT="2024-02-06T14:25:36.66" personId="{84F33327-03BF-4D27-A596-0B6A0C395602}" id="{1D5CB675-8366-4116-981D-38E1293F5EAD}">
    <text>Cuando sea el último día del mes, se quita el -1 del coincidir del final. Cuando sea el resto del mes, se vuelve a colocar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F4" dT="2024-02-06T14:24:42.30" personId="{84F33327-03BF-4D27-A596-0B6A0C395602}" id="{F4025A99-8CDF-4021-BA4F-87F3FD74CB1A}">
    <text>Cuando sea el último día hábil del mes, se debe quitar el -1. Luego para el resto del mes, se deja</text>
  </threadedComment>
  <threadedComment ref="AB30" dT="2024-02-06T14:25:36.66" personId="{84F33327-03BF-4D27-A596-0B6A0C395602}" id="{D294E615-9CB7-4167-9789-1C33F31BE6B4}">
    <text>Cuando sea el último día del mes, se quita el -1 del coincidir del final. Cuando sea el resto del mes, se vuelve a colocar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G4" dT="2024-02-06T14:24:42.30" personId="{84F33327-03BF-4D27-A596-0B6A0C395602}" id="{C9BD26DF-4312-4E13-A35F-C7D5ACFF13F1}">
    <text>Cuando sea el último día hábil del mes, se debe quitar el -1. Luego para el resto del mes, se deja</text>
  </threadedComment>
  <threadedComment ref="AC28" dT="2024-02-06T14:25:36.66" personId="{84F33327-03BF-4D27-A596-0B6A0C395602}" id="{E5517829-D6FC-4593-A9DA-343A35CA4D9C}">
    <text>Cuando sea el último día del mes, se quita el -1 del coincidir del final. Cuando sea el resto del mes, se vuelve a colocar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4E48-C90B-49BD-9249-464D460D35CA}">
  <dimension ref="B1:AK85"/>
  <sheetViews>
    <sheetView zoomScale="120" zoomScaleNormal="12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AH4" sqref="AH4"/>
    </sheetView>
  </sheetViews>
  <sheetFormatPr baseColWidth="10" defaultColWidth="11.44140625" defaultRowHeight="14.4" x14ac:dyDescent="0.3"/>
  <cols>
    <col min="1" max="1" width="2.77734375" customWidth="1"/>
    <col min="2" max="2" width="10.77734375" bestFit="1" customWidth="1"/>
    <col min="3" max="3" width="27.21875" bestFit="1" customWidth="1"/>
    <col min="4" max="4" width="19.77734375" hidden="1" customWidth="1"/>
    <col min="5" max="5" width="18" hidden="1" customWidth="1"/>
    <col min="6" max="6" width="34.21875" bestFit="1" customWidth="1"/>
    <col min="7" max="7" width="26.77734375" bestFit="1" customWidth="1"/>
    <col min="8" max="8" width="16.44140625" style="13" customWidth="1"/>
    <col min="9" max="11" width="16.5546875" customWidth="1"/>
    <col min="12" max="12" width="12.77734375" style="28" customWidth="1"/>
    <col min="13" max="13" width="12.77734375" style="13" customWidth="1"/>
    <col min="14" max="14" width="16.5546875" bestFit="1" customWidth="1"/>
    <col min="15" max="15" width="12.77734375" style="13" customWidth="1"/>
    <col min="16" max="16" width="12.77734375" customWidth="1"/>
    <col min="17" max="17" width="12.77734375" style="13" customWidth="1"/>
    <col min="18" max="18" width="14.21875" customWidth="1"/>
    <col min="19" max="29" width="16.5546875" customWidth="1"/>
    <col min="30" max="31" width="19.44140625" bestFit="1" customWidth="1"/>
    <col min="33" max="33" width="15.21875" bestFit="1" customWidth="1"/>
    <col min="34" max="34" width="12.5546875" customWidth="1"/>
    <col min="36" max="36" width="11.44140625" hidden="1" customWidth="1"/>
    <col min="37" max="37" width="20.21875" customWidth="1"/>
  </cols>
  <sheetData>
    <row r="1" spans="2:37" x14ac:dyDescent="0.3">
      <c r="AG1" s="2" t="s">
        <v>0</v>
      </c>
      <c r="AH1" s="9">
        <v>45659</v>
      </c>
      <c r="AK1" s="2" t="s">
        <v>1</v>
      </c>
    </row>
    <row r="2" spans="2:37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>
        <v>45659</v>
      </c>
      <c r="I2" s="2">
        <v>45660</v>
      </c>
      <c r="J2" s="2">
        <v>45663</v>
      </c>
      <c r="K2" s="2">
        <v>45664</v>
      </c>
      <c r="L2" s="2">
        <v>45665</v>
      </c>
      <c r="M2" s="2">
        <v>45666</v>
      </c>
      <c r="N2" s="2">
        <v>45667</v>
      </c>
      <c r="O2" s="2">
        <v>45670</v>
      </c>
      <c r="P2" s="2">
        <v>45671</v>
      </c>
      <c r="Q2" s="2">
        <v>45672</v>
      </c>
      <c r="R2" s="2">
        <v>45673</v>
      </c>
      <c r="S2" s="2">
        <v>45674</v>
      </c>
      <c r="T2" s="2">
        <v>45677</v>
      </c>
      <c r="U2" s="2">
        <v>45678</v>
      </c>
      <c r="V2" s="2">
        <v>45679</v>
      </c>
      <c r="W2" s="2">
        <v>45680</v>
      </c>
      <c r="X2" s="2">
        <v>45681</v>
      </c>
      <c r="Y2" s="2">
        <v>45684</v>
      </c>
      <c r="Z2" s="2">
        <v>45685</v>
      </c>
      <c r="AA2" s="2">
        <v>45686</v>
      </c>
      <c r="AB2" s="2">
        <v>45687</v>
      </c>
      <c r="AC2" s="2">
        <v>45688</v>
      </c>
      <c r="AD2" s="2" t="s">
        <v>8</v>
      </c>
      <c r="AE2" s="2" t="s">
        <v>9</v>
      </c>
      <c r="AG2" s="2" t="s">
        <v>10</v>
      </c>
      <c r="AH2" s="9">
        <v>45688</v>
      </c>
      <c r="AJ2" t="s">
        <v>11</v>
      </c>
      <c r="AK2" s="9">
        <v>45663</v>
      </c>
    </row>
    <row r="3" spans="2:37" x14ac:dyDescent="0.3">
      <c r="B3" s="3" t="s">
        <v>12</v>
      </c>
      <c r="C3" s="3" t="s">
        <v>13</v>
      </c>
      <c r="D3" s="4" t="s">
        <v>14</v>
      </c>
      <c r="E3" s="17" t="s">
        <v>15</v>
      </c>
      <c r="F3" s="5" t="s">
        <v>16</v>
      </c>
      <c r="G3" s="6" t="s">
        <v>11</v>
      </c>
      <c r="H3" s="8" t="s">
        <v>17</v>
      </c>
      <c r="I3" s="8" t="s">
        <v>18</v>
      </c>
      <c r="J3" s="8"/>
      <c r="K3" s="8"/>
      <c r="L3" s="8"/>
      <c r="M3" s="8"/>
      <c r="N3" s="8"/>
      <c r="O3" s="8"/>
      <c r="P3" s="8"/>
      <c r="Q3" s="8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8" t="e">
        <f ca="1">IF(IFERROR(VLOOKUP($AH$3,$AK$2:$AK$6,1,FALSE),0)&lt;&gt;0,COUNTBLANK(H3:INDEX(H3:AC3,1,MATCH($AH$3,$H$2:$AC$2,0))),COUNTBLANK(H3:INDEX(H3:AC3,1,MATCH($AH$3,$H$2:$AC$2,0))))</f>
        <v>#N/A</v>
      </c>
      <c r="AE3" s="10" t="e">
        <f t="shared" ref="AE3:AE33" ca="1" si="0">AD3/$AH$4</f>
        <v>#N/A</v>
      </c>
      <c r="AG3" s="2" t="s">
        <v>19</v>
      </c>
      <c r="AH3" s="9">
        <f ca="1">TODAY()-5</f>
        <v>45728</v>
      </c>
      <c r="AJ3" t="s">
        <v>20</v>
      </c>
      <c r="AK3" s="9">
        <f>AK2+7</f>
        <v>45670</v>
      </c>
    </row>
    <row r="4" spans="2:37" x14ac:dyDescent="0.3">
      <c r="B4" s="7" t="s">
        <v>21</v>
      </c>
      <c r="C4" s="3" t="s">
        <v>22</v>
      </c>
      <c r="D4" s="4" t="s">
        <v>14</v>
      </c>
      <c r="E4" s="17" t="s">
        <v>15</v>
      </c>
      <c r="F4" s="5" t="s">
        <v>16</v>
      </c>
      <c r="G4" s="6" t="s">
        <v>11</v>
      </c>
      <c r="H4" s="8" t="s">
        <v>17</v>
      </c>
      <c r="I4" s="8" t="s">
        <v>18</v>
      </c>
      <c r="J4" s="8"/>
      <c r="K4" s="8"/>
      <c r="L4" s="8"/>
      <c r="M4" s="8"/>
      <c r="N4" s="8"/>
      <c r="O4" s="8"/>
      <c r="P4" s="8"/>
      <c r="Q4" s="8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8" t="e">
        <f ca="1">IF(IFERROR(VLOOKUP($AH$3,$AK$2:$AK$6,1,FALSE),0)&lt;&gt;0,COUNTBLANK(H4:INDEX(H4:AC4,1,MATCH($AH$3,$H$2:$AC$2,0))),COUNTBLANK(H4:INDEX(H4:AC4,1,MATCH($AH$3,$H$2:$AC$2,0))))</f>
        <v>#N/A</v>
      </c>
      <c r="AE4" s="10" t="e">
        <f t="shared" ca="1" si="0"/>
        <v>#N/A</v>
      </c>
      <c r="AG4" s="2" t="s">
        <v>23</v>
      </c>
      <c r="AH4" s="11">
        <f ca="1">NETWORKDAYS.INTL(AH1,AH3,1,Tabla1[FERIADOS 2025])-1</f>
        <v>49</v>
      </c>
      <c r="AJ4" t="s">
        <v>24</v>
      </c>
      <c r="AK4" s="9">
        <f>AK3+7</f>
        <v>45677</v>
      </c>
    </row>
    <row r="5" spans="2:37" x14ac:dyDescent="0.3">
      <c r="B5" s="7" t="s">
        <v>25</v>
      </c>
      <c r="C5" s="3" t="s">
        <v>26</v>
      </c>
      <c r="D5" s="4" t="s">
        <v>14</v>
      </c>
      <c r="E5" s="17" t="s">
        <v>15</v>
      </c>
      <c r="F5" s="5" t="s">
        <v>16</v>
      </c>
      <c r="G5" s="6" t="s">
        <v>11</v>
      </c>
      <c r="H5" s="8" t="s">
        <v>27</v>
      </c>
      <c r="I5" s="8"/>
      <c r="J5" s="8"/>
      <c r="K5" s="8"/>
      <c r="L5" s="8"/>
      <c r="M5" s="8"/>
      <c r="N5" s="8"/>
      <c r="O5" s="8"/>
      <c r="P5" s="8"/>
      <c r="Q5" s="8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8" t="e">
        <f ca="1">IF(IFERROR(VLOOKUP($AH$3,$AK$2:$AK$6,1,FALSE),0)&lt;&gt;0,COUNTBLANK(H5:INDEX(H5:AC5,1,MATCH($AH$3,$H$2:$AC$2,0))),COUNTBLANK(H5:INDEX(H5:AC5,1,MATCH($AH$3,$H$2:$AC$2,0))))</f>
        <v>#N/A</v>
      </c>
      <c r="AE5" s="10" t="e">
        <f t="shared" ca="1" si="0"/>
        <v>#N/A</v>
      </c>
      <c r="AJ5" t="s">
        <v>28</v>
      </c>
      <c r="AK5" s="9">
        <f>AK4+7</f>
        <v>45684</v>
      </c>
    </row>
    <row r="6" spans="2:37" x14ac:dyDescent="0.3">
      <c r="B6" s="7" t="s">
        <v>29</v>
      </c>
      <c r="C6" s="3" t="s">
        <v>30</v>
      </c>
      <c r="D6" s="4" t="s">
        <v>14</v>
      </c>
      <c r="E6" s="17" t="s">
        <v>15</v>
      </c>
      <c r="F6" s="5" t="s">
        <v>16</v>
      </c>
      <c r="G6" s="6" t="s">
        <v>11</v>
      </c>
      <c r="H6" s="8"/>
      <c r="I6" s="8"/>
      <c r="J6" s="8"/>
      <c r="K6" s="8"/>
      <c r="L6" s="8"/>
      <c r="M6" s="8"/>
      <c r="N6" s="8"/>
      <c r="O6" s="8"/>
      <c r="P6" s="8"/>
      <c r="Q6" s="8"/>
      <c r="R6" s="34"/>
      <c r="S6" s="34"/>
      <c r="T6" s="34"/>
      <c r="U6" s="34"/>
      <c r="V6" s="34"/>
      <c r="W6" s="34"/>
      <c r="X6" s="34" t="s">
        <v>18</v>
      </c>
      <c r="Y6" s="34"/>
      <c r="Z6" s="34"/>
      <c r="AA6" s="34"/>
      <c r="AB6" s="34"/>
      <c r="AC6" s="34"/>
      <c r="AD6" s="8" t="e">
        <f ca="1">IF(IFERROR(VLOOKUP($AH$3,$AK$2:$AK$6,1,FALSE),0)&lt;&gt;0,COUNTBLANK(H6:INDEX(H6:AC6,1,MATCH($AH$3,$H$2:$AC$2,0))),COUNTBLANK(H6:INDEX(H6:AC6,1,MATCH($AH$3,$H$2:$AC$2,0))))</f>
        <v>#N/A</v>
      </c>
      <c r="AE6" s="10" t="e">
        <f t="shared" ca="1" si="0"/>
        <v>#N/A</v>
      </c>
      <c r="AJ6" t="s">
        <v>31</v>
      </c>
      <c r="AK6" s="9"/>
    </row>
    <row r="7" spans="2:37" x14ac:dyDescent="0.3">
      <c r="B7" s="7" t="s">
        <v>32</v>
      </c>
      <c r="C7" s="3" t="s">
        <v>33</v>
      </c>
      <c r="D7" s="4" t="s">
        <v>14</v>
      </c>
      <c r="E7" s="17" t="s">
        <v>34</v>
      </c>
      <c r="F7" s="5" t="s">
        <v>16</v>
      </c>
      <c r="G7" s="6" t="s">
        <v>11</v>
      </c>
      <c r="H7" s="8"/>
      <c r="I7" s="8"/>
      <c r="J7" s="8"/>
      <c r="K7" s="8"/>
      <c r="L7" s="8" t="s">
        <v>20</v>
      </c>
      <c r="M7" s="8"/>
      <c r="N7" s="8"/>
      <c r="O7" s="8"/>
      <c r="P7" s="8"/>
      <c r="Q7" s="8"/>
      <c r="R7" s="34"/>
      <c r="S7" s="8" t="s">
        <v>18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8" t="e">
        <f ca="1">IF(IFERROR(VLOOKUP($AH$3,$AK$2:$AK$6,1,FALSE),0)&lt;&gt;0,COUNTBLANK(H7:INDEX(H7:AC7,1,MATCH($AH$3,$H$2:$AC$2,0))),COUNTBLANK(H7:INDEX(H7:AC7,1,MATCH($AH$3,$H$2:$AC$2,0))))</f>
        <v>#N/A</v>
      </c>
      <c r="AE7" s="10" t="e">
        <f t="shared" ca="1" si="0"/>
        <v>#N/A</v>
      </c>
      <c r="AJ7" t="s">
        <v>35</v>
      </c>
    </row>
    <row r="8" spans="2:37" x14ac:dyDescent="0.3">
      <c r="B8" s="7" t="s">
        <v>36</v>
      </c>
      <c r="C8" s="3" t="s">
        <v>37</v>
      </c>
      <c r="D8" s="4" t="s">
        <v>14</v>
      </c>
      <c r="E8" s="17" t="s">
        <v>34</v>
      </c>
      <c r="F8" s="5" t="s">
        <v>16</v>
      </c>
      <c r="G8" s="6" t="s">
        <v>11</v>
      </c>
      <c r="H8" s="8" t="s">
        <v>17</v>
      </c>
      <c r="I8" s="8" t="s">
        <v>18</v>
      </c>
      <c r="J8" s="8"/>
      <c r="K8" s="8"/>
      <c r="L8" s="8"/>
      <c r="M8" s="8"/>
      <c r="N8" s="8"/>
      <c r="O8" s="8"/>
      <c r="P8" s="8"/>
      <c r="Q8" s="8"/>
      <c r="R8" s="34"/>
      <c r="S8" s="34"/>
      <c r="T8" s="34"/>
      <c r="U8" s="34" t="s">
        <v>20</v>
      </c>
      <c r="V8" s="34" t="s">
        <v>20</v>
      </c>
      <c r="W8" s="34" t="s">
        <v>20</v>
      </c>
      <c r="X8" s="34" t="s">
        <v>20</v>
      </c>
      <c r="Y8" s="34" t="s">
        <v>20</v>
      </c>
      <c r="Z8" s="34" t="s">
        <v>20</v>
      </c>
      <c r="AA8" s="34" t="s">
        <v>20</v>
      </c>
      <c r="AB8" s="34" t="s">
        <v>20</v>
      </c>
      <c r="AC8" s="34" t="s">
        <v>20</v>
      </c>
      <c r="AD8" s="8" t="e">
        <f ca="1">IF(IFERROR(VLOOKUP($AH$3,$AK$2:$AK$6,1,FALSE),0)&lt;&gt;0,COUNTBLANK(H8:INDEX(H8:AC8,1,MATCH($AH$3,$H$2:$AC$2,0))),COUNTBLANK(H8:INDEX(H8:AC8,1,MATCH($AH$3,$H$2:$AC$2,0))))</f>
        <v>#N/A</v>
      </c>
      <c r="AE8" s="10" t="e">
        <f t="shared" ca="1" si="0"/>
        <v>#N/A</v>
      </c>
    </row>
    <row r="9" spans="2:37" x14ac:dyDescent="0.3">
      <c r="B9" s="7" t="s">
        <v>38</v>
      </c>
      <c r="C9" s="3" t="s">
        <v>39</v>
      </c>
      <c r="D9" s="4" t="s">
        <v>14</v>
      </c>
      <c r="E9" s="17" t="s">
        <v>34</v>
      </c>
      <c r="F9" s="5" t="s">
        <v>16</v>
      </c>
      <c r="G9" s="6" t="s">
        <v>11</v>
      </c>
      <c r="H9" s="8"/>
      <c r="I9" s="8"/>
      <c r="J9" s="8"/>
      <c r="K9" s="8"/>
      <c r="L9" s="8"/>
      <c r="M9" s="8"/>
      <c r="N9" s="8" t="s">
        <v>40</v>
      </c>
      <c r="O9" s="8"/>
      <c r="P9" s="8"/>
      <c r="Q9" s="8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8" t="e">
        <f ca="1">IF(IFERROR(VLOOKUP($AH$3,$AK$2:$AK$6,1,FALSE),0)&lt;&gt;0,COUNTBLANK(H9:INDEX(H9:AC9,1,MATCH($AH$3,$H$2:$AC$2,0))),COUNTBLANK(H9:INDEX(H9:AC9,1,MATCH($AH$3,$H$2:$AC$2,0))))</f>
        <v>#N/A</v>
      </c>
      <c r="AE9" s="10" t="e">
        <f t="shared" ca="1" si="0"/>
        <v>#N/A</v>
      </c>
      <c r="AH9" s="12"/>
    </row>
    <row r="10" spans="2:37" x14ac:dyDescent="0.3">
      <c r="B10" s="7" t="s">
        <v>41</v>
      </c>
      <c r="C10" s="3" t="s">
        <v>42</v>
      </c>
      <c r="D10" s="4" t="s">
        <v>14</v>
      </c>
      <c r="E10" s="17" t="s">
        <v>43</v>
      </c>
      <c r="F10" s="5" t="s">
        <v>16</v>
      </c>
      <c r="G10" s="6" t="s">
        <v>28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 t="e">
        <f ca="1">IF(IFERROR(VLOOKUP($AH$3,$AK$2:$AK$6,1,FALSE),0)&lt;&gt;0,COUNTBLANK(H10:INDEX(H10:AC10,1,MATCH($AH$3,$H$2:$AC$2,0))),COUNTBLANK(H10:INDEX(H10:AC10,1,MATCH($AH$3,$H$2:$AC$2,0))))</f>
        <v>#N/A</v>
      </c>
      <c r="AE10" s="10" t="e">
        <f t="shared" ca="1" si="0"/>
        <v>#N/A</v>
      </c>
      <c r="AG10" s="9"/>
    </row>
    <row r="11" spans="2:37" x14ac:dyDescent="0.3">
      <c r="B11" s="7" t="s">
        <v>44</v>
      </c>
      <c r="C11" s="3" t="s">
        <v>45</v>
      </c>
      <c r="D11" s="4" t="s">
        <v>14</v>
      </c>
      <c r="E11" s="17" t="s">
        <v>34</v>
      </c>
      <c r="F11" s="5" t="s">
        <v>16</v>
      </c>
      <c r="G11" s="6" t="s">
        <v>11</v>
      </c>
      <c r="H11" s="33" t="s">
        <v>17</v>
      </c>
      <c r="I11" s="33" t="s">
        <v>17</v>
      </c>
      <c r="J11" s="33" t="s">
        <v>17</v>
      </c>
      <c r="K11" s="33" t="s">
        <v>17</v>
      </c>
      <c r="L11" s="33" t="s">
        <v>17</v>
      </c>
      <c r="M11" s="33" t="s">
        <v>17</v>
      </c>
      <c r="N11" s="33" t="s">
        <v>17</v>
      </c>
      <c r="O11" s="8"/>
      <c r="P11" s="8"/>
      <c r="Q11" s="8"/>
      <c r="R11" s="34"/>
      <c r="S11" s="8" t="s">
        <v>18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8" t="e">
        <f ca="1">IF(IFERROR(VLOOKUP($AH$3,$AK$2:$AK$6,1,FALSE),0)&lt;&gt;0,COUNTBLANK(H11:INDEX(H11:AC11,1,MATCH($AH$3,$H$2:$AC$2,0))),COUNTBLANK(H11:INDEX(H11:AC11,1,MATCH($AH$3,$H$2:$AC$2,0))))</f>
        <v>#N/A</v>
      </c>
      <c r="AE11" s="10" t="e">
        <f t="shared" ca="1" si="0"/>
        <v>#N/A</v>
      </c>
    </row>
    <row r="12" spans="2:37" x14ac:dyDescent="0.3">
      <c r="B12" s="7" t="s">
        <v>46</v>
      </c>
      <c r="C12" s="3" t="s">
        <v>47</v>
      </c>
      <c r="D12" s="4" t="s">
        <v>48</v>
      </c>
      <c r="E12" s="17" t="s">
        <v>34</v>
      </c>
      <c r="F12" s="5" t="s">
        <v>16</v>
      </c>
      <c r="G12" s="6" t="s">
        <v>11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17</v>
      </c>
      <c r="P12" s="8"/>
      <c r="Q12" s="8"/>
      <c r="R12" s="8"/>
      <c r="S12" s="8"/>
      <c r="T12" s="8"/>
      <c r="U12" s="8"/>
      <c r="V12" s="8"/>
      <c r="W12" s="8"/>
      <c r="X12" s="36" t="s">
        <v>18</v>
      </c>
      <c r="Y12" s="8" t="s">
        <v>20</v>
      </c>
      <c r="Z12" s="8"/>
      <c r="AA12" s="8"/>
      <c r="AB12" s="8"/>
      <c r="AC12" s="8"/>
      <c r="AD12" s="8" t="e">
        <f ca="1">IF(IFERROR(VLOOKUP($AH$3,$AK$2:$AK$6,1,FALSE),0)&lt;&gt;0,COUNTBLANK(H12:INDEX(H12:AC12,1,MATCH($AH$3,$H$2:$AC$2,0))),COUNTBLANK(H12:INDEX(H12:AC12,1,MATCH($AH$3,$H$2:$AC$2,0))))</f>
        <v>#N/A</v>
      </c>
      <c r="AE12" s="10" t="e">
        <f t="shared" ca="1" si="0"/>
        <v>#N/A</v>
      </c>
    </row>
    <row r="13" spans="2:37" x14ac:dyDescent="0.3">
      <c r="B13" s="7" t="s">
        <v>49</v>
      </c>
      <c r="C13" s="3" t="s">
        <v>50</v>
      </c>
      <c r="D13" s="4" t="s">
        <v>48</v>
      </c>
      <c r="E13" s="17" t="s">
        <v>34</v>
      </c>
      <c r="F13" s="5" t="s">
        <v>16</v>
      </c>
      <c r="G13" s="6" t="s">
        <v>11</v>
      </c>
      <c r="H13" s="8" t="s">
        <v>17</v>
      </c>
      <c r="I13" s="8" t="s">
        <v>17</v>
      </c>
      <c r="J13" s="8" t="s">
        <v>17</v>
      </c>
      <c r="K13" s="8"/>
      <c r="L13" s="8"/>
      <c r="M13" s="8"/>
      <c r="N13" s="8"/>
      <c r="O13" s="8"/>
      <c r="P13" s="8"/>
      <c r="Q13" s="34"/>
      <c r="R13" s="34"/>
      <c r="S13" s="34" t="s">
        <v>18</v>
      </c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8" t="e">
        <f ca="1">IF(IFERROR(VLOOKUP($AH$3,$AK$2:$AK$6,1,FALSE),0)&lt;&gt;0,COUNTBLANK(H13:INDEX(H13:AC13,1,MATCH($AH$3,$H$2:$AC$2,0))),COUNTBLANK(H13:INDEX(H13:AC13,1,MATCH($AH$3,$H$2:$AC$2,0))))</f>
        <v>#N/A</v>
      </c>
      <c r="AE13" s="10" t="e">
        <f t="shared" ca="1" si="0"/>
        <v>#N/A</v>
      </c>
    </row>
    <row r="14" spans="2:37" x14ac:dyDescent="0.3">
      <c r="B14" s="7" t="s">
        <v>51</v>
      </c>
      <c r="C14" s="3" t="s">
        <v>52</v>
      </c>
      <c r="D14" s="4" t="s">
        <v>14</v>
      </c>
      <c r="E14" s="17" t="s">
        <v>34</v>
      </c>
      <c r="F14" s="5" t="s">
        <v>16</v>
      </c>
      <c r="G14" s="6" t="s">
        <v>11</v>
      </c>
      <c r="H14" s="8"/>
      <c r="I14" s="8"/>
      <c r="J14" s="8"/>
      <c r="K14" s="8"/>
      <c r="L14" s="8"/>
      <c r="M14" s="8" t="s">
        <v>20</v>
      </c>
      <c r="N14" s="8" t="s">
        <v>17</v>
      </c>
      <c r="O14" s="8"/>
      <c r="P14" s="8"/>
      <c r="Q14" s="8"/>
      <c r="R14" s="8"/>
      <c r="S14" s="8" t="s">
        <v>18</v>
      </c>
      <c r="T14" s="8"/>
      <c r="U14" s="8"/>
      <c r="V14" s="8"/>
      <c r="W14" s="8"/>
      <c r="X14" s="8" t="s">
        <v>17</v>
      </c>
      <c r="Y14" s="8" t="s">
        <v>17</v>
      </c>
      <c r="Z14" s="8" t="s">
        <v>17</v>
      </c>
      <c r="AA14" s="8" t="s">
        <v>17</v>
      </c>
      <c r="AB14" s="8" t="s">
        <v>17</v>
      </c>
      <c r="AC14" s="8" t="s">
        <v>17</v>
      </c>
      <c r="AD14" s="8" t="e">
        <f ca="1">IF(IFERROR(VLOOKUP($AH$3,$AK$2:$AK$6,1,FALSE),0)&lt;&gt;0,COUNTBLANK(H14:INDEX(H14:AC14,1,MATCH($AH$3,$H$2:$AC$2,0))),COUNTBLANK(H14:INDEX(H14:AC14,1,MATCH($AH$3,$H$2:$AC$2,0))))</f>
        <v>#N/A</v>
      </c>
      <c r="AE14" s="10" t="e">
        <f t="shared" ca="1" si="0"/>
        <v>#N/A</v>
      </c>
    </row>
    <row r="15" spans="2:37" x14ac:dyDescent="0.3">
      <c r="B15" s="7" t="s">
        <v>53</v>
      </c>
      <c r="C15" s="3" t="s">
        <v>54</v>
      </c>
      <c r="D15" s="4" t="s">
        <v>14</v>
      </c>
      <c r="E15" s="17" t="s">
        <v>34</v>
      </c>
      <c r="F15" s="5" t="s">
        <v>16</v>
      </c>
      <c r="G15" s="6" t="s">
        <v>11</v>
      </c>
      <c r="H15" s="8" t="s">
        <v>17</v>
      </c>
      <c r="I15" s="8" t="s">
        <v>17</v>
      </c>
      <c r="J15" s="8" t="s">
        <v>17</v>
      </c>
      <c r="K15" s="8" t="s">
        <v>17</v>
      </c>
      <c r="L15" s="8"/>
      <c r="M15" s="8"/>
      <c r="N15" s="8"/>
      <c r="O15" s="8"/>
      <c r="P15" s="8"/>
      <c r="Q15" s="8"/>
      <c r="R15" s="8"/>
      <c r="S15" s="8" t="s">
        <v>18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e">
        <f ca="1">IF(IFERROR(VLOOKUP($AH$3,$AK$2:$AK$6,1,FALSE),0)&lt;&gt;0,COUNTBLANK(H15:INDEX(H15:AC15,1,MATCH($AH$3,$H$2:$AC$2,0))),COUNTBLANK(H15:INDEX(H15:AC15,1,MATCH($AH$3,$H$2:$AC$2,0))))</f>
        <v>#N/A</v>
      </c>
      <c r="AE15" s="10" t="e">
        <f t="shared" ca="1" si="0"/>
        <v>#N/A</v>
      </c>
    </row>
    <row r="16" spans="2:37" x14ac:dyDescent="0.3">
      <c r="B16" s="7" t="s">
        <v>55</v>
      </c>
      <c r="C16" s="3" t="s">
        <v>56</v>
      </c>
      <c r="D16" s="4" t="s">
        <v>57</v>
      </c>
      <c r="E16" s="17" t="s">
        <v>58</v>
      </c>
      <c r="F16" s="5" t="s">
        <v>16</v>
      </c>
      <c r="G16" s="6" t="s">
        <v>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8" t="e">
        <f ca="1">IF(IFERROR(VLOOKUP($AH$3,$AK$2:$AK$6,1,FALSE),0)&lt;&gt;0,COUNTBLANK(H16:INDEX(H16:AC16,1,MATCH($AH$3,$H$2:$AC$2,0))),COUNTBLANK(H16:INDEX(H16:AC16,1,MATCH($AH$3,$H$2:$AC$2,0))))</f>
        <v>#N/A</v>
      </c>
      <c r="AE16" s="10" t="e">
        <f t="shared" ca="1" si="0"/>
        <v>#N/A</v>
      </c>
    </row>
    <row r="17" spans="2:31" x14ac:dyDescent="0.3">
      <c r="B17" s="7" t="s">
        <v>59</v>
      </c>
      <c r="C17" s="3" t="s">
        <v>60</v>
      </c>
      <c r="D17" s="4" t="s">
        <v>57</v>
      </c>
      <c r="E17" s="17" t="s">
        <v>58</v>
      </c>
      <c r="F17" s="5" t="s">
        <v>16</v>
      </c>
      <c r="G17" s="6" t="s">
        <v>11</v>
      </c>
      <c r="H17" s="8"/>
      <c r="I17" s="8"/>
      <c r="J17" s="8"/>
      <c r="K17" s="8"/>
      <c r="L17" s="8"/>
      <c r="M17" s="8" t="s">
        <v>17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36" t="s">
        <v>18</v>
      </c>
      <c r="Y17" s="8"/>
      <c r="Z17" s="8"/>
      <c r="AA17" s="8"/>
      <c r="AB17" s="8"/>
      <c r="AC17" s="8"/>
      <c r="AD17" s="8" t="e">
        <f ca="1">IF(IFERROR(VLOOKUP($AH$3,$AK$2:$AK$6,1,FALSE),0)&lt;&gt;0,COUNTBLANK(H17:INDEX(H17:AC17,1,MATCH($AH$3,$H$2:$AC$2,0))),COUNTBLANK(H17:INDEX(H17:AC17,1,MATCH($AH$3,$H$2:$AC$2,0))))</f>
        <v>#N/A</v>
      </c>
      <c r="AE17" s="10" t="e">
        <f t="shared" ca="1" si="0"/>
        <v>#N/A</v>
      </c>
    </row>
    <row r="18" spans="2:31" x14ac:dyDescent="0.3">
      <c r="B18" s="7" t="s">
        <v>61</v>
      </c>
      <c r="C18" s="3" t="s">
        <v>62</v>
      </c>
      <c r="D18" s="4" t="s">
        <v>57</v>
      </c>
      <c r="E18" s="17" t="s">
        <v>58</v>
      </c>
      <c r="F18" s="5" t="s">
        <v>16</v>
      </c>
      <c r="G18" s="6" t="s">
        <v>11</v>
      </c>
      <c r="H18" s="8"/>
      <c r="I18" s="8"/>
      <c r="J18" s="8"/>
      <c r="K18" s="8"/>
      <c r="L18" s="8"/>
      <c r="M18" s="8"/>
      <c r="N18" s="8" t="s">
        <v>40</v>
      </c>
      <c r="O18" s="8"/>
      <c r="P18" s="8"/>
      <c r="Q18" s="8"/>
      <c r="R18" s="34"/>
      <c r="S18" s="34"/>
      <c r="T18" s="34"/>
      <c r="U18" s="34"/>
      <c r="V18" s="34"/>
      <c r="W18" s="34"/>
      <c r="X18" s="34" t="s">
        <v>17</v>
      </c>
      <c r="Y18" s="34" t="s">
        <v>17</v>
      </c>
      <c r="Z18" s="34" t="s">
        <v>17</v>
      </c>
      <c r="AA18" s="34" t="s">
        <v>17</v>
      </c>
      <c r="AB18" s="34" t="s">
        <v>17</v>
      </c>
      <c r="AC18" s="34" t="s">
        <v>17</v>
      </c>
      <c r="AD18" s="8" t="e">
        <f ca="1">IF(IFERROR(VLOOKUP($AH$3,$AK$2:$AK$6,1,FALSE),0)&lt;&gt;0,COUNTBLANK(H18:INDEX(H18:AC18,1,MATCH($AH$3,$H$2:$AC$2,0))),COUNTBLANK(H18:INDEX(H18:AC18,1,MATCH($AH$3,$H$2:$AC$2,0))))</f>
        <v>#N/A</v>
      </c>
      <c r="AE18" s="10" t="e">
        <f t="shared" ca="1" si="0"/>
        <v>#N/A</v>
      </c>
    </row>
    <row r="19" spans="2:31" x14ac:dyDescent="0.3">
      <c r="B19" s="7" t="s">
        <v>63</v>
      </c>
      <c r="C19" s="3" t="s">
        <v>64</v>
      </c>
      <c r="D19" s="4" t="s">
        <v>57</v>
      </c>
      <c r="E19" s="17" t="s">
        <v>58</v>
      </c>
      <c r="F19" s="5" t="s">
        <v>16</v>
      </c>
      <c r="G19" s="6" t="s">
        <v>11</v>
      </c>
      <c r="H19" s="33" t="s">
        <v>17</v>
      </c>
      <c r="I19" s="8" t="s">
        <v>18</v>
      </c>
      <c r="J19" s="8"/>
      <c r="K19" s="8"/>
      <c r="L19" s="8"/>
      <c r="M19" s="8"/>
      <c r="N19" s="8"/>
      <c r="O19" s="8"/>
      <c r="P19" s="8"/>
      <c r="Q19" s="8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8" t="e">
        <f ca="1">IF(IFERROR(VLOOKUP($AH$3,$AK$2:$AK$6,1,FALSE),0)&lt;&gt;0,COUNTBLANK(H19:INDEX(H19:AC19,1,MATCH($AH$3,$H$2:$AC$2,0))),COUNTBLANK(H19:INDEX(H19:AC19,1,MATCH($AH$3,$H$2:$AC$2,0))))</f>
        <v>#N/A</v>
      </c>
      <c r="AE19" s="10" t="e">
        <f t="shared" ca="1" si="0"/>
        <v>#N/A</v>
      </c>
    </row>
    <row r="20" spans="2:31" x14ac:dyDescent="0.3">
      <c r="B20" s="7" t="s">
        <v>65</v>
      </c>
      <c r="C20" s="3" t="s">
        <v>66</v>
      </c>
      <c r="D20" s="4" t="s">
        <v>14</v>
      </c>
      <c r="E20" s="17" t="s">
        <v>15</v>
      </c>
      <c r="F20" s="5" t="s">
        <v>16</v>
      </c>
      <c r="G20" s="6" t="s">
        <v>11</v>
      </c>
      <c r="H20" s="8" t="s">
        <v>17</v>
      </c>
      <c r="I20" s="8" t="s">
        <v>18</v>
      </c>
      <c r="J20" s="8"/>
      <c r="K20" s="8"/>
      <c r="L20" s="8"/>
      <c r="M20" s="8"/>
      <c r="N20" s="8"/>
      <c r="O20" s="8" t="s">
        <v>20</v>
      </c>
      <c r="P20" s="8" t="s">
        <v>20</v>
      </c>
      <c r="Q20" s="8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8" t="e">
        <f ca="1">IF(IFERROR(VLOOKUP($AH$3,$AK$2:$AK$6,1,FALSE),0)&lt;&gt;0,COUNTBLANK(H20:INDEX(H20:AC20,1,MATCH($AH$3,$H$2:$AC$2,0))),COUNTBLANK(H20:INDEX(H20:AC20,1,MATCH($AH$3,$H$2:$AC$2,0))))</f>
        <v>#N/A</v>
      </c>
      <c r="AE20" s="10" t="e">
        <f t="shared" ca="1" si="0"/>
        <v>#N/A</v>
      </c>
    </row>
    <row r="21" spans="2:31" x14ac:dyDescent="0.3">
      <c r="B21" s="7" t="s">
        <v>67</v>
      </c>
      <c r="C21" s="3" t="s">
        <v>68</v>
      </c>
      <c r="D21" s="4" t="s">
        <v>14</v>
      </c>
      <c r="E21" s="17" t="s">
        <v>69</v>
      </c>
      <c r="F21" s="5" t="s">
        <v>16</v>
      </c>
      <c r="G21" s="6" t="s">
        <v>20</v>
      </c>
      <c r="H21" s="8" t="s">
        <v>20</v>
      </c>
      <c r="I21" s="8" t="s">
        <v>20</v>
      </c>
      <c r="J21" s="8" t="s">
        <v>20</v>
      </c>
      <c r="K21" s="8" t="s">
        <v>20</v>
      </c>
      <c r="L21" s="8" t="s">
        <v>20</v>
      </c>
      <c r="M21" s="8" t="s">
        <v>20</v>
      </c>
      <c r="N21" s="8" t="s">
        <v>20</v>
      </c>
      <c r="O21" s="8" t="s">
        <v>20</v>
      </c>
      <c r="P21" s="8" t="s">
        <v>20</v>
      </c>
      <c r="Q21" s="8" t="s">
        <v>20</v>
      </c>
      <c r="R21" s="8" t="s">
        <v>20</v>
      </c>
      <c r="S21" s="8" t="s">
        <v>20</v>
      </c>
      <c r="T21" s="8" t="s">
        <v>20</v>
      </c>
      <c r="U21" s="8" t="s">
        <v>20</v>
      </c>
      <c r="V21" s="8" t="s">
        <v>20</v>
      </c>
      <c r="W21" s="8" t="s">
        <v>20</v>
      </c>
      <c r="X21" s="8" t="s">
        <v>20</v>
      </c>
      <c r="Y21" s="8" t="s">
        <v>20</v>
      </c>
      <c r="Z21" s="8" t="s">
        <v>20</v>
      </c>
      <c r="AA21" s="8" t="s">
        <v>20</v>
      </c>
      <c r="AB21" s="8" t="s">
        <v>20</v>
      </c>
      <c r="AC21" s="8" t="s">
        <v>20</v>
      </c>
      <c r="AD21" s="8" t="e">
        <f ca="1">IF(IFERROR(VLOOKUP($AH$3,$AK$2:$AK$6,1,FALSE),0)&lt;&gt;0,COUNTBLANK(H21:INDEX(H21:AC21,1,MATCH($AH$3,$H$2:$AC$2,0))),COUNTBLANK(H21:INDEX(H21:AC21,1,MATCH($AH$3,$H$2:$AC$2,0))))</f>
        <v>#N/A</v>
      </c>
      <c r="AE21" s="10" t="e">
        <f t="shared" ca="1" si="0"/>
        <v>#N/A</v>
      </c>
    </row>
    <row r="22" spans="2:31" x14ac:dyDescent="0.3">
      <c r="B22" s="7" t="s">
        <v>70</v>
      </c>
      <c r="C22" s="3" t="s">
        <v>71</v>
      </c>
      <c r="D22" s="4" t="s">
        <v>14</v>
      </c>
      <c r="E22" s="17" t="s">
        <v>34</v>
      </c>
      <c r="F22" s="5" t="s">
        <v>72</v>
      </c>
      <c r="G22" s="6" t="s">
        <v>11</v>
      </c>
      <c r="H22" s="15"/>
      <c r="I22" s="8" t="s">
        <v>18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 t="e">
        <f ca="1">IF(IFERROR(VLOOKUP($AH$3,$AK$2:$AK$6,1,FALSE),0)&lt;&gt;0,COUNTBLANK(H22:INDEX(H22:AC22,1,MATCH($AH$3,$H$2:$AC$2,0))),COUNTBLANK(H22:INDEX(H22:AC22,1,MATCH($AH$3,$H$2:$AC$2,0))))</f>
        <v>#N/A</v>
      </c>
      <c r="AE22" s="10" t="e">
        <f t="shared" ca="1" si="0"/>
        <v>#N/A</v>
      </c>
    </row>
    <row r="23" spans="2:31" x14ac:dyDescent="0.3">
      <c r="B23" s="7" t="s">
        <v>73</v>
      </c>
      <c r="C23" s="3" t="s">
        <v>74</v>
      </c>
      <c r="D23" s="4" t="s">
        <v>14</v>
      </c>
      <c r="E23" s="17" t="s">
        <v>34</v>
      </c>
      <c r="F23" s="5" t="s">
        <v>72</v>
      </c>
      <c r="G23" s="6" t="s">
        <v>11</v>
      </c>
      <c r="H23" s="8" t="s">
        <v>20</v>
      </c>
      <c r="I23" s="8" t="s">
        <v>20</v>
      </c>
      <c r="J23" s="8" t="s">
        <v>20</v>
      </c>
      <c r="K23" s="8" t="s">
        <v>20</v>
      </c>
      <c r="L23" s="8"/>
      <c r="M23" s="8" t="s">
        <v>17</v>
      </c>
      <c r="N23" s="8" t="s">
        <v>17</v>
      </c>
      <c r="O23" s="8"/>
      <c r="P23" s="8" t="s">
        <v>17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e">
        <f ca="1">IF(IFERROR(VLOOKUP($AH$3,$AK$2:$AK$6,1,FALSE),0)&lt;&gt;0,COUNTBLANK(H23:INDEX(H23:AC23,1,MATCH($AH$3,$H$2:$AC$2,0))),COUNTBLANK(H23:INDEX(H23:AC23,1,MATCH($AH$3,$H$2:$AC$2,0))))</f>
        <v>#N/A</v>
      </c>
      <c r="AE23" s="10" t="e">
        <f t="shared" ca="1" si="0"/>
        <v>#N/A</v>
      </c>
    </row>
    <row r="24" spans="2:31" x14ac:dyDescent="0.3">
      <c r="B24" s="7" t="s">
        <v>75</v>
      </c>
      <c r="C24" s="3" t="s">
        <v>76</v>
      </c>
      <c r="D24" s="4" t="s">
        <v>14</v>
      </c>
      <c r="E24" s="17" t="s">
        <v>34</v>
      </c>
      <c r="F24" s="5" t="s">
        <v>72</v>
      </c>
      <c r="G24" s="6" t="s">
        <v>11</v>
      </c>
      <c r="H24" s="8"/>
      <c r="I24" s="15" t="s">
        <v>40</v>
      </c>
      <c r="J24" s="8"/>
      <c r="K24" s="8"/>
      <c r="L24" s="8"/>
      <c r="M24" s="8"/>
      <c r="N24" s="8"/>
      <c r="O24" s="8"/>
      <c r="P24" s="8"/>
      <c r="Q24" s="8"/>
      <c r="R24" s="8" t="s">
        <v>17</v>
      </c>
      <c r="S24" s="8"/>
      <c r="T24" s="8"/>
      <c r="U24" s="8"/>
      <c r="V24" s="8"/>
      <c r="W24" s="8"/>
      <c r="X24" s="8"/>
      <c r="Y24" s="8"/>
      <c r="Z24" s="8"/>
      <c r="AA24" s="8" t="s">
        <v>17</v>
      </c>
      <c r="AB24" s="8" t="s">
        <v>17</v>
      </c>
      <c r="AC24" s="8" t="s">
        <v>17</v>
      </c>
      <c r="AD24" s="8" t="e">
        <f ca="1">IF(IFERROR(VLOOKUP($AH$3,$AK$2:$AK$6,1,FALSE),0)&lt;&gt;0,COUNTBLANK(H24:INDEX(H24:AC24,1,MATCH($AH$3,$H$2:$AC$2,0))),COUNTBLANK(H24:INDEX(H24:AC24,1,MATCH($AH$3,$H$2:$AC$2,0))))</f>
        <v>#N/A</v>
      </c>
      <c r="AE24" s="10" t="e">
        <f t="shared" ca="1" si="0"/>
        <v>#N/A</v>
      </c>
    </row>
    <row r="25" spans="2:31" x14ac:dyDescent="0.3">
      <c r="B25" s="7" t="s">
        <v>77</v>
      </c>
      <c r="C25" s="3" t="s">
        <v>78</v>
      </c>
      <c r="D25" s="4" t="s">
        <v>14</v>
      </c>
      <c r="E25" s="17" t="s">
        <v>69</v>
      </c>
      <c r="F25" s="5" t="s">
        <v>72</v>
      </c>
      <c r="G25" s="6" t="s">
        <v>11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 t="s">
        <v>40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 t="e">
        <f ca="1">IF(IFERROR(VLOOKUP($AH$3,$AK$2:$AK$6,1,FALSE),0)&lt;&gt;0,COUNTBLANK(H25:INDEX(H25:AC25,1,MATCH($AH$3,$H$2:$AC$2,0))),COUNTBLANK(H25:INDEX(H25:AC25,1,MATCH($AH$3,$H$2:$AC$2,0))))</f>
        <v>#N/A</v>
      </c>
      <c r="AE25" s="10" t="e">
        <f t="shared" ca="1" si="0"/>
        <v>#N/A</v>
      </c>
    </row>
    <row r="26" spans="2:31" x14ac:dyDescent="0.3">
      <c r="B26" s="7" t="s">
        <v>79</v>
      </c>
      <c r="C26" s="3" t="s">
        <v>80</v>
      </c>
      <c r="D26" s="4" t="s">
        <v>14</v>
      </c>
      <c r="E26" s="17" t="s">
        <v>15</v>
      </c>
      <c r="F26" s="5" t="s">
        <v>72</v>
      </c>
      <c r="G26" s="6" t="s">
        <v>11</v>
      </c>
      <c r="H26" s="33" t="s">
        <v>17</v>
      </c>
      <c r="I26" s="8"/>
      <c r="J26" s="8"/>
      <c r="K26" s="8"/>
      <c r="L26" s="8"/>
      <c r="M26" s="8" t="s">
        <v>17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40</v>
      </c>
      <c r="Y26" s="8"/>
      <c r="Z26" s="8"/>
      <c r="AA26" s="8"/>
      <c r="AB26" s="8"/>
      <c r="AC26" s="8"/>
      <c r="AD26" s="8" t="e">
        <f ca="1">IF(IFERROR(VLOOKUP($AH$3,$AK$2:$AK$6,1,FALSE),0)&lt;&gt;0,COUNTBLANK(H26:INDEX(H26:AC26,1,MATCH($AH$3,$H$2:$AC$2,0))),COUNTBLANK(H26:INDEX(H26:AC26,1,MATCH($AH$3,$H$2:$AC$2,0))))</f>
        <v>#N/A</v>
      </c>
      <c r="AE26" s="10" t="e">
        <f t="shared" ca="1" si="0"/>
        <v>#N/A</v>
      </c>
    </row>
    <row r="27" spans="2:31" x14ac:dyDescent="0.3">
      <c r="B27" s="7" t="s">
        <v>81</v>
      </c>
      <c r="C27" s="3" t="s">
        <v>82</v>
      </c>
      <c r="D27" s="4" t="s">
        <v>14</v>
      </c>
      <c r="E27" s="17" t="s">
        <v>69</v>
      </c>
      <c r="F27" s="5" t="s">
        <v>72</v>
      </c>
      <c r="G27" s="6" t="s">
        <v>11</v>
      </c>
      <c r="H27" s="8" t="s">
        <v>17</v>
      </c>
      <c r="I27" s="8"/>
      <c r="J27" s="8"/>
      <c r="K27" s="8"/>
      <c r="L27" s="8"/>
      <c r="M27" s="8"/>
      <c r="N27" s="8" t="s">
        <v>40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 t="e">
        <f ca="1">IF(IFERROR(VLOOKUP($AH$3,$AK$2:$AK$6,1,FALSE),0)&lt;&gt;0,COUNTBLANK(H27:INDEX(H27:AC27,1,MATCH($AH$3,$H$2:$AC$2,0))),COUNTBLANK(H27:INDEX(H27:AC27,1,MATCH($AH$3,$H$2:$AC$2,0))))</f>
        <v>#N/A</v>
      </c>
      <c r="AE27" s="10" t="e">
        <f t="shared" ca="1" si="0"/>
        <v>#N/A</v>
      </c>
    </row>
    <row r="28" spans="2:31" x14ac:dyDescent="0.3">
      <c r="B28" s="7" t="s">
        <v>83</v>
      </c>
      <c r="C28" s="3" t="s">
        <v>84</v>
      </c>
      <c r="D28" s="4" t="s">
        <v>14</v>
      </c>
      <c r="E28" s="17" t="s">
        <v>69</v>
      </c>
      <c r="F28" s="5" t="s">
        <v>72</v>
      </c>
      <c r="G28" s="6" t="s">
        <v>11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17</v>
      </c>
      <c r="U28" s="8"/>
      <c r="V28" s="8"/>
      <c r="W28" s="8"/>
      <c r="X28" s="8"/>
      <c r="Y28" s="8"/>
      <c r="Z28" s="8"/>
      <c r="AA28" s="8"/>
      <c r="AB28" s="8"/>
      <c r="AC28" s="8"/>
      <c r="AD28" s="8" t="e">
        <f ca="1">IF(IFERROR(VLOOKUP($AH$3,$AK$2:$AK$6,1,FALSE),0)&lt;&gt;0,COUNTBLANK(H28:INDEX(H28:AC28,1,MATCH($AH$3,$H$2:$AC$2,0))),COUNTBLANK(H28:INDEX(H28:AC28,1,MATCH($AH$3,$H$2:$AC$2,0))))</f>
        <v>#N/A</v>
      </c>
      <c r="AE28" s="10" t="e">
        <f t="shared" ca="1" si="0"/>
        <v>#N/A</v>
      </c>
    </row>
    <row r="29" spans="2:31" x14ac:dyDescent="0.3">
      <c r="B29" s="7" t="s">
        <v>85</v>
      </c>
      <c r="C29" s="3" t="s">
        <v>86</v>
      </c>
      <c r="D29" s="4" t="s">
        <v>14</v>
      </c>
      <c r="E29" s="17" t="s">
        <v>15</v>
      </c>
      <c r="F29" s="5" t="s">
        <v>72</v>
      </c>
      <c r="G29" s="6" t="s">
        <v>11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 t="e">
        <f ca="1">IF(IFERROR(VLOOKUP($AH$3,$AK$2:$AK$6,1,FALSE),0)&lt;&gt;0,COUNTBLANK(H29:INDEX(H29:AC29,1,MATCH($AH$3,$H$2:$AC$2,0))),COUNTBLANK(H29:INDEX(H29:AC29,1,MATCH($AH$3,$H$2:$AC$2,0))))</f>
        <v>#N/A</v>
      </c>
      <c r="AE29" s="10" t="e">
        <f t="shared" ca="1" si="0"/>
        <v>#N/A</v>
      </c>
    </row>
    <row r="30" spans="2:31" x14ac:dyDescent="0.3">
      <c r="B30" s="7" t="s">
        <v>87</v>
      </c>
      <c r="C30" s="3" t="s">
        <v>88</v>
      </c>
      <c r="D30" s="4" t="s">
        <v>14</v>
      </c>
      <c r="E30" s="17" t="s">
        <v>15</v>
      </c>
      <c r="F30" s="5" t="s">
        <v>72</v>
      </c>
      <c r="G30" s="6" t="s">
        <v>11</v>
      </c>
      <c r="H30" s="15"/>
      <c r="I30" s="15" t="s">
        <v>40</v>
      </c>
      <c r="J30" s="15"/>
      <c r="K30" s="15"/>
      <c r="L30" s="15"/>
      <c r="M30" s="15"/>
      <c r="N30" s="15"/>
      <c r="O30" s="15"/>
      <c r="P30" s="35" t="s">
        <v>17</v>
      </c>
      <c r="Q30" s="35" t="s">
        <v>17</v>
      </c>
      <c r="R30" s="35" t="s">
        <v>17</v>
      </c>
      <c r="S30" s="35" t="s">
        <v>17</v>
      </c>
      <c r="T30" s="15"/>
      <c r="U30" s="8"/>
      <c r="V30" s="8"/>
      <c r="W30" s="8"/>
      <c r="X30" s="8" t="s">
        <v>17</v>
      </c>
      <c r="Y30" s="8"/>
      <c r="Z30" s="8"/>
      <c r="AA30" s="8"/>
      <c r="AB30" s="8"/>
      <c r="AC30" s="8"/>
      <c r="AD30" s="8" t="e">
        <f ca="1">IF(IFERROR(VLOOKUP($AH$3,$AK$2:$AK$6,1,FALSE),0)&lt;&gt;0,COUNTBLANK(H30:INDEX(H30:AC30,1,MATCH($AH$3,$H$2:$AC$2,0))),COUNTBLANK(H30:INDEX(H30:AC30,1,MATCH($AH$3,$H$2:$AC$2,0))))</f>
        <v>#N/A</v>
      </c>
      <c r="AE30" s="10" t="e">
        <f t="shared" ca="1" si="0"/>
        <v>#N/A</v>
      </c>
    </row>
    <row r="31" spans="2:31" x14ac:dyDescent="0.3">
      <c r="B31" s="7" t="s">
        <v>89</v>
      </c>
      <c r="C31" s="3" t="s">
        <v>90</v>
      </c>
      <c r="D31" s="4" t="s">
        <v>14</v>
      </c>
      <c r="E31" s="17" t="s">
        <v>69</v>
      </c>
      <c r="F31" s="5" t="s">
        <v>72</v>
      </c>
      <c r="G31" s="6" t="s">
        <v>11</v>
      </c>
      <c r="H31" s="8"/>
      <c r="I31" s="8"/>
      <c r="J31" s="8"/>
      <c r="K31" s="8"/>
      <c r="L31" s="8"/>
      <c r="M31" s="8"/>
      <c r="N31" s="8" t="s">
        <v>40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 t="s">
        <v>17</v>
      </c>
      <c r="AB31" s="8" t="s">
        <v>17</v>
      </c>
      <c r="AC31" s="8" t="s">
        <v>17</v>
      </c>
      <c r="AD31" s="8" t="e">
        <f ca="1">IF(IFERROR(VLOOKUP($AH$3,$AK$2:$AK$6,1,FALSE),0)&lt;&gt;0,COUNTBLANK(H31:INDEX(H31:AC31,1,MATCH($AH$3,$H$2:$AC$2,0))),COUNTBLANK(H31:INDEX(H31:AC31,1,MATCH($AH$3,$H$2:$AC$2,0))))</f>
        <v>#N/A</v>
      </c>
      <c r="AE31" s="10" t="e">
        <f t="shared" ca="1" si="0"/>
        <v>#N/A</v>
      </c>
    </row>
    <row r="32" spans="2:31" x14ac:dyDescent="0.3">
      <c r="B32" s="7" t="s">
        <v>91</v>
      </c>
      <c r="C32" s="3" t="s">
        <v>92</v>
      </c>
      <c r="D32" s="4" t="s">
        <v>14</v>
      </c>
      <c r="E32" s="17" t="s">
        <v>43</v>
      </c>
      <c r="F32" s="5" t="s">
        <v>72</v>
      </c>
      <c r="G32" s="6" t="s">
        <v>20</v>
      </c>
      <c r="H32" s="8" t="s">
        <v>20</v>
      </c>
      <c r="I32" s="8" t="s">
        <v>20</v>
      </c>
      <c r="J32" s="8" t="s">
        <v>20</v>
      </c>
      <c r="K32" s="8" t="s">
        <v>20</v>
      </c>
      <c r="L32" s="8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8" t="s">
        <v>20</v>
      </c>
      <c r="V32" s="8" t="s">
        <v>20</v>
      </c>
      <c r="W32" s="8" t="s">
        <v>20</v>
      </c>
      <c r="X32" s="8" t="s">
        <v>20</v>
      </c>
      <c r="Y32" s="8" t="s">
        <v>20</v>
      </c>
      <c r="Z32" s="8" t="s">
        <v>20</v>
      </c>
      <c r="AA32" s="8" t="s">
        <v>20</v>
      </c>
      <c r="AB32" s="8" t="s">
        <v>20</v>
      </c>
      <c r="AC32" s="8" t="s">
        <v>20</v>
      </c>
      <c r="AD32" s="8" t="e">
        <f ca="1">IF(IFERROR(VLOOKUP($AH$3,$AK$2:$AK$6,1,FALSE),0)&lt;&gt;0,COUNTBLANK(H32:INDEX(H32:AC32,1,MATCH($AH$3,$H$2:$AC$2,0))),COUNTBLANK(H32:INDEX(H32:AC32,1,MATCH($AH$3,$H$2:$AC$2,0))))</f>
        <v>#N/A</v>
      </c>
      <c r="AE32" s="10" t="e">
        <f t="shared" ca="1" si="0"/>
        <v>#N/A</v>
      </c>
    </row>
    <row r="33" spans="2:31" x14ac:dyDescent="0.3">
      <c r="B33" s="7" t="s">
        <v>93</v>
      </c>
      <c r="C33" s="3" t="s">
        <v>94</v>
      </c>
      <c r="D33" s="4" t="s">
        <v>14</v>
      </c>
      <c r="E33" s="17" t="s">
        <v>69</v>
      </c>
      <c r="F33" s="5" t="s">
        <v>72</v>
      </c>
      <c r="G33" s="6" t="s">
        <v>11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17</v>
      </c>
      <c r="U33" s="8"/>
      <c r="V33" s="8"/>
      <c r="W33" s="8"/>
      <c r="X33" s="8"/>
      <c r="Y33" s="8"/>
      <c r="Z33" s="8"/>
      <c r="AA33" s="8"/>
      <c r="AB33" s="8"/>
      <c r="AC33" s="8"/>
      <c r="AD33" s="8" t="e">
        <f ca="1">IF(IFERROR(VLOOKUP($AH$3,$AK$2:$AK$6,1,FALSE),0)&lt;&gt;0,COUNTBLANK(H33:INDEX(H33:AC33,1,MATCH($AH$3,$H$2:$AC$2,0))),COUNTBLANK(H33:INDEX(H33:AC33,1,MATCH($AH$3,$H$2:$AC$2,0))))</f>
        <v>#N/A</v>
      </c>
      <c r="AE33" s="10" t="e">
        <f t="shared" ca="1" si="0"/>
        <v>#N/A</v>
      </c>
    </row>
    <row r="34" spans="2:31" x14ac:dyDescent="0.3">
      <c r="B34" s="7" t="s">
        <v>95</v>
      </c>
      <c r="C34" s="3" t="s">
        <v>96</v>
      </c>
      <c r="D34" s="4" t="s">
        <v>14</v>
      </c>
      <c r="E34" s="17" t="s">
        <v>43</v>
      </c>
      <c r="F34" s="5" t="s">
        <v>72</v>
      </c>
      <c r="G34" s="6" t="s">
        <v>11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 t="s">
        <v>40</v>
      </c>
      <c r="T34" s="8"/>
      <c r="U34" s="8"/>
      <c r="V34" s="8"/>
      <c r="W34" s="8"/>
      <c r="X34" s="8" t="s">
        <v>20</v>
      </c>
      <c r="Y34" s="8" t="s">
        <v>20</v>
      </c>
      <c r="Z34" s="8" t="s">
        <v>20</v>
      </c>
      <c r="AA34" s="8" t="s">
        <v>20</v>
      </c>
      <c r="AB34" s="8" t="s">
        <v>20</v>
      </c>
      <c r="AC34" s="8" t="s">
        <v>20</v>
      </c>
      <c r="AD34" s="8" t="e">
        <f ca="1">IF(IFERROR(VLOOKUP($AH$3,$AK$2:$AK$6,1,FALSE),0)&lt;&gt;0,COUNTBLANK(H34:INDEX(H34:AC34,1,MATCH($AH$3,$H$2:$AC$2,0))),COUNTBLANK(H34:INDEX(H34:AC34,1,MATCH($AH$3,$H$2:$AC$2,0))))</f>
        <v>#N/A</v>
      </c>
      <c r="AE34" s="10" t="e">
        <f t="shared" ref="AE34:AE62" ca="1" si="1">AD34/$AH$4</f>
        <v>#N/A</v>
      </c>
    </row>
    <row r="35" spans="2:31" x14ac:dyDescent="0.3">
      <c r="B35" s="7" t="s">
        <v>97</v>
      </c>
      <c r="C35" s="3" t="s">
        <v>98</v>
      </c>
      <c r="D35" s="4" t="s">
        <v>14</v>
      </c>
      <c r="E35" s="17" t="s">
        <v>15</v>
      </c>
      <c r="F35" s="5" t="s">
        <v>72</v>
      </c>
      <c r="G35" s="6" t="s">
        <v>11</v>
      </c>
      <c r="H35" s="8"/>
      <c r="I35" s="8"/>
      <c r="J35" s="8"/>
      <c r="K35" s="8"/>
      <c r="L35" s="8"/>
      <c r="M35" s="8" t="s">
        <v>17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40</v>
      </c>
      <c r="Y35" s="8"/>
      <c r="Z35" s="8"/>
      <c r="AA35" s="8"/>
      <c r="AB35" s="8"/>
      <c r="AC35" s="8"/>
      <c r="AD35" s="8" t="e">
        <f ca="1">IF(IFERROR(VLOOKUP($AH$3,$AK$2:$AK$6,1,FALSE),0)&lt;&gt;0,COUNTBLANK(H35:INDEX(H35:AC35,1,MATCH($AH$3,$H$2:$AC$2,0))),COUNTBLANK(H35:INDEX(H35:AC35,1,MATCH($AH$3,$H$2:$AC$2,0))))</f>
        <v>#N/A</v>
      </c>
      <c r="AE35" s="10" t="e">
        <f t="shared" ca="1" si="1"/>
        <v>#N/A</v>
      </c>
    </row>
    <row r="36" spans="2:31" x14ac:dyDescent="0.3">
      <c r="B36" s="7" t="s">
        <v>99</v>
      </c>
      <c r="C36" s="3" t="s">
        <v>100</v>
      </c>
      <c r="D36" s="4" t="s">
        <v>14</v>
      </c>
      <c r="E36" s="17" t="s">
        <v>15</v>
      </c>
      <c r="F36" s="5" t="s">
        <v>72</v>
      </c>
      <c r="G36" s="6" t="s">
        <v>11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 t="e">
        <f ca="1">IF(IFERROR(VLOOKUP($AH$3,$AK$2:$AK$6,1,FALSE),0)&lt;&gt;0,COUNTBLANK(H36:INDEX(H36:AC36,1,MATCH($AH$3,$H$2:$AC$2,0))),COUNTBLANK(H36:INDEX(H36:AC36,1,MATCH($AH$3,$H$2:$AC$2,0))))</f>
        <v>#N/A</v>
      </c>
      <c r="AE36" s="10" t="e">
        <f t="shared" ca="1" si="1"/>
        <v>#N/A</v>
      </c>
    </row>
    <row r="37" spans="2:31" x14ac:dyDescent="0.3">
      <c r="B37" s="7" t="s">
        <v>101</v>
      </c>
      <c r="C37" s="3" t="s">
        <v>102</v>
      </c>
      <c r="D37" s="4" t="s">
        <v>14</v>
      </c>
      <c r="E37" s="17" t="s">
        <v>15</v>
      </c>
      <c r="F37" s="5" t="s">
        <v>72</v>
      </c>
      <c r="G37" s="6" t="s">
        <v>11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 t="s">
        <v>40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e">
        <f ca="1">IF(IFERROR(VLOOKUP($AH$3,$AK$2:$AK$6,1,FALSE),0)&lt;&gt;0,COUNTBLANK(H37:INDEX(H37:AC37,1,MATCH($AH$3,$H$2:$AC$2,0))),COUNTBLANK(H37:INDEX(H37:AC37,1,MATCH($AH$3,$H$2:$AC$2,0))))</f>
        <v>#N/A</v>
      </c>
      <c r="AE37" s="10" t="e">
        <f t="shared" ca="1" si="1"/>
        <v>#N/A</v>
      </c>
    </row>
    <row r="38" spans="2:31" x14ac:dyDescent="0.3">
      <c r="B38" s="7" t="s">
        <v>103</v>
      </c>
      <c r="C38" s="3" t="s">
        <v>104</v>
      </c>
      <c r="D38" s="4" t="s">
        <v>14</v>
      </c>
      <c r="E38" s="17" t="s">
        <v>15</v>
      </c>
      <c r="F38" s="5" t="s">
        <v>72</v>
      </c>
      <c r="G38" s="6" t="s">
        <v>11</v>
      </c>
      <c r="H38" s="8" t="s">
        <v>17</v>
      </c>
      <c r="I38" s="8" t="s">
        <v>40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 t="e">
        <f ca="1">IF(IFERROR(VLOOKUP($AH$3,$AK$2:$AK$6,1,FALSE),0)&lt;&gt;0,COUNTBLANK(H38:INDEX(H38:AC38,1,MATCH($AH$3,$H$2:$AC$2,0))),COUNTBLANK(H38:INDEX(H38:AC38,1,MATCH($AH$3,$H$2:$AC$2,0))))</f>
        <v>#N/A</v>
      </c>
      <c r="AE38" s="10" t="e">
        <f t="shared" ca="1" si="1"/>
        <v>#N/A</v>
      </c>
    </row>
    <row r="39" spans="2:31" x14ac:dyDescent="0.3">
      <c r="B39" s="7" t="s">
        <v>105</v>
      </c>
      <c r="C39" s="3" t="s">
        <v>106</v>
      </c>
      <c r="D39" s="4" t="s">
        <v>14</v>
      </c>
      <c r="E39" s="17" t="s">
        <v>69</v>
      </c>
      <c r="F39" s="5" t="s">
        <v>72</v>
      </c>
      <c r="G39" s="6" t="s">
        <v>11</v>
      </c>
      <c r="H39" s="15"/>
      <c r="I39" s="15"/>
      <c r="J39" s="15"/>
      <c r="K39" s="15"/>
      <c r="L39" s="15"/>
      <c r="M39" s="1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 t="s">
        <v>17</v>
      </c>
      <c r="AA39" s="8" t="s">
        <v>17</v>
      </c>
      <c r="AB39" s="8" t="s">
        <v>17</v>
      </c>
      <c r="AC39" s="8" t="s">
        <v>40</v>
      </c>
      <c r="AD39" s="8" t="e">
        <f ca="1">IF(IFERROR(VLOOKUP($AH$3,$AK$2:$AK$6,1,FALSE),0)&lt;&gt;0,COUNTBLANK(H39:INDEX(H39:AC39,1,MATCH($AH$3,$H$2:$AC$2,0))),COUNTBLANK(H39:INDEX(H39:AC39,1,MATCH($AH$3,$H$2:$AC$2,0))))</f>
        <v>#N/A</v>
      </c>
      <c r="AE39" s="10" t="e">
        <f t="shared" ca="1" si="1"/>
        <v>#N/A</v>
      </c>
    </row>
    <row r="40" spans="2:31" x14ac:dyDescent="0.3">
      <c r="B40" s="7" t="s">
        <v>107</v>
      </c>
      <c r="C40" s="3" t="s">
        <v>108</v>
      </c>
      <c r="D40" s="4" t="s">
        <v>14</v>
      </c>
      <c r="E40" s="17" t="s">
        <v>43</v>
      </c>
      <c r="F40" s="5" t="s">
        <v>72</v>
      </c>
      <c r="G40" s="6" t="s">
        <v>11</v>
      </c>
      <c r="H40" s="8"/>
      <c r="I40" s="8" t="s">
        <v>40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 t="e">
        <f ca="1">IF(IFERROR(VLOOKUP($AH$3,$AK$2:$AK$6,1,FALSE),0)&lt;&gt;0,COUNTBLANK(H40:INDEX(H40:AC40,1,MATCH($AH$3,$H$2:$AC$2,0))),COUNTBLANK(H40:INDEX(H40:AC40,1,MATCH($AH$3,$H$2:$AC$2,0))))</f>
        <v>#N/A</v>
      </c>
      <c r="AE40" s="10" t="e">
        <f t="shared" ca="1" si="1"/>
        <v>#N/A</v>
      </c>
    </row>
    <row r="41" spans="2:31" x14ac:dyDescent="0.3">
      <c r="B41" s="7" t="s">
        <v>109</v>
      </c>
      <c r="C41" s="3" t="s">
        <v>110</v>
      </c>
      <c r="D41" s="4" t="s">
        <v>14</v>
      </c>
      <c r="E41" s="17" t="s">
        <v>69</v>
      </c>
      <c r="F41" s="5" t="s">
        <v>72</v>
      </c>
      <c r="G41" s="6" t="s">
        <v>11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40</v>
      </c>
      <c r="Y41" s="8"/>
      <c r="Z41" s="8"/>
      <c r="AA41" s="8"/>
      <c r="AB41" s="8"/>
      <c r="AC41" s="8"/>
      <c r="AD41" s="8" t="e">
        <f ca="1">IF(IFERROR(VLOOKUP($AH$3,$AK$2:$AK$6,1,FALSE),0)&lt;&gt;0,COUNTBLANK(H41:INDEX(H41:AC41,1,MATCH($AH$3,$H$2:$AC$2,0))),COUNTBLANK(H41:INDEX(H41:AC41,1,MATCH($AH$3,$H$2:$AC$2,0))))</f>
        <v>#N/A</v>
      </c>
      <c r="AE41" s="10" t="e">
        <f t="shared" ca="1" si="1"/>
        <v>#N/A</v>
      </c>
    </row>
    <row r="42" spans="2:31" x14ac:dyDescent="0.3">
      <c r="B42" s="7" t="s">
        <v>111</v>
      </c>
      <c r="C42" s="3" t="s">
        <v>112</v>
      </c>
      <c r="D42" s="4" t="s">
        <v>14</v>
      </c>
      <c r="E42" s="17" t="s">
        <v>15</v>
      </c>
      <c r="F42" s="5" t="s">
        <v>72</v>
      </c>
      <c r="G42" s="6" t="s">
        <v>11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 t="e">
        <f ca="1">IF(IFERROR(VLOOKUP($AH$3,$AK$2:$AK$6,1,FALSE),0)&lt;&gt;0,COUNTBLANK(H42:INDEX(H42:AC42,1,MATCH($AH$3,$H$2:$AC$2,0))),COUNTBLANK(H42:INDEX(H42:AC42,1,MATCH($AH$3,$H$2:$AC$2,0))))</f>
        <v>#N/A</v>
      </c>
      <c r="AE42" s="10" t="e">
        <f t="shared" ca="1" si="1"/>
        <v>#N/A</v>
      </c>
    </row>
    <row r="43" spans="2:31" x14ac:dyDescent="0.3">
      <c r="B43" s="7" t="s">
        <v>113</v>
      </c>
      <c r="C43" s="3" t="s">
        <v>114</v>
      </c>
      <c r="D43" s="4" t="s">
        <v>14</v>
      </c>
      <c r="E43" s="17" t="s">
        <v>69</v>
      </c>
      <c r="F43" s="5" t="s">
        <v>72</v>
      </c>
      <c r="G43" s="6" t="s">
        <v>11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40</v>
      </c>
      <c r="Y43" s="8"/>
      <c r="Z43" s="8"/>
      <c r="AA43" s="8"/>
      <c r="AB43" s="8"/>
      <c r="AC43" s="8"/>
      <c r="AD43" s="8" t="e">
        <f ca="1">IF(IFERROR(VLOOKUP($AH$3,$AK$2:$AK$6,1,FALSE),0)&lt;&gt;0,COUNTBLANK(H43:INDEX(H43:AC43,1,MATCH($AH$3,$H$2:$AC$2,0))),COUNTBLANK(H43:INDEX(H43:AC43,1,MATCH($AH$3,$H$2:$AC$2,0))))</f>
        <v>#N/A</v>
      </c>
      <c r="AE43" s="10" t="e">
        <f t="shared" ca="1" si="1"/>
        <v>#N/A</v>
      </c>
    </row>
    <row r="44" spans="2:31" x14ac:dyDescent="0.3">
      <c r="B44" s="7" t="s">
        <v>115</v>
      </c>
      <c r="C44" s="3" t="s">
        <v>116</v>
      </c>
      <c r="D44" s="4" t="s">
        <v>14</v>
      </c>
      <c r="E44" s="17" t="s">
        <v>69</v>
      </c>
      <c r="F44" s="5" t="s">
        <v>117</v>
      </c>
      <c r="G44" s="6" t="s">
        <v>11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 t="s">
        <v>40</v>
      </c>
      <c r="Y44" s="15"/>
      <c r="Z44" s="15"/>
      <c r="AA44" s="15"/>
      <c r="AB44" s="15"/>
      <c r="AC44" s="15"/>
      <c r="AD44" s="8" t="e">
        <f ca="1">IF(IFERROR(VLOOKUP($AH$3,$AK$2:$AK$6,1,FALSE),0)&lt;&gt;0,COUNTBLANK(H44:INDEX(H44:AC44,1,MATCH($AH$3,$H$2:$AC$2,0))),COUNTBLANK(H44:INDEX(H44:AC44,1,MATCH($AH$3,$H$2:$AC$2,0))))</f>
        <v>#N/A</v>
      </c>
      <c r="AE44" s="10" t="e">
        <f t="shared" ca="1" si="1"/>
        <v>#N/A</v>
      </c>
    </row>
    <row r="45" spans="2:31" x14ac:dyDescent="0.3">
      <c r="B45" s="7" t="s">
        <v>118</v>
      </c>
      <c r="C45" s="3" t="s">
        <v>119</v>
      </c>
      <c r="D45" s="4" t="s">
        <v>14</v>
      </c>
      <c r="E45" s="17" t="s">
        <v>69</v>
      </c>
      <c r="F45" s="5" t="s">
        <v>117</v>
      </c>
      <c r="G45" s="6" t="s">
        <v>11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 t="s">
        <v>40</v>
      </c>
      <c r="AD45" s="8" t="e">
        <f ca="1">IF(IFERROR(VLOOKUP($AH$3,$AK$2:$AK$6,1,FALSE),0)&lt;&gt;0,COUNTBLANK(H45:INDEX(H45:AC45,1,MATCH($AH$3,$H$2:$AC$2,0))),COUNTBLANK(H45:INDEX(H45:AC45,1,MATCH($AH$3,$H$2:$AC$2,0))))</f>
        <v>#N/A</v>
      </c>
      <c r="AE45" s="10" t="e">
        <f t="shared" ca="1" si="1"/>
        <v>#N/A</v>
      </c>
    </row>
    <row r="46" spans="2:31" x14ac:dyDescent="0.3">
      <c r="B46" s="7" t="s">
        <v>120</v>
      </c>
      <c r="C46" s="3" t="s">
        <v>121</v>
      </c>
      <c r="D46" s="4" t="s">
        <v>14</v>
      </c>
      <c r="E46" s="17" t="s">
        <v>69</v>
      </c>
      <c r="F46" s="5" t="s">
        <v>117</v>
      </c>
      <c r="G46" s="6" t="s">
        <v>11</v>
      </c>
      <c r="H46" s="15"/>
      <c r="I46" s="15"/>
      <c r="J46" s="15"/>
      <c r="K46" s="15"/>
      <c r="L46" s="15"/>
      <c r="M46" s="15"/>
      <c r="N46" s="15" t="s">
        <v>40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8" t="e">
        <f ca="1">IF(IFERROR(VLOOKUP($AH$3,$AK$2:$AK$6,1,FALSE),0)&lt;&gt;0,COUNTBLANK(H46:INDEX(H46:AC46,1,MATCH($AH$3,$H$2:$AC$2,0))),COUNTBLANK(H46:INDEX(H46:AC46,1,MATCH($AH$3,$H$2:$AC$2,0))))</f>
        <v>#N/A</v>
      </c>
      <c r="AE46" s="10" t="e">
        <f t="shared" ca="1" si="1"/>
        <v>#N/A</v>
      </c>
    </row>
    <row r="47" spans="2:31" x14ac:dyDescent="0.3">
      <c r="B47" s="7" t="s">
        <v>122</v>
      </c>
      <c r="C47" s="3" t="s">
        <v>123</v>
      </c>
      <c r="D47" s="4" t="s">
        <v>14</v>
      </c>
      <c r="E47" s="17" t="s">
        <v>15</v>
      </c>
      <c r="F47" s="5" t="s">
        <v>117</v>
      </c>
      <c r="G47" s="6" t="s">
        <v>11</v>
      </c>
      <c r="H47" s="15" t="s">
        <v>17</v>
      </c>
      <c r="I47" s="15" t="s">
        <v>17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 t="s">
        <v>17</v>
      </c>
      <c r="X47" s="15" t="s">
        <v>17</v>
      </c>
      <c r="Y47" s="15"/>
      <c r="Z47" s="15"/>
      <c r="AA47" s="15"/>
      <c r="AB47" s="15"/>
      <c r="AC47" s="15"/>
      <c r="AD47" s="8" t="e">
        <f ca="1">IF(IFERROR(VLOOKUP($AH$3,$AK$2:$AK$6,1,FALSE),0)&lt;&gt;0,COUNTBLANK(H47:INDEX(H47:AC47,1,MATCH($AH$3,$H$2:$AC$2,0))),COUNTBLANK(H47:INDEX(H47:AC47,1,MATCH($AH$3,$H$2:$AC$2,0))))</f>
        <v>#N/A</v>
      </c>
      <c r="AE47" s="10" t="e">
        <f t="shared" ca="1" si="1"/>
        <v>#N/A</v>
      </c>
    </row>
    <row r="48" spans="2:31" x14ac:dyDescent="0.3">
      <c r="B48" s="7" t="s">
        <v>124</v>
      </c>
      <c r="C48" s="3" t="s">
        <v>125</v>
      </c>
      <c r="D48" s="4" t="s">
        <v>14</v>
      </c>
      <c r="E48" s="17" t="s">
        <v>69</v>
      </c>
      <c r="F48" s="5" t="s">
        <v>117</v>
      </c>
      <c r="G48" s="6" t="s">
        <v>11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 t="s">
        <v>40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8" t="e">
        <f ca="1">IF(IFERROR(VLOOKUP($AH$3,$AK$2:$AK$6,1,FALSE),0)&lt;&gt;0,COUNTBLANK(H48:INDEX(H48:AC48,1,MATCH($AH$3,$H$2:$AC$2,0))),COUNTBLANK(H48:INDEX(H48:AC48,1,MATCH($AH$3,$H$2:$AC$2,0))))</f>
        <v>#N/A</v>
      </c>
      <c r="AE48" s="10" t="e">
        <f t="shared" ca="1" si="1"/>
        <v>#N/A</v>
      </c>
    </row>
    <row r="49" spans="2:31" x14ac:dyDescent="0.3">
      <c r="B49" s="7" t="s">
        <v>126</v>
      </c>
      <c r="C49" s="3" t="s">
        <v>127</v>
      </c>
      <c r="D49" s="4" t="s">
        <v>14</v>
      </c>
      <c r="E49" s="17" t="s">
        <v>15</v>
      </c>
      <c r="F49" s="5" t="s">
        <v>117</v>
      </c>
      <c r="G49" s="6" t="s">
        <v>20</v>
      </c>
      <c r="H49" s="15" t="s">
        <v>20</v>
      </c>
      <c r="I49" s="15" t="s">
        <v>20</v>
      </c>
      <c r="J49" s="15" t="s">
        <v>20</v>
      </c>
      <c r="K49" s="15" t="s">
        <v>20</v>
      </c>
      <c r="L49" s="15" t="s">
        <v>20</v>
      </c>
      <c r="M49" s="15" t="s">
        <v>20</v>
      </c>
      <c r="N49" s="15" t="s">
        <v>20</v>
      </c>
      <c r="O49" s="15" t="s">
        <v>20</v>
      </c>
      <c r="P49" s="15" t="s">
        <v>20</v>
      </c>
      <c r="Q49" s="15" t="s">
        <v>20</v>
      </c>
      <c r="R49" s="15" t="s">
        <v>20</v>
      </c>
      <c r="S49" s="15" t="s">
        <v>20</v>
      </c>
      <c r="T49" s="15" t="s">
        <v>20</v>
      </c>
      <c r="U49" s="15" t="s">
        <v>20</v>
      </c>
      <c r="V49" s="15" t="s">
        <v>20</v>
      </c>
      <c r="W49" s="15" t="s">
        <v>20</v>
      </c>
      <c r="X49" s="15" t="s">
        <v>20</v>
      </c>
      <c r="Y49" s="15" t="s">
        <v>20</v>
      </c>
      <c r="Z49" s="15" t="s">
        <v>20</v>
      </c>
      <c r="AA49" s="15" t="s">
        <v>20</v>
      </c>
      <c r="AB49" s="15" t="s">
        <v>20</v>
      </c>
      <c r="AC49" s="15" t="s">
        <v>20</v>
      </c>
      <c r="AD49" s="8" t="e">
        <f ca="1">IF(IFERROR(VLOOKUP($AH$3,$AK$2:$AK$6,1,FALSE),0)&lt;&gt;0,COUNTBLANK(H49:INDEX(H49:AC49,1,MATCH($AH$3,$H$2:$AC$2,0))),COUNTBLANK(H49:INDEX(H49:AC49,1,MATCH($AH$3,$H$2:$AC$2,0))))</f>
        <v>#N/A</v>
      </c>
      <c r="AE49" s="10" t="e">
        <f t="shared" ca="1" si="1"/>
        <v>#N/A</v>
      </c>
    </row>
    <row r="50" spans="2:31" x14ac:dyDescent="0.3">
      <c r="B50" s="7" t="s">
        <v>128</v>
      </c>
      <c r="C50" s="3" t="s">
        <v>129</v>
      </c>
      <c r="D50" s="4" t="s">
        <v>14</v>
      </c>
      <c r="E50" s="17" t="s">
        <v>69</v>
      </c>
      <c r="F50" s="5" t="s">
        <v>117</v>
      </c>
      <c r="G50" s="6" t="s">
        <v>11</v>
      </c>
      <c r="H50" s="15" t="s">
        <v>17</v>
      </c>
      <c r="I50" s="15" t="s">
        <v>17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 t="s">
        <v>17</v>
      </c>
      <c r="Z50" s="15"/>
      <c r="AA50" s="15"/>
      <c r="AB50" s="15"/>
      <c r="AC50" s="15"/>
      <c r="AD50" s="8" t="e">
        <f ca="1">IF(IFERROR(VLOOKUP($AH$3,$AK$2:$AK$6,1,FALSE),0)&lt;&gt;0,COUNTBLANK(H50:INDEX(H50:AC50,1,MATCH($AH$3,$H$2:$AC$2,0))),COUNTBLANK(H50:INDEX(H50:AC50,1,MATCH($AH$3,$H$2:$AC$2,0))))</f>
        <v>#N/A</v>
      </c>
      <c r="AE50" s="10" t="e">
        <f t="shared" ca="1" si="1"/>
        <v>#N/A</v>
      </c>
    </row>
    <row r="51" spans="2:31" x14ac:dyDescent="0.3">
      <c r="B51" s="7" t="s">
        <v>130</v>
      </c>
      <c r="C51" s="3" t="s">
        <v>131</v>
      </c>
      <c r="D51" s="4" t="s">
        <v>14</v>
      </c>
      <c r="E51" s="17" t="s">
        <v>69</v>
      </c>
      <c r="F51" s="5" t="s">
        <v>117</v>
      </c>
      <c r="G51" s="6" t="s">
        <v>11</v>
      </c>
      <c r="H51" s="15"/>
      <c r="I51" s="15"/>
      <c r="J51" s="15"/>
      <c r="K51" s="15"/>
      <c r="L51" s="15"/>
      <c r="M51" s="15"/>
      <c r="N51" s="15"/>
      <c r="O51" s="15"/>
      <c r="P51" s="15"/>
      <c r="Q51" s="15" t="s">
        <v>20</v>
      </c>
      <c r="R51" s="15"/>
      <c r="S51" s="15"/>
      <c r="T51" s="15"/>
      <c r="U51" s="15"/>
      <c r="V51" s="15"/>
      <c r="W51" s="15"/>
      <c r="X51" s="15" t="s">
        <v>40</v>
      </c>
      <c r="Y51" s="15"/>
      <c r="Z51" s="15"/>
      <c r="AA51" s="15"/>
      <c r="AB51" s="15"/>
      <c r="AC51" s="15"/>
      <c r="AD51" s="8" t="e">
        <f ca="1">IF(IFERROR(VLOOKUP($AH$3,$AK$2:$AK$6,1,FALSE),0)&lt;&gt;0,COUNTBLANK(H51:INDEX(H51:AC51,1,MATCH($AH$3,$H$2:$AC$2,0))),COUNTBLANK(H51:INDEX(H51:AC51,1,MATCH($AH$3,$H$2:$AC$2,0))))</f>
        <v>#N/A</v>
      </c>
      <c r="AE51" s="10" t="e">
        <f t="shared" ca="1" si="1"/>
        <v>#N/A</v>
      </c>
    </row>
    <row r="52" spans="2:31" x14ac:dyDescent="0.3">
      <c r="B52" s="7" t="s">
        <v>132</v>
      </c>
      <c r="C52" s="3" t="s">
        <v>133</v>
      </c>
      <c r="D52" s="4" t="s">
        <v>14</v>
      </c>
      <c r="E52" s="17" t="s">
        <v>43</v>
      </c>
      <c r="F52" s="5" t="s">
        <v>117</v>
      </c>
      <c r="G52" s="6" t="s">
        <v>11</v>
      </c>
      <c r="H52" s="15"/>
      <c r="I52" s="15"/>
      <c r="J52" s="15"/>
      <c r="K52" s="15"/>
      <c r="L52" s="15"/>
      <c r="M52" s="15"/>
      <c r="N52" s="15"/>
      <c r="O52" s="15"/>
      <c r="P52" s="15"/>
      <c r="Q52" s="15" t="s">
        <v>20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 t="s">
        <v>40</v>
      </c>
      <c r="AD52" s="8" t="e">
        <f ca="1">IF(IFERROR(VLOOKUP($AH$3,$AK$2:$AK$6,1,FALSE),0)&lt;&gt;0,COUNTBLANK(H52:INDEX(H52:AC52,1,MATCH($AH$3,$H$2:$AC$2,0))),COUNTBLANK(H52:INDEX(H52:AC52,1,MATCH($AH$3,$H$2:$AC$2,0))))</f>
        <v>#N/A</v>
      </c>
      <c r="AE52" s="10" t="e">
        <f t="shared" ca="1" si="1"/>
        <v>#N/A</v>
      </c>
    </row>
    <row r="53" spans="2:31" x14ac:dyDescent="0.3">
      <c r="B53" s="7" t="s">
        <v>134</v>
      </c>
      <c r="C53" s="3" t="s">
        <v>135</v>
      </c>
      <c r="D53" s="4" t="s">
        <v>14</v>
      </c>
      <c r="E53" s="17" t="s">
        <v>43</v>
      </c>
      <c r="F53" s="5" t="s">
        <v>117</v>
      </c>
      <c r="G53" s="6" t="s">
        <v>11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 t="s">
        <v>40</v>
      </c>
      <c r="Y53" s="15"/>
      <c r="Z53" s="15"/>
      <c r="AA53" s="15"/>
      <c r="AB53" s="15"/>
      <c r="AC53" s="15"/>
      <c r="AD53" s="8" t="e">
        <f ca="1">IF(IFERROR(VLOOKUP($AH$3,$AK$2:$AK$6,1,FALSE),0)&lt;&gt;0,COUNTBLANK(H53:INDEX(H53:AC53,1,MATCH($AH$3,$H$2:$AC$2,0))),COUNTBLANK(H53:INDEX(H53:AC53,1,MATCH($AH$3,$H$2:$AC$2,0))))</f>
        <v>#N/A</v>
      </c>
      <c r="AE53" s="10" t="e">
        <f t="shared" ca="1" si="1"/>
        <v>#N/A</v>
      </c>
    </row>
    <row r="54" spans="2:31" x14ac:dyDescent="0.3">
      <c r="B54" s="7" t="s">
        <v>136</v>
      </c>
      <c r="C54" s="3" t="s">
        <v>137</v>
      </c>
      <c r="D54" s="4" t="s">
        <v>14</v>
      </c>
      <c r="E54" s="17" t="s">
        <v>15</v>
      </c>
      <c r="F54" s="5" t="s">
        <v>117</v>
      </c>
      <c r="G54" s="6" t="s">
        <v>20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 t="s">
        <v>20</v>
      </c>
      <c r="U54" s="15" t="s">
        <v>20</v>
      </c>
      <c r="V54" s="15" t="s">
        <v>20</v>
      </c>
      <c r="W54" s="15" t="s">
        <v>20</v>
      </c>
      <c r="X54" s="15" t="s">
        <v>20</v>
      </c>
      <c r="Y54" s="15" t="s">
        <v>20</v>
      </c>
      <c r="Z54" s="15" t="s">
        <v>20</v>
      </c>
      <c r="AA54" s="15" t="s">
        <v>20</v>
      </c>
      <c r="AB54" s="15" t="s">
        <v>20</v>
      </c>
      <c r="AC54" s="15" t="s">
        <v>20</v>
      </c>
      <c r="AD54" s="8" t="e">
        <f ca="1">IF(IFERROR(VLOOKUP($AH$3,$AK$2:$AK$6,1,FALSE),0)&lt;&gt;0,COUNTBLANK(H54:INDEX(H54:AC54,1,MATCH($AH$3,$H$2:$AC$2,0))),COUNTBLANK(H54:INDEX(H54:AC54,1,MATCH($AH$3,$H$2:$AC$2,0))))</f>
        <v>#N/A</v>
      </c>
      <c r="AE54" s="10" t="e">
        <f t="shared" ca="1" si="1"/>
        <v>#N/A</v>
      </c>
    </row>
    <row r="55" spans="2:31" x14ac:dyDescent="0.3">
      <c r="B55" s="7" t="s">
        <v>138</v>
      </c>
      <c r="C55" s="3" t="s">
        <v>139</v>
      </c>
      <c r="D55" s="4" t="s">
        <v>14</v>
      </c>
      <c r="E55" s="17" t="s">
        <v>43</v>
      </c>
      <c r="F55" s="5" t="s">
        <v>117</v>
      </c>
      <c r="G55" s="6" t="s">
        <v>11</v>
      </c>
      <c r="H55" s="15"/>
      <c r="I55" s="15"/>
      <c r="J55" s="15"/>
      <c r="K55" s="15"/>
      <c r="L55" s="15"/>
      <c r="M55" s="15"/>
      <c r="N55" s="15" t="s">
        <v>40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 t="s">
        <v>20</v>
      </c>
      <c r="Z55" s="15" t="s">
        <v>20</v>
      </c>
      <c r="AA55" s="15" t="s">
        <v>20</v>
      </c>
      <c r="AB55" s="15" t="s">
        <v>20</v>
      </c>
      <c r="AC55" s="15" t="s">
        <v>20</v>
      </c>
      <c r="AD55" s="8" t="e">
        <f ca="1">IF(IFERROR(VLOOKUP($AH$3,$AK$2:$AK$6,1,FALSE),0)&lt;&gt;0,COUNTBLANK(H55:INDEX(H55:AC55,1,MATCH($AH$3,$H$2:$AC$2,0))),COUNTBLANK(H55:INDEX(H55:AC55,1,MATCH($AH$3,$H$2:$AC$2,0))))</f>
        <v>#N/A</v>
      </c>
      <c r="AE55" s="10" t="e">
        <f t="shared" ca="1" si="1"/>
        <v>#N/A</v>
      </c>
    </row>
    <row r="56" spans="2:31" x14ac:dyDescent="0.3">
      <c r="B56" s="7" t="s">
        <v>140</v>
      </c>
      <c r="C56" s="3" t="s">
        <v>141</v>
      </c>
      <c r="D56" s="4" t="s">
        <v>14</v>
      </c>
      <c r="E56" s="17" t="s">
        <v>69</v>
      </c>
      <c r="F56" s="5" t="s">
        <v>117</v>
      </c>
      <c r="G56" s="6" t="s">
        <v>11</v>
      </c>
      <c r="H56" s="15" t="s">
        <v>17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 t="s">
        <v>17</v>
      </c>
      <c r="Z56" s="15" t="s">
        <v>17</v>
      </c>
      <c r="AA56" s="15"/>
      <c r="AB56" s="15"/>
      <c r="AC56" s="15"/>
      <c r="AD56" s="8" t="e">
        <f ca="1">IF(IFERROR(VLOOKUP($AH$3,$AK$2:$AK$6,1,FALSE),0)&lt;&gt;0,COUNTBLANK(H56:INDEX(H56:AC56,1,MATCH($AH$3,$H$2:$AC$2,0))),COUNTBLANK(H56:INDEX(H56:AC56,1,MATCH($AH$3,$H$2:$AC$2,0))))</f>
        <v>#N/A</v>
      </c>
      <c r="AE56" s="10" t="e">
        <f t="shared" ca="1" si="1"/>
        <v>#N/A</v>
      </c>
    </row>
    <row r="57" spans="2:31" x14ac:dyDescent="0.3">
      <c r="B57" s="7" t="s">
        <v>142</v>
      </c>
      <c r="C57" s="3" t="s">
        <v>143</v>
      </c>
      <c r="D57" s="4" t="s">
        <v>14</v>
      </c>
      <c r="E57" s="17" t="s">
        <v>34</v>
      </c>
      <c r="F57" s="5" t="s">
        <v>117</v>
      </c>
      <c r="G57" s="6" t="s">
        <v>11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 t="s">
        <v>144</v>
      </c>
      <c r="Y57" s="15" t="s">
        <v>17</v>
      </c>
      <c r="Z57" s="15" t="s">
        <v>17</v>
      </c>
      <c r="AA57" s="15" t="s">
        <v>17</v>
      </c>
      <c r="AB57" s="15" t="s">
        <v>17</v>
      </c>
      <c r="AC57" s="15" t="s">
        <v>17</v>
      </c>
      <c r="AD57" s="8" t="e">
        <f ca="1">IF(IFERROR(VLOOKUP($AH$3,$AK$2:$AK$6,1,FALSE),0)&lt;&gt;0,COUNTBLANK(H57:INDEX(H57:AC57,1,MATCH($AH$3,$H$2:$AC$2,0))),COUNTBLANK(H57:INDEX(H57:AC57,1,MATCH($AH$3,$H$2:$AC$2,0))))</f>
        <v>#N/A</v>
      </c>
      <c r="AE57" s="10" t="e">
        <f t="shared" ca="1" si="1"/>
        <v>#N/A</v>
      </c>
    </row>
    <row r="58" spans="2:31" x14ac:dyDescent="0.3">
      <c r="B58" s="7" t="s">
        <v>145</v>
      </c>
      <c r="C58" s="3" t="s">
        <v>146</v>
      </c>
      <c r="D58" s="4" t="s">
        <v>14</v>
      </c>
      <c r="E58" s="17" t="s">
        <v>34</v>
      </c>
      <c r="F58" s="5" t="s">
        <v>117</v>
      </c>
      <c r="G58" s="6" t="s">
        <v>11</v>
      </c>
      <c r="H58" s="15" t="s">
        <v>17</v>
      </c>
      <c r="I58" s="15" t="s">
        <v>17</v>
      </c>
      <c r="J58" s="15" t="s">
        <v>17</v>
      </c>
      <c r="K58" s="15"/>
      <c r="L58" s="15"/>
      <c r="M58" s="15"/>
      <c r="N58" s="15" t="s">
        <v>40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8" t="e">
        <f ca="1">IF(IFERROR(VLOOKUP($AH$3,$AK$2:$AK$6,1,FALSE),0)&lt;&gt;0,COUNTBLANK(H58:INDEX(H58:AC58,1,MATCH($AH$3,$H$2:$AC$2,0))),COUNTBLANK(H58:INDEX(H58:AC58,1,MATCH($AH$3,$H$2:$AC$2,0))))</f>
        <v>#N/A</v>
      </c>
      <c r="AE58" s="10" t="e">
        <f t="shared" ca="1" si="1"/>
        <v>#N/A</v>
      </c>
    </row>
    <row r="59" spans="2:31" x14ac:dyDescent="0.3">
      <c r="B59" s="7" t="s">
        <v>147</v>
      </c>
      <c r="C59" s="3" t="s">
        <v>148</v>
      </c>
      <c r="D59" s="4" t="s">
        <v>14</v>
      </c>
      <c r="E59" s="17" t="s">
        <v>34</v>
      </c>
      <c r="F59" s="5" t="s">
        <v>117</v>
      </c>
      <c r="G59" s="6" t="s">
        <v>11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 t="s">
        <v>40</v>
      </c>
      <c r="T59" s="15" t="s">
        <v>17</v>
      </c>
      <c r="U59" s="15" t="s">
        <v>17</v>
      </c>
      <c r="V59" s="15" t="s">
        <v>17</v>
      </c>
      <c r="W59" s="15" t="s">
        <v>17</v>
      </c>
      <c r="X59" s="15" t="s">
        <v>17</v>
      </c>
      <c r="Y59" s="15" t="s">
        <v>17</v>
      </c>
      <c r="Z59" s="15" t="s">
        <v>17</v>
      </c>
      <c r="AA59" s="15" t="s">
        <v>17</v>
      </c>
      <c r="AB59" s="15" t="s">
        <v>17</v>
      </c>
      <c r="AC59" s="15" t="s">
        <v>17</v>
      </c>
      <c r="AD59" s="8" t="e">
        <f ca="1">IF(IFERROR(VLOOKUP($AH$3,$AK$2:$AK$6,1,FALSE),0)&lt;&gt;0,COUNTBLANK(H59:INDEX(H59:AC59,1,MATCH($AH$3,$H$2:$AC$2,0))),COUNTBLANK(H59:INDEX(H59:AC59,1,MATCH($AH$3,$H$2:$AC$2,0))))</f>
        <v>#N/A</v>
      </c>
      <c r="AE59" s="10" t="e">
        <f t="shared" ca="1" si="1"/>
        <v>#N/A</v>
      </c>
    </row>
    <row r="60" spans="2:31" x14ac:dyDescent="0.3">
      <c r="B60" s="7" t="s">
        <v>149</v>
      </c>
      <c r="C60" s="3" t="s">
        <v>150</v>
      </c>
      <c r="D60" s="4" t="s">
        <v>14</v>
      </c>
      <c r="E60" s="17" t="s">
        <v>69</v>
      </c>
      <c r="F60" s="5" t="s">
        <v>117</v>
      </c>
      <c r="G60" s="6" t="s">
        <v>11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 t="s">
        <v>40</v>
      </c>
      <c r="AD60" s="8" t="e">
        <f ca="1">IF(IFERROR(VLOOKUP($AH$3,$AK$2:$AK$6,1,FALSE),0)&lt;&gt;0,COUNTBLANK(H60:INDEX(H60:AC60,1,MATCH($AH$3,$H$2:$AC$2,0))),COUNTBLANK(H60:INDEX(H60:AC60,1,MATCH($AH$3,$H$2:$AC$2,0))))</f>
        <v>#N/A</v>
      </c>
      <c r="AE60" s="10" t="e">
        <f t="shared" ca="1" si="1"/>
        <v>#N/A</v>
      </c>
    </row>
    <row r="61" spans="2:31" x14ac:dyDescent="0.3">
      <c r="B61" s="7" t="s">
        <v>151</v>
      </c>
      <c r="C61" s="3" t="s">
        <v>152</v>
      </c>
      <c r="D61" s="4" t="s">
        <v>14</v>
      </c>
      <c r="E61" s="17" t="s">
        <v>34</v>
      </c>
      <c r="F61" s="5" t="s">
        <v>117</v>
      </c>
      <c r="G61" s="6" t="s">
        <v>11</v>
      </c>
      <c r="H61" s="15"/>
      <c r="I61" s="15"/>
      <c r="J61" s="15"/>
      <c r="K61" s="15"/>
      <c r="L61" s="15"/>
      <c r="M61" s="15"/>
      <c r="N61" s="15" t="s">
        <v>40</v>
      </c>
      <c r="O61" s="15"/>
      <c r="P61" s="15"/>
      <c r="Q61" s="15"/>
      <c r="R61" s="15"/>
      <c r="S61" s="15"/>
      <c r="T61" s="15" t="s">
        <v>17</v>
      </c>
      <c r="U61" s="15" t="s">
        <v>17</v>
      </c>
      <c r="V61" s="15"/>
      <c r="W61" s="15"/>
      <c r="X61" s="15"/>
      <c r="Y61" s="15"/>
      <c r="Z61" s="15"/>
      <c r="AA61" s="15"/>
      <c r="AB61" s="15"/>
      <c r="AC61" s="15"/>
      <c r="AD61" s="8" t="e">
        <f ca="1">IF(IFERROR(VLOOKUP($AH$3,$AK$2:$AK$6,1,FALSE),0)&lt;&gt;0,COUNTBLANK(H61:INDEX(H61:AC61,1,MATCH($AH$3,$H$2:$AC$2,0))),COUNTBLANK(H61:INDEX(H61:AC61,1,MATCH($AH$3,$H$2:$AC$2,0))))</f>
        <v>#N/A</v>
      </c>
      <c r="AE61" s="10" t="e">
        <f t="shared" ca="1" si="1"/>
        <v>#N/A</v>
      </c>
    </row>
    <row r="62" spans="2:31" x14ac:dyDescent="0.3">
      <c r="B62" s="22" t="s">
        <v>153</v>
      </c>
      <c r="C62" s="23" t="s">
        <v>154</v>
      </c>
      <c r="D62" s="24" t="s">
        <v>14</v>
      </c>
      <c r="E62" s="25" t="s">
        <v>43</v>
      </c>
      <c r="F62" s="26" t="s">
        <v>117</v>
      </c>
      <c r="G62" s="6" t="s">
        <v>11</v>
      </c>
      <c r="H62" s="15"/>
      <c r="I62" s="15" t="s">
        <v>17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8" t="e">
        <f ca="1">IF(IFERROR(VLOOKUP($AH$3,$AK$2:$AK$6,1,FALSE),0)&lt;&gt;0,COUNTBLANK(H62:INDEX(H62:AC62,1,MATCH($AH$3,$H$2:$AC$2,0))),COUNTBLANK(H62:INDEX(H62:AC62,1,MATCH($AH$3,$H$2:$AC$2,0))))</f>
        <v>#N/A</v>
      </c>
      <c r="AE62" s="10" t="e">
        <f t="shared" ca="1" si="1"/>
        <v>#N/A</v>
      </c>
    </row>
    <row r="63" spans="2:31" x14ac:dyDescent="0.3">
      <c r="B63" s="5" t="s">
        <v>155</v>
      </c>
      <c r="C63" s="5" t="s">
        <v>156</v>
      </c>
      <c r="D63" s="5" t="s">
        <v>14</v>
      </c>
      <c r="E63" s="14" t="s">
        <v>15</v>
      </c>
      <c r="F63" s="5" t="s">
        <v>72</v>
      </c>
      <c r="G63" s="6" t="s">
        <v>11</v>
      </c>
      <c r="H63" s="15"/>
      <c r="I63" s="15"/>
      <c r="J63" s="15"/>
      <c r="K63" s="15"/>
      <c r="L63" s="15"/>
      <c r="M63" s="15"/>
      <c r="N63" s="15" t="s">
        <v>17</v>
      </c>
      <c r="O63" s="15" t="s">
        <v>17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8" t="e">
        <f ca="1">IF(IFERROR(VLOOKUP($AH$3,$AK$2:$AK$6,1,FALSE),0)&lt;&gt;0,COUNTBLANK(H63:INDEX(H63:AC63,1,MATCH($AH$3,$H$2:$AC$2,0))),COUNTBLANK(H63:INDEX(H63:AC63,1,MATCH($AH$3,$H$2:$AC$2,0))))</f>
        <v>#N/A</v>
      </c>
      <c r="AE63" s="10" t="e">
        <f t="shared" ref="AE63" ca="1" si="2">AD63/$AH$4</f>
        <v>#N/A</v>
      </c>
    </row>
    <row r="64" spans="2:31" x14ac:dyDescent="0.3">
      <c r="B64" s="5" t="s">
        <v>157</v>
      </c>
      <c r="C64" s="5" t="s">
        <v>158</v>
      </c>
      <c r="D64" s="5" t="s">
        <v>14</v>
      </c>
      <c r="E64" s="14" t="s">
        <v>43</v>
      </c>
      <c r="F64" s="5" t="s">
        <v>16</v>
      </c>
      <c r="G64" s="6" t="s">
        <v>11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8" t="e">
        <f ca="1">IF(IFERROR(VLOOKUP($AH$3,$AK$2:$AK$6,1,FALSE),0)&lt;&gt;0,COUNTBLANK(H64:INDEX(H64:AC64,1,MATCH($AH$3,$H$2:$AC$2,0))),COUNTBLANK(H64:INDEX(H64:AC64,1,MATCH($AH$3,$H$2:$AC$2,0))))</f>
        <v>#N/A</v>
      </c>
      <c r="AE64" s="10" t="e">
        <f ca="1">AD64/$AH$4</f>
        <v>#N/A</v>
      </c>
    </row>
    <row r="65" spans="2:33" x14ac:dyDescent="0.3">
      <c r="B65" s="5" t="s">
        <v>159</v>
      </c>
      <c r="C65" s="5" t="s">
        <v>160</v>
      </c>
      <c r="D65" s="5" t="s">
        <v>14</v>
      </c>
      <c r="E65" s="14" t="s">
        <v>43</v>
      </c>
      <c r="F65" s="5" t="s">
        <v>16</v>
      </c>
      <c r="G65" s="6" t="s">
        <v>11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8" t="e">
        <f ca="1">IF(IFERROR(VLOOKUP($AH$3,$AK$2:$AK$6,1,FALSE),0)&lt;&gt;0,COUNTBLANK(H65:INDEX(H65:AC65,1,MATCH($AH$3,$H$2:$AC$2,0))),COUNTBLANK(H65:INDEX(H65:AC65,1,MATCH($AH$3,$H$2:$AC$2,0))))</f>
        <v>#N/A</v>
      </c>
      <c r="AE65" s="10" t="e">
        <f ca="1">AD65/$AH$4</f>
        <v>#N/A</v>
      </c>
    </row>
    <row r="66" spans="2:33" x14ac:dyDescent="0.3">
      <c r="B66" s="5" t="s">
        <v>161</v>
      </c>
      <c r="C66" s="5" t="s">
        <v>162</v>
      </c>
      <c r="D66" s="5" t="s">
        <v>14</v>
      </c>
      <c r="E66" s="14" t="s">
        <v>43</v>
      </c>
      <c r="F66" s="5" t="s">
        <v>16</v>
      </c>
      <c r="G66" s="6" t="s">
        <v>11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 t="s">
        <v>20</v>
      </c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8" t="e">
        <f ca="1">IF(IFERROR(VLOOKUP($AH$3,$AK$2:$AK$6,1,FALSE),0)&lt;&gt;0,COUNTBLANK(H66:INDEX(H66:AC66,1,MATCH($AH$3,$H$2:$AC$2,0))),COUNTBLANK(H66:INDEX(H66:AC66,1,MATCH($AH$3,$H$2:$AC$2,0))))</f>
        <v>#N/A</v>
      </c>
      <c r="AE66" s="10" t="e">
        <f t="shared" ref="AE66" ca="1" si="3">AD66/$AH$4</f>
        <v>#N/A</v>
      </c>
    </row>
    <row r="67" spans="2:33" x14ac:dyDescent="0.3">
      <c r="B67" s="5" t="s">
        <v>163</v>
      </c>
      <c r="C67" s="5" t="s">
        <v>164</v>
      </c>
      <c r="D67" s="5" t="s">
        <v>14</v>
      </c>
      <c r="E67" s="14" t="s">
        <v>43</v>
      </c>
      <c r="F67" s="5" t="s">
        <v>16</v>
      </c>
      <c r="G67" s="6" t="s">
        <v>11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8" t="e">
        <f ca="1">IF(IFERROR(VLOOKUP($AH$3,$AK$2:$AK$6,1,FALSE),0)&lt;&gt;0,COUNTBLANK(H67:INDEX(H67:AC67,1,MATCH($AH$3,$H$2:$AC$2,0))),COUNTBLANK(H67:INDEX(H67:AC67,1,MATCH($AH$3,$H$2:$AC$2,0))))</f>
        <v>#N/A</v>
      </c>
      <c r="AE67" s="10" t="e">
        <f t="shared" ref="AE67:AE68" ca="1" si="4">AD67/$AH$4</f>
        <v>#N/A</v>
      </c>
    </row>
    <row r="68" spans="2:33" x14ac:dyDescent="0.3">
      <c r="B68" s="5" t="s">
        <v>165</v>
      </c>
      <c r="C68" s="5" t="s">
        <v>166</v>
      </c>
      <c r="D68" s="5" t="s">
        <v>14</v>
      </c>
      <c r="E68" s="14" t="s">
        <v>43</v>
      </c>
      <c r="F68" s="5" t="s">
        <v>16</v>
      </c>
      <c r="G68" s="6" t="s">
        <v>11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8" t="e">
        <f ca="1">IF(IFERROR(VLOOKUP($AH$3,$AK$2:$AK$6,1,FALSE),0)&lt;&gt;0,COUNTBLANK(H68:INDEX(H68:AC68,1,MATCH($AH$3,$H$2:$AC$2,0))),COUNTBLANK(H68:INDEX(H68:AC68,1,MATCH($AH$3,$H$2:$AC$2,0))))</f>
        <v>#N/A</v>
      </c>
      <c r="AE68" s="10" t="e">
        <f t="shared" ca="1" si="4"/>
        <v>#N/A</v>
      </c>
    </row>
    <row r="69" spans="2:33" x14ac:dyDescent="0.3">
      <c r="B69" s="5" t="s">
        <v>167</v>
      </c>
      <c r="C69" s="5" t="s">
        <v>168</v>
      </c>
      <c r="D69" s="5" t="s">
        <v>14</v>
      </c>
      <c r="E69" s="14" t="s">
        <v>15</v>
      </c>
      <c r="F69" s="5" t="s">
        <v>72</v>
      </c>
      <c r="G69" s="6" t="s">
        <v>11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8" t="e">
        <f ca="1">IF(IFERROR(VLOOKUP($AH$3,$AK$2:$AK$6,1,FALSE),0)&lt;&gt;0,COUNTBLANK(H69:INDEX(H69:AC69,1,MATCH($AH$3,$H$2:$AC$2,0))),COUNTBLANK(H69:INDEX(H69:AC69,1,MATCH($AH$3,$H$2:$AC$2,0))))</f>
        <v>#N/A</v>
      </c>
      <c r="AE69" s="10" t="e">
        <f t="shared" ref="AE69" ca="1" si="5">AD69/$AH$4</f>
        <v>#N/A</v>
      </c>
    </row>
    <row r="70" spans="2:33" x14ac:dyDescent="0.3">
      <c r="E70" s="16"/>
      <c r="L70"/>
      <c r="M70"/>
      <c r="O70"/>
    </row>
    <row r="71" spans="2:33" x14ac:dyDescent="0.3">
      <c r="E71" s="16"/>
      <c r="L71"/>
      <c r="M71"/>
      <c r="O71"/>
    </row>
    <row r="73" spans="2:33" x14ac:dyDescent="0.3">
      <c r="F73" t="s">
        <v>17</v>
      </c>
      <c r="H73" s="21">
        <f>COUNTIF(H3:H69,$F$73)</f>
        <v>16</v>
      </c>
      <c r="I73" s="21">
        <f t="shared" ref="I73:Z73" si="6">COUNTIF(I3:I69,$F$73)</f>
        <v>8</v>
      </c>
      <c r="J73" s="21">
        <f t="shared" si="6"/>
        <v>5</v>
      </c>
      <c r="K73" s="21">
        <f t="shared" si="6"/>
        <v>3</v>
      </c>
      <c r="L73" s="21">
        <f t="shared" si="6"/>
        <v>2</v>
      </c>
      <c r="M73" s="21">
        <f t="shared" si="6"/>
        <v>6</v>
      </c>
      <c r="N73" s="21">
        <f t="shared" si="6"/>
        <v>5</v>
      </c>
      <c r="O73" s="21">
        <f t="shared" si="6"/>
        <v>2</v>
      </c>
      <c r="P73" s="21">
        <f t="shared" si="6"/>
        <v>2</v>
      </c>
      <c r="Q73" s="21">
        <f t="shared" si="6"/>
        <v>1</v>
      </c>
      <c r="R73" s="21">
        <f t="shared" si="6"/>
        <v>2</v>
      </c>
      <c r="S73" s="21">
        <f t="shared" si="6"/>
        <v>1</v>
      </c>
      <c r="T73" s="21">
        <f t="shared" si="6"/>
        <v>4</v>
      </c>
      <c r="U73" s="21">
        <f t="shared" si="6"/>
        <v>2</v>
      </c>
      <c r="V73" s="21">
        <f t="shared" si="6"/>
        <v>1</v>
      </c>
      <c r="W73" s="21">
        <f t="shared" si="6"/>
        <v>2</v>
      </c>
      <c r="X73" s="21">
        <f>COUNTIF(X3:X69,$F$73)</f>
        <v>5</v>
      </c>
      <c r="Y73" s="21">
        <f t="shared" si="6"/>
        <v>6</v>
      </c>
      <c r="Z73" s="21">
        <f t="shared" si="6"/>
        <v>6</v>
      </c>
      <c r="AA73" s="21"/>
      <c r="AB73" s="21"/>
      <c r="AC73" s="21"/>
      <c r="AD73">
        <f>+AVERAGE(H73:Z73)</f>
        <v>4.1578947368421053</v>
      </c>
    </row>
    <row r="74" spans="2:33" x14ac:dyDescent="0.3">
      <c r="F74" t="s">
        <v>20</v>
      </c>
      <c r="H74" s="21">
        <f>COUNTIF(H3:H69,$F$74)</f>
        <v>4</v>
      </c>
      <c r="I74" s="21">
        <f t="shared" ref="I74:Z74" si="7">COUNTIF(I3:I69,$F$74)</f>
        <v>4</v>
      </c>
      <c r="J74" s="21">
        <f t="shared" si="7"/>
        <v>4</v>
      </c>
      <c r="K74" s="21">
        <f t="shared" si="7"/>
        <v>4</v>
      </c>
      <c r="L74" s="21">
        <f t="shared" si="7"/>
        <v>4</v>
      </c>
      <c r="M74" s="21">
        <f t="shared" si="7"/>
        <v>4</v>
      </c>
      <c r="N74" s="21">
        <f t="shared" si="7"/>
        <v>3</v>
      </c>
      <c r="O74" s="21">
        <f t="shared" si="7"/>
        <v>4</v>
      </c>
      <c r="P74" s="21">
        <f t="shared" si="7"/>
        <v>4</v>
      </c>
      <c r="Q74" s="21">
        <f t="shared" si="7"/>
        <v>5</v>
      </c>
      <c r="R74" s="21">
        <f t="shared" si="7"/>
        <v>4</v>
      </c>
      <c r="S74" s="21">
        <f t="shared" si="7"/>
        <v>3</v>
      </c>
      <c r="T74" s="21">
        <f t="shared" si="7"/>
        <v>4</v>
      </c>
      <c r="U74" s="21">
        <f t="shared" si="7"/>
        <v>5</v>
      </c>
      <c r="V74" s="21">
        <f t="shared" si="7"/>
        <v>5</v>
      </c>
      <c r="W74" s="21">
        <f t="shared" si="7"/>
        <v>5</v>
      </c>
      <c r="X74" s="21">
        <f>COUNTIF(X3:X69,$F$74)</f>
        <v>6</v>
      </c>
      <c r="Y74" s="21">
        <f t="shared" si="7"/>
        <v>8</v>
      </c>
      <c r="Z74" s="21">
        <f t="shared" si="7"/>
        <v>7</v>
      </c>
      <c r="AA74" s="21"/>
      <c r="AB74" s="21"/>
      <c r="AC74" s="21"/>
      <c r="AD74">
        <f>+AVERAGE(H74:Z74)</f>
        <v>4.5789473684210522</v>
      </c>
    </row>
    <row r="75" spans="2:33" x14ac:dyDescent="0.3">
      <c r="F75" t="s">
        <v>169</v>
      </c>
      <c r="H75" s="21">
        <f>COUNTBLANK(H3:H69)</f>
        <v>46</v>
      </c>
      <c r="I75" s="21">
        <f t="shared" ref="I75:Z75" si="8">COUNTBLANK(I3:I69)</f>
        <v>45</v>
      </c>
      <c r="J75" s="21">
        <f t="shared" si="8"/>
        <v>58</v>
      </c>
      <c r="K75" s="21">
        <f t="shared" si="8"/>
        <v>60</v>
      </c>
      <c r="L75" s="21">
        <f t="shared" si="8"/>
        <v>61</v>
      </c>
      <c r="M75" s="21">
        <f t="shared" si="8"/>
        <v>57</v>
      </c>
      <c r="N75" s="21">
        <f t="shared" si="8"/>
        <v>51</v>
      </c>
      <c r="O75" s="21">
        <f t="shared" si="8"/>
        <v>61</v>
      </c>
      <c r="P75" s="21">
        <f t="shared" si="8"/>
        <v>61</v>
      </c>
      <c r="Q75" s="21">
        <f t="shared" si="8"/>
        <v>61</v>
      </c>
      <c r="R75" s="21">
        <f t="shared" si="8"/>
        <v>61</v>
      </c>
      <c r="S75" s="21">
        <f t="shared" si="8"/>
        <v>53</v>
      </c>
      <c r="T75" s="21">
        <f t="shared" si="8"/>
        <v>59</v>
      </c>
      <c r="U75" s="21">
        <f t="shared" si="8"/>
        <v>60</v>
      </c>
      <c r="V75" s="21">
        <f t="shared" si="8"/>
        <v>61</v>
      </c>
      <c r="W75" s="21">
        <f t="shared" si="8"/>
        <v>60</v>
      </c>
      <c r="X75" s="21">
        <f t="shared" si="8"/>
        <v>45</v>
      </c>
      <c r="Y75" s="21">
        <f t="shared" si="8"/>
        <v>53</v>
      </c>
      <c r="Z75" s="21">
        <f t="shared" si="8"/>
        <v>54</v>
      </c>
      <c r="AA75" s="21"/>
      <c r="AB75" s="21"/>
      <c r="AC75" s="21"/>
      <c r="AD75">
        <f>+AVERAGE(H75:Z75)</f>
        <v>56.157894736842103</v>
      </c>
    </row>
    <row r="76" spans="2:33" x14ac:dyDescent="0.3">
      <c r="F76" t="s">
        <v>170</v>
      </c>
      <c r="H76" s="18">
        <f>67-H73-H74-H75</f>
        <v>1</v>
      </c>
      <c r="I76" s="18">
        <f t="shared" ref="I76:Z76" si="9">67-I73-I74-I75</f>
        <v>10</v>
      </c>
      <c r="J76" s="18">
        <f t="shared" si="9"/>
        <v>0</v>
      </c>
      <c r="K76" s="18">
        <f t="shared" si="9"/>
        <v>0</v>
      </c>
      <c r="L76" s="18">
        <f t="shared" si="9"/>
        <v>0</v>
      </c>
      <c r="M76" s="18">
        <f t="shared" si="9"/>
        <v>0</v>
      </c>
      <c r="N76" s="18">
        <f t="shared" si="9"/>
        <v>8</v>
      </c>
      <c r="O76" s="18">
        <f t="shared" si="9"/>
        <v>0</v>
      </c>
      <c r="P76" s="18">
        <f t="shared" si="9"/>
        <v>0</v>
      </c>
      <c r="Q76" s="18">
        <f t="shared" si="9"/>
        <v>0</v>
      </c>
      <c r="R76" s="18">
        <f t="shared" si="9"/>
        <v>0</v>
      </c>
      <c r="S76" s="18">
        <f t="shared" si="9"/>
        <v>10</v>
      </c>
      <c r="T76" s="18">
        <f t="shared" si="9"/>
        <v>0</v>
      </c>
      <c r="U76" s="18">
        <f>67-U73-U74-U75</f>
        <v>0</v>
      </c>
      <c r="V76" s="18">
        <f t="shared" si="9"/>
        <v>0</v>
      </c>
      <c r="W76" s="18">
        <f t="shared" si="9"/>
        <v>0</v>
      </c>
      <c r="X76" s="18">
        <f>67-X73-X74-X75</f>
        <v>11</v>
      </c>
      <c r="Y76" s="18">
        <f t="shared" si="9"/>
        <v>0</v>
      </c>
      <c r="Z76" s="18">
        <f t="shared" si="9"/>
        <v>0</v>
      </c>
      <c r="AA76" s="21"/>
      <c r="AB76" s="21"/>
      <c r="AC76" s="21"/>
      <c r="AD76">
        <f>+AVERAGE(H76:Z76)</f>
        <v>2.1052631578947367</v>
      </c>
    </row>
    <row r="77" spans="2:33" x14ac:dyDescent="0.3">
      <c r="H77">
        <f>H73+H76</f>
        <v>17</v>
      </c>
      <c r="I77">
        <f t="shared" ref="I77:U77" si="10">I73+I76</f>
        <v>18</v>
      </c>
      <c r="J77">
        <f t="shared" si="10"/>
        <v>5</v>
      </c>
      <c r="K77">
        <f t="shared" si="10"/>
        <v>3</v>
      </c>
      <c r="L77" s="28">
        <f t="shared" si="10"/>
        <v>2</v>
      </c>
      <c r="M77" s="13">
        <f t="shared" si="10"/>
        <v>6</v>
      </c>
      <c r="N77">
        <f t="shared" si="10"/>
        <v>13</v>
      </c>
      <c r="O77" s="13">
        <f>O73+O76</f>
        <v>2</v>
      </c>
      <c r="P77">
        <f t="shared" si="10"/>
        <v>2</v>
      </c>
      <c r="Q77">
        <f>Q73+Q76</f>
        <v>1</v>
      </c>
      <c r="R77" s="27">
        <f t="shared" si="10"/>
        <v>2</v>
      </c>
      <c r="S77">
        <f t="shared" si="10"/>
        <v>11</v>
      </c>
      <c r="T77">
        <f t="shared" si="10"/>
        <v>4</v>
      </c>
      <c r="U77">
        <f t="shared" si="10"/>
        <v>2</v>
      </c>
      <c r="V77">
        <f t="shared" ref="V77:Z77" si="11">V73+V76</f>
        <v>1</v>
      </c>
      <c r="W77">
        <f t="shared" si="11"/>
        <v>2</v>
      </c>
      <c r="X77">
        <f t="shared" si="11"/>
        <v>16</v>
      </c>
      <c r="Y77">
        <f t="shared" si="11"/>
        <v>6</v>
      </c>
      <c r="Z77">
        <f t="shared" si="11"/>
        <v>6</v>
      </c>
      <c r="AD77">
        <f>+AVERAGE(H77:Z77)</f>
        <v>6.2631578947368425</v>
      </c>
      <c r="AG77" s="29">
        <f>20225/19390</f>
        <v>1.0430634347601857</v>
      </c>
    </row>
    <row r="79" spans="2:33" x14ac:dyDescent="0.3">
      <c r="F79" t="s">
        <v>171</v>
      </c>
      <c r="H79" s="13">
        <f>SUM(H73:H76)</f>
        <v>67</v>
      </c>
      <c r="I79" s="13">
        <f t="shared" ref="I79:K79" si="12">SUM(I73:I76)</f>
        <v>67</v>
      </c>
      <c r="J79" s="13">
        <f t="shared" si="12"/>
        <v>67</v>
      </c>
      <c r="K79" s="13">
        <f t="shared" si="12"/>
        <v>67</v>
      </c>
      <c r="L79" s="28">
        <f t="shared" ref="L79:M79" si="13">SUM(L73:L76)</f>
        <v>67</v>
      </c>
      <c r="M79" s="13">
        <f t="shared" si="13"/>
        <v>67</v>
      </c>
      <c r="N79" s="13">
        <f>SUM(N73:N76)</f>
        <v>67</v>
      </c>
      <c r="O79" s="13">
        <f t="shared" ref="O79:U79" si="14">SUM(O73:O76)</f>
        <v>67</v>
      </c>
      <c r="P79" s="13">
        <f t="shared" si="14"/>
        <v>67</v>
      </c>
      <c r="Q79" s="13">
        <f t="shared" si="14"/>
        <v>67</v>
      </c>
      <c r="R79" s="13">
        <f t="shared" si="14"/>
        <v>67</v>
      </c>
      <c r="S79" s="13">
        <f t="shared" si="14"/>
        <v>67</v>
      </c>
      <c r="T79" s="13">
        <f t="shared" si="14"/>
        <v>67</v>
      </c>
      <c r="U79" s="13">
        <f t="shared" si="14"/>
        <v>67</v>
      </c>
      <c r="V79" s="13"/>
      <c r="W79" s="13"/>
      <c r="X79" s="13"/>
      <c r="Y79" s="13"/>
      <c r="Z79" s="13"/>
      <c r="AA79" s="13"/>
      <c r="AB79" s="13"/>
      <c r="AC79" s="13"/>
    </row>
    <row r="82" spans="5:21" x14ac:dyDescent="0.3">
      <c r="E82" t="s">
        <v>172</v>
      </c>
      <c r="F82">
        <v>19</v>
      </c>
      <c r="H82" s="18">
        <f>(COUNTIF(H3:H62,$F$73))</f>
        <v>16</v>
      </c>
      <c r="I82" s="18">
        <f t="shared" ref="I82:U82" si="15">COUNTIF(I3:I62,$F$73)</f>
        <v>8</v>
      </c>
      <c r="J82" s="18">
        <f t="shared" si="15"/>
        <v>5</v>
      </c>
      <c r="K82" s="18">
        <f t="shared" si="15"/>
        <v>3</v>
      </c>
      <c r="L82" s="28">
        <f t="shared" si="15"/>
        <v>2</v>
      </c>
      <c r="M82" s="18">
        <f t="shared" si="15"/>
        <v>6</v>
      </c>
      <c r="N82" s="18">
        <f t="shared" si="15"/>
        <v>4</v>
      </c>
      <c r="O82" s="18">
        <f t="shared" si="15"/>
        <v>1</v>
      </c>
      <c r="P82" s="18">
        <f t="shared" si="15"/>
        <v>2</v>
      </c>
      <c r="Q82" s="18">
        <f t="shared" si="15"/>
        <v>1</v>
      </c>
      <c r="R82" s="18">
        <f t="shared" si="15"/>
        <v>2</v>
      </c>
      <c r="S82" s="18">
        <f t="shared" si="15"/>
        <v>1</v>
      </c>
      <c r="T82" s="18">
        <f t="shared" si="15"/>
        <v>4</v>
      </c>
      <c r="U82" s="18">
        <f t="shared" si="15"/>
        <v>2</v>
      </c>
    </row>
    <row r="83" spans="5:21" x14ac:dyDescent="0.3">
      <c r="E83" t="s">
        <v>20</v>
      </c>
      <c r="F83">
        <v>4</v>
      </c>
      <c r="H83" s="18">
        <f t="shared" ref="H83:U83" si="16">COUNTIF(H3:H62,$F$74)</f>
        <v>4</v>
      </c>
      <c r="I83" s="18">
        <f t="shared" si="16"/>
        <v>4</v>
      </c>
      <c r="J83" s="18">
        <f t="shared" si="16"/>
        <v>4</v>
      </c>
      <c r="K83" s="18">
        <f t="shared" si="16"/>
        <v>4</v>
      </c>
      <c r="L83" s="28">
        <f t="shared" si="16"/>
        <v>4</v>
      </c>
      <c r="M83" s="18">
        <f t="shared" si="16"/>
        <v>4</v>
      </c>
      <c r="N83" s="18">
        <f t="shared" si="16"/>
        <v>3</v>
      </c>
      <c r="O83" s="18">
        <f t="shared" si="16"/>
        <v>4</v>
      </c>
      <c r="P83" s="18">
        <f t="shared" si="16"/>
        <v>4</v>
      </c>
      <c r="Q83" s="18">
        <f t="shared" si="16"/>
        <v>5</v>
      </c>
      <c r="R83" s="18">
        <f t="shared" si="16"/>
        <v>3</v>
      </c>
      <c r="S83" s="18">
        <f t="shared" si="16"/>
        <v>3</v>
      </c>
      <c r="T83" s="18">
        <f t="shared" si="16"/>
        <v>4</v>
      </c>
      <c r="U83" s="18">
        <f t="shared" si="16"/>
        <v>5</v>
      </c>
    </row>
    <row r="84" spans="5:21" x14ac:dyDescent="0.3">
      <c r="E84" t="s">
        <v>17</v>
      </c>
      <c r="F84">
        <v>1</v>
      </c>
      <c r="H84" s="18"/>
      <c r="I84" s="18">
        <f t="shared" ref="I84:U84" si="17">COUNTBLANK(I3:I62)</f>
        <v>38</v>
      </c>
      <c r="J84" s="18">
        <f t="shared" si="17"/>
        <v>51</v>
      </c>
      <c r="K84" s="18">
        <f t="shared" si="17"/>
        <v>53</v>
      </c>
      <c r="L84" s="28">
        <f t="shared" si="17"/>
        <v>54</v>
      </c>
      <c r="M84" s="18">
        <f t="shared" si="17"/>
        <v>50</v>
      </c>
      <c r="N84" s="18">
        <f t="shared" si="17"/>
        <v>45</v>
      </c>
      <c r="O84" s="18">
        <f t="shared" si="17"/>
        <v>55</v>
      </c>
      <c r="P84" s="18">
        <f t="shared" si="17"/>
        <v>54</v>
      </c>
      <c r="Q84" s="18">
        <f t="shared" si="17"/>
        <v>54</v>
      </c>
      <c r="R84" s="18">
        <f t="shared" si="17"/>
        <v>55</v>
      </c>
      <c r="S84" s="18">
        <f t="shared" si="17"/>
        <v>46</v>
      </c>
      <c r="T84" s="18">
        <f t="shared" si="17"/>
        <v>52</v>
      </c>
      <c r="U84" s="18">
        <f t="shared" si="17"/>
        <v>53</v>
      </c>
    </row>
    <row r="85" spans="5:21" x14ac:dyDescent="0.3">
      <c r="H85" s="18">
        <f>62-H82-H83-H84</f>
        <v>42</v>
      </c>
      <c r="I85" s="18">
        <f t="shared" ref="I85:U85" si="18">62-I82-I83-I84</f>
        <v>12</v>
      </c>
      <c r="J85" s="18">
        <f t="shared" si="18"/>
        <v>2</v>
      </c>
      <c r="K85" s="18">
        <f t="shared" si="18"/>
        <v>2</v>
      </c>
      <c r="L85" s="28">
        <f t="shared" si="18"/>
        <v>2</v>
      </c>
      <c r="M85" s="19">
        <f t="shared" si="18"/>
        <v>2</v>
      </c>
      <c r="N85" s="19">
        <f t="shared" si="18"/>
        <v>10</v>
      </c>
      <c r="O85" s="19">
        <f t="shared" si="18"/>
        <v>2</v>
      </c>
      <c r="P85" s="19">
        <f t="shared" si="18"/>
        <v>2</v>
      </c>
      <c r="Q85" s="19">
        <f t="shared" si="18"/>
        <v>2</v>
      </c>
      <c r="R85" s="20">
        <f t="shared" si="18"/>
        <v>2</v>
      </c>
      <c r="S85" s="20">
        <f t="shared" si="18"/>
        <v>12</v>
      </c>
      <c r="T85" s="21">
        <f t="shared" si="18"/>
        <v>2</v>
      </c>
      <c r="U85" s="21">
        <f t="shared" si="18"/>
        <v>2</v>
      </c>
    </row>
  </sheetData>
  <phoneticPr fontId="5" type="noConversion"/>
  <conditionalFormatting sqref="G3:G69">
    <cfRule type="containsText" dxfId="5" priority="1" operator="containsText" text="LM">
      <formula>NOT(ISERROR(SEARCH("LM",G3)))</formula>
    </cfRule>
    <cfRule type="containsText" dxfId="4" priority="2" operator="containsText" text="LM 1/2 JORNADA">
      <formula>NOT(ISERROR(SEARCH("LM 1/2 JORNADA",G3)))</formula>
    </cfRule>
  </conditionalFormatting>
  <dataValidations count="2">
    <dataValidation type="list" allowBlank="1" showInputMessage="1" showErrorMessage="1" sqref="G70:G75" xr:uid="{883C59CB-52F6-423C-A1E2-63DEBA491D6C}">
      <formula1>$AJ$2:$AJ$4</formula1>
    </dataValidation>
    <dataValidation type="list" allowBlank="1" showInputMessage="1" showErrorMessage="1" sqref="G3:G69" xr:uid="{6BFF83A9-FBF8-46F1-890F-D78BC2E04219}">
      <formula1>$AJ$2:$AJ$7</formula1>
    </dataValidation>
  </dataValidations>
  <pageMargins left="0.7" right="0.7" top="0.75" bottom="0.75" header="0.3" footer="0.3"/>
  <pageSetup orientation="portrait" r:id="rId1"/>
  <headerFooter>
    <oddFooter>&amp;C_x000D_&amp;1#&amp;"Calibri"&amp;10&amp;K000000 Uso Interno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AB8D-4C9F-4F3A-94C6-0499301230B3}">
  <sheetPr filterMode="1"/>
  <dimension ref="B1:AI85"/>
  <sheetViews>
    <sheetView zoomScale="89" zoomScaleNormal="89" workbookViewId="0">
      <pane xSplit="7" ySplit="1" topLeftCell="W2" activePane="bottomRight" state="frozen"/>
      <selection pane="topRight" activeCell="G1" sqref="G1"/>
      <selection pane="bottomLeft" activeCell="A2" sqref="A2"/>
      <selection pane="bottomRight" activeCell="W50" sqref="W50:AA50"/>
    </sheetView>
  </sheetViews>
  <sheetFormatPr baseColWidth="10" defaultColWidth="11.44140625" defaultRowHeight="14.4" x14ac:dyDescent="0.3"/>
  <cols>
    <col min="1" max="1" width="2.77734375" customWidth="1"/>
    <col min="2" max="2" width="10.77734375" bestFit="1" customWidth="1"/>
    <col min="3" max="3" width="27.21875" bestFit="1" customWidth="1"/>
    <col min="4" max="4" width="19.77734375" customWidth="1"/>
    <col min="5" max="5" width="18" customWidth="1"/>
    <col min="6" max="6" width="19.5546875" customWidth="1"/>
    <col min="7" max="7" width="26.77734375" hidden="1" customWidth="1"/>
    <col min="8" max="8" width="16.44140625" style="13" customWidth="1"/>
    <col min="9" max="11" width="16.5546875" customWidth="1"/>
    <col min="12" max="12" width="12.77734375" style="28" customWidth="1"/>
    <col min="13" max="13" width="12.77734375" style="13" customWidth="1"/>
    <col min="14" max="14" width="16.5546875" bestFit="1" customWidth="1"/>
    <col min="15" max="15" width="12.77734375" style="13" customWidth="1"/>
    <col min="16" max="16" width="12.77734375" customWidth="1"/>
    <col min="17" max="17" width="12.77734375" style="13" customWidth="1"/>
    <col min="18" max="18" width="14.21875" customWidth="1"/>
    <col min="19" max="27" width="16.5546875" customWidth="1"/>
    <col min="28" max="29" width="19.44140625" bestFit="1" customWidth="1"/>
    <col min="30" max="30" width="16.44140625" bestFit="1" customWidth="1"/>
    <col min="31" max="31" width="15.21875" bestFit="1" customWidth="1"/>
    <col min="32" max="32" width="12.5546875" customWidth="1"/>
    <col min="34" max="34" width="11.44140625" hidden="1" customWidth="1"/>
    <col min="35" max="35" width="20.21875" customWidth="1"/>
  </cols>
  <sheetData>
    <row r="1" spans="2:35" x14ac:dyDescent="0.3">
      <c r="AE1" s="2" t="s">
        <v>0</v>
      </c>
      <c r="AF1" s="9">
        <v>45691</v>
      </c>
      <c r="AI1" s="2" t="s">
        <v>1</v>
      </c>
    </row>
    <row r="2" spans="2:3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173</v>
      </c>
      <c r="H2" s="2">
        <v>45691</v>
      </c>
      <c r="I2" s="2">
        <v>45692</v>
      </c>
      <c r="J2" s="2">
        <v>45693</v>
      </c>
      <c r="K2" s="2">
        <v>45694</v>
      </c>
      <c r="L2" s="2">
        <v>45695</v>
      </c>
      <c r="M2" s="2">
        <v>45698</v>
      </c>
      <c r="N2" s="2">
        <v>45699</v>
      </c>
      <c r="O2" s="2">
        <v>45700</v>
      </c>
      <c r="P2" s="2">
        <v>45701</v>
      </c>
      <c r="Q2" s="2">
        <v>45702</v>
      </c>
      <c r="R2" s="2">
        <v>45705</v>
      </c>
      <c r="S2" s="2">
        <v>45706</v>
      </c>
      <c r="T2" s="2">
        <v>45707</v>
      </c>
      <c r="U2" s="2">
        <v>45708</v>
      </c>
      <c r="V2" s="2">
        <v>45709</v>
      </c>
      <c r="W2" s="2">
        <v>45712</v>
      </c>
      <c r="X2" s="2">
        <v>45713</v>
      </c>
      <c r="Y2" s="2">
        <v>45714</v>
      </c>
      <c r="Z2" s="2">
        <v>45715</v>
      </c>
      <c r="AA2" s="2">
        <v>45716</v>
      </c>
      <c r="AB2" s="2" t="s">
        <v>8</v>
      </c>
      <c r="AC2" s="2" t="s">
        <v>9</v>
      </c>
      <c r="AE2" s="2" t="s">
        <v>10</v>
      </c>
      <c r="AF2" s="9">
        <v>45716</v>
      </c>
      <c r="AH2" t="s">
        <v>11</v>
      </c>
      <c r="AI2" s="9">
        <v>45691</v>
      </c>
    </row>
    <row r="3" spans="2:35" hidden="1" x14ac:dyDescent="0.3">
      <c r="B3" s="3" t="s">
        <v>12</v>
      </c>
      <c r="C3" s="3" t="s">
        <v>13</v>
      </c>
      <c r="D3" s="4" t="s">
        <v>14</v>
      </c>
      <c r="E3" s="17" t="s">
        <v>15</v>
      </c>
      <c r="F3" s="5" t="s">
        <v>16</v>
      </c>
      <c r="G3" s="6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34" t="s">
        <v>17</v>
      </c>
      <c r="S3" s="34" t="s">
        <v>17</v>
      </c>
      <c r="T3" s="34" t="s">
        <v>17</v>
      </c>
      <c r="U3" s="34" t="s">
        <v>17</v>
      </c>
      <c r="V3" s="34" t="s">
        <v>17</v>
      </c>
      <c r="W3" s="34" t="s">
        <v>17</v>
      </c>
      <c r="X3" s="34" t="s">
        <v>17</v>
      </c>
      <c r="Y3" s="34" t="s">
        <v>17</v>
      </c>
      <c r="Z3" s="34" t="s">
        <v>17</v>
      </c>
      <c r="AA3" s="34" t="s">
        <v>17</v>
      </c>
      <c r="AB3" s="8" t="e">
        <f ca="1">IF(IFERROR(VLOOKUP($AF$3,$AI$2:$AI$6,1,FALSE),0)&lt;&gt;0,COUNTBLANK(H3:INDEX(H3:AA3,1,MATCH($AF$3,$H$2:$AA$2,0)-1)),COUNTBLANK(H3:INDEX(H3:AA3,1,MATCH($AF$3,$H$2:$AA$2,0)-1)))</f>
        <v>#N/A</v>
      </c>
      <c r="AC3" s="10" t="e">
        <f t="shared" ref="AC3:AC63" ca="1" si="0">AB3/$AF$4</f>
        <v>#N/A</v>
      </c>
      <c r="AE3" s="2" t="s">
        <v>19</v>
      </c>
      <c r="AF3" s="9">
        <f ca="1">TODAY()-3</f>
        <v>45730</v>
      </c>
      <c r="AH3" t="s">
        <v>20</v>
      </c>
      <c r="AI3" s="9">
        <f>AI2+7</f>
        <v>45698</v>
      </c>
    </row>
    <row r="4" spans="2:35" hidden="1" x14ac:dyDescent="0.3">
      <c r="B4" s="7" t="s">
        <v>21</v>
      </c>
      <c r="C4" s="3" t="s">
        <v>22</v>
      </c>
      <c r="D4" s="4" t="s">
        <v>14</v>
      </c>
      <c r="E4" s="17" t="s">
        <v>15</v>
      </c>
      <c r="F4" s="5" t="s">
        <v>16</v>
      </c>
      <c r="G4" s="6" t="s">
        <v>11</v>
      </c>
      <c r="H4" s="8"/>
      <c r="I4" s="8"/>
      <c r="J4" s="8"/>
      <c r="K4" s="8"/>
      <c r="L4" s="8"/>
      <c r="M4" s="8"/>
      <c r="N4" s="8"/>
      <c r="O4" s="8"/>
      <c r="P4" s="8"/>
      <c r="Q4" s="8"/>
      <c r="R4" s="34"/>
      <c r="S4" s="34"/>
      <c r="T4" s="34"/>
      <c r="U4" s="34"/>
      <c r="V4" s="34"/>
      <c r="W4" s="34"/>
      <c r="X4" s="34"/>
      <c r="Y4" s="34"/>
      <c r="Z4" s="34"/>
      <c r="AA4" s="34"/>
      <c r="AB4" s="8" t="e">
        <f ca="1">IF(IFERROR(VLOOKUP($AF$3,$AI$2:$AI$6,1,FALSE),0)&lt;&gt;0,COUNTBLANK(H4:INDEX(H4:AA4,1,MATCH($AF$3,$H$2:$AA$2,0)-1)),COUNTBLANK(H4:INDEX(H4:AA4,1,MATCH($AF$3,$H$2:$AA$2,0)-1)))</f>
        <v>#N/A</v>
      </c>
      <c r="AC4" s="10" t="e">
        <f t="shared" ca="1" si="0"/>
        <v>#N/A</v>
      </c>
      <c r="AE4" s="2" t="s">
        <v>23</v>
      </c>
      <c r="AF4" s="11">
        <f ca="1">NETWORKDAYS.INTL(AF1,AF3,1,Tabla1[FERIADOS 2025])-1</f>
        <v>29</v>
      </c>
      <c r="AH4" t="s">
        <v>24</v>
      </c>
      <c r="AI4" s="9">
        <f>AI3+7</f>
        <v>45705</v>
      </c>
    </row>
    <row r="5" spans="2:35" hidden="1" x14ac:dyDescent="0.3">
      <c r="B5" s="7" t="s">
        <v>25</v>
      </c>
      <c r="C5" s="3" t="s">
        <v>26</v>
      </c>
      <c r="D5" s="4" t="s">
        <v>14</v>
      </c>
      <c r="E5" s="17" t="s">
        <v>15</v>
      </c>
      <c r="F5" s="5" t="s">
        <v>16</v>
      </c>
      <c r="G5" s="6" t="s">
        <v>11</v>
      </c>
      <c r="H5" s="8"/>
      <c r="I5" s="8"/>
      <c r="J5" s="8"/>
      <c r="K5" s="8" t="s">
        <v>17</v>
      </c>
      <c r="L5" s="8" t="s">
        <v>17</v>
      </c>
      <c r="M5" s="8" t="s">
        <v>17</v>
      </c>
      <c r="N5" s="8" t="s">
        <v>17</v>
      </c>
      <c r="O5" s="8"/>
      <c r="P5" s="8"/>
      <c r="Q5" s="8"/>
      <c r="R5" s="34"/>
      <c r="S5" s="34" t="s">
        <v>27</v>
      </c>
      <c r="T5" s="34"/>
      <c r="U5" s="34"/>
      <c r="V5" s="34"/>
      <c r="W5" s="34"/>
      <c r="X5" s="34"/>
      <c r="Y5" s="34"/>
      <c r="Z5" s="34"/>
      <c r="AA5" s="34"/>
      <c r="AB5" s="8" t="e">
        <f ca="1">IF(IFERROR(VLOOKUP($AF$3,$AI$2:$AI$6,1,FALSE),0)&lt;&gt;0,COUNTBLANK(H5:INDEX(H5:AA5,1,MATCH($AF$3,$H$2:$AA$2,0)-1)),COUNTBLANK(H5:INDEX(H5:AA5,1,MATCH($AF$3,$H$2:$AA$2,0)-1)))</f>
        <v>#N/A</v>
      </c>
      <c r="AC5" s="10" t="e">
        <f t="shared" ca="1" si="0"/>
        <v>#N/A</v>
      </c>
      <c r="AH5" t="s">
        <v>28</v>
      </c>
      <c r="AI5" s="9">
        <f>AI4+7</f>
        <v>45712</v>
      </c>
    </row>
    <row r="6" spans="2:35" hidden="1" x14ac:dyDescent="0.3">
      <c r="B6" s="7" t="s">
        <v>29</v>
      </c>
      <c r="C6" s="3" t="s">
        <v>30</v>
      </c>
      <c r="D6" s="4" t="s">
        <v>14</v>
      </c>
      <c r="E6" s="17" t="s">
        <v>15</v>
      </c>
      <c r="F6" s="5" t="s">
        <v>16</v>
      </c>
      <c r="G6" s="6" t="s">
        <v>11</v>
      </c>
      <c r="H6" s="8"/>
      <c r="I6" s="8"/>
      <c r="J6" s="8"/>
      <c r="K6" s="8" t="s">
        <v>17</v>
      </c>
      <c r="L6" s="8" t="s">
        <v>17</v>
      </c>
      <c r="M6" s="8" t="s">
        <v>17</v>
      </c>
      <c r="N6" s="8" t="s">
        <v>17</v>
      </c>
      <c r="O6" s="8" t="s">
        <v>17</v>
      </c>
      <c r="P6" s="8" t="s">
        <v>17</v>
      </c>
      <c r="Q6" s="8" t="s">
        <v>17</v>
      </c>
      <c r="R6" s="34" t="s">
        <v>174</v>
      </c>
      <c r="S6" s="34" t="s">
        <v>174</v>
      </c>
      <c r="T6" s="34" t="s">
        <v>174</v>
      </c>
      <c r="U6" s="34" t="s">
        <v>174</v>
      </c>
      <c r="V6" s="34" t="s">
        <v>174</v>
      </c>
      <c r="W6" s="34" t="s">
        <v>174</v>
      </c>
      <c r="X6" s="34" t="s">
        <v>174</v>
      </c>
      <c r="Y6" s="34" t="s">
        <v>174</v>
      </c>
      <c r="Z6" s="34" t="s">
        <v>174</v>
      </c>
      <c r="AA6" s="34" t="s">
        <v>174</v>
      </c>
      <c r="AB6" s="8" t="e">
        <f ca="1">IF(IFERROR(VLOOKUP($AF$3,$AI$2:$AI$6,1,FALSE),0)&lt;&gt;0,COUNTBLANK(H6:INDEX(H6:AA6,1,MATCH($AF$3,$H$2:$AA$2,0)-1)),COUNTBLANK(H6:INDEX(H6:AA6,1,MATCH($AF$3,$H$2:$AA$2,0)-1)))</f>
        <v>#N/A</v>
      </c>
      <c r="AC6" s="10" t="e">
        <f t="shared" ca="1" si="0"/>
        <v>#N/A</v>
      </c>
      <c r="AD6" t="s">
        <v>175</v>
      </c>
      <c r="AH6" t="s">
        <v>31</v>
      </c>
      <c r="AI6" s="9"/>
    </row>
    <row r="7" spans="2:35" hidden="1" x14ac:dyDescent="0.3">
      <c r="B7" s="7" t="s">
        <v>32</v>
      </c>
      <c r="C7" s="3" t="s">
        <v>33</v>
      </c>
      <c r="D7" s="4" t="s">
        <v>14</v>
      </c>
      <c r="E7" s="17" t="s">
        <v>34</v>
      </c>
      <c r="F7" s="5" t="s">
        <v>16</v>
      </c>
      <c r="G7" s="6" t="s">
        <v>11</v>
      </c>
      <c r="H7" s="8"/>
      <c r="I7" s="8" t="s">
        <v>20</v>
      </c>
      <c r="J7" s="8"/>
      <c r="K7" s="8"/>
      <c r="L7" s="8"/>
      <c r="M7" s="8"/>
      <c r="N7" s="8"/>
      <c r="O7" s="8"/>
      <c r="P7" s="8"/>
      <c r="Q7" s="8"/>
      <c r="R7" s="34"/>
      <c r="S7" s="8"/>
      <c r="T7" s="34" t="s">
        <v>176</v>
      </c>
      <c r="U7" s="34"/>
      <c r="V7" s="34" t="s">
        <v>17</v>
      </c>
      <c r="W7" s="34" t="s">
        <v>17</v>
      </c>
      <c r="X7" s="34" t="s">
        <v>17</v>
      </c>
      <c r="Y7" s="34" t="s">
        <v>17</v>
      </c>
      <c r="Z7" s="34" t="s">
        <v>17</v>
      </c>
      <c r="AA7" s="34" t="s">
        <v>17</v>
      </c>
      <c r="AB7" s="8" t="e">
        <f ca="1">IF(IFERROR(VLOOKUP($AF$3,$AI$2:$AI$6,1,FALSE),0)&lt;&gt;0,COUNTBLANK(H7:INDEX(H7:AA7,1,MATCH($AF$3,$H$2:$AA$2,0)-1)),COUNTBLANK(H7:INDEX(H7:AA7,1,MATCH($AF$3,$H$2:$AA$2,0)-1)))</f>
        <v>#N/A</v>
      </c>
      <c r="AC7" s="10" t="e">
        <f t="shared" ca="1" si="0"/>
        <v>#N/A</v>
      </c>
      <c r="AD7" t="s">
        <v>177</v>
      </c>
      <c r="AH7" t="s">
        <v>35</v>
      </c>
    </row>
    <row r="8" spans="2:35" hidden="1" x14ac:dyDescent="0.3">
      <c r="B8" s="7" t="s">
        <v>36</v>
      </c>
      <c r="C8" s="3" t="s">
        <v>37</v>
      </c>
      <c r="D8" s="4" t="s">
        <v>14</v>
      </c>
      <c r="E8" s="17" t="s">
        <v>34</v>
      </c>
      <c r="F8" s="5" t="s">
        <v>16</v>
      </c>
      <c r="G8" s="6" t="s">
        <v>11</v>
      </c>
      <c r="H8" s="8"/>
      <c r="I8" s="8"/>
      <c r="J8" s="8"/>
      <c r="K8" s="8"/>
      <c r="L8" s="8"/>
      <c r="M8" s="8"/>
      <c r="N8" s="8"/>
      <c r="O8" s="8"/>
      <c r="P8" s="8"/>
      <c r="Q8" s="8"/>
      <c r="R8" s="34" t="s">
        <v>20</v>
      </c>
      <c r="S8" s="34"/>
      <c r="T8" s="34"/>
      <c r="U8" s="34"/>
      <c r="V8" s="34"/>
      <c r="W8" s="34"/>
      <c r="X8" s="34"/>
      <c r="Y8" s="34"/>
      <c r="Z8" s="34"/>
      <c r="AA8" s="34" t="s">
        <v>178</v>
      </c>
      <c r="AB8" s="8" t="e">
        <f ca="1">IF(IFERROR(VLOOKUP($AF$3,$AI$2:$AI$6,1,FALSE),0)&lt;&gt;0,COUNTBLANK(H8:INDEX(H8:AA8,1,MATCH($AF$3,$H$2:$AA$2,0)-1)),COUNTBLANK(H8:INDEX(H8:AA8,1,MATCH($AF$3,$H$2:$AA$2,0)-1)))</f>
        <v>#N/A</v>
      </c>
      <c r="AC8" s="10" t="e">
        <f t="shared" ca="1" si="0"/>
        <v>#N/A</v>
      </c>
    </row>
    <row r="9" spans="2:35" hidden="1" x14ac:dyDescent="0.3">
      <c r="B9" s="7" t="s">
        <v>38</v>
      </c>
      <c r="C9" s="3" t="s">
        <v>39</v>
      </c>
      <c r="D9" s="4" t="s">
        <v>14</v>
      </c>
      <c r="E9" s="17" t="s">
        <v>34</v>
      </c>
      <c r="F9" s="5" t="s">
        <v>16</v>
      </c>
      <c r="G9" s="6" t="s">
        <v>11</v>
      </c>
      <c r="H9" s="8" t="s">
        <v>17</v>
      </c>
      <c r="I9" s="8" t="s">
        <v>17</v>
      </c>
      <c r="J9" s="8" t="s">
        <v>17</v>
      </c>
      <c r="K9" s="8" t="s">
        <v>17</v>
      </c>
      <c r="L9" s="8" t="s">
        <v>17</v>
      </c>
      <c r="M9" s="8" t="s">
        <v>17</v>
      </c>
      <c r="N9" s="8" t="s">
        <v>17</v>
      </c>
      <c r="O9" s="8" t="s">
        <v>17</v>
      </c>
      <c r="P9" s="8" t="s">
        <v>17</v>
      </c>
      <c r="Q9" s="8" t="s">
        <v>17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8" t="e">
        <f ca="1">IF(IFERROR(VLOOKUP($AF$3,$AI$2:$AI$6,1,FALSE),0)&lt;&gt;0,COUNTBLANK(H9:INDEX(H9:AA9,1,MATCH($AF$3,$H$2:$AA$2,0)-1)),COUNTBLANK(H9:INDEX(H9:AA9,1,MATCH($AF$3,$H$2:$AA$2,0)-1)))</f>
        <v>#N/A</v>
      </c>
      <c r="AC9" s="10" t="e">
        <f t="shared" ca="1" si="0"/>
        <v>#N/A</v>
      </c>
      <c r="AF9" s="12"/>
    </row>
    <row r="10" spans="2:35" hidden="1" x14ac:dyDescent="0.3">
      <c r="B10" s="7" t="s">
        <v>41</v>
      </c>
      <c r="C10" s="3" t="s">
        <v>42</v>
      </c>
      <c r="D10" s="4" t="s">
        <v>14</v>
      </c>
      <c r="E10" s="17" t="s">
        <v>43</v>
      </c>
      <c r="F10" s="5" t="s">
        <v>16</v>
      </c>
      <c r="G10" s="6" t="s">
        <v>28</v>
      </c>
      <c r="H10" s="8" t="s">
        <v>179</v>
      </c>
      <c r="I10" s="8"/>
      <c r="J10" s="8"/>
      <c r="K10" s="8"/>
      <c r="L10" s="8"/>
      <c r="M10" s="8"/>
      <c r="N10" s="8" t="s">
        <v>27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 ca="1">IF(IFERROR(VLOOKUP($AF$3,$AI$2:$AI$6,1,FALSE),0)&lt;&gt;0,COUNTBLANK(H10:INDEX(H10:AA10,1,MATCH($AF$3,$H$2:$AA$2,0)-1)),COUNTBLANK(H10:INDEX(H10:AA10,1,MATCH($AF$3,$H$2:$AA$2,0)-1)))</f>
        <v>#N/A</v>
      </c>
      <c r="AC10" s="10" t="e">
        <f t="shared" ca="1" si="0"/>
        <v>#N/A</v>
      </c>
      <c r="AE10" s="9"/>
    </row>
    <row r="11" spans="2:35" hidden="1" x14ac:dyDescent="0.3">
      <c r="B11" s="7" t="s">
        <v>44</v>
      </c>
      <c r="C11" s="3" t="s">
        <v>45</v>
      </c>
      <c r="D11" s="4" t="s">
        <v>14</v>
      </c>
      <c r="E11" s="17" t="s">
        <v>34</v>
      </c>
      <c r="F11" s="5" t="s">
        <v>16</v>
      </c>
      <c r="G11" s="6" t="s">
        <v>11</v>
      </c>
      <c r="H11" s="33"/>
      <c r="I11" s="33"/>
      <c r="J11" s="33"/>
      <c r="K11" s="33"/>
      <c r="L11" s="33"/>
      <c r="M11" s="33" t="s">
        <v>17</v>
      </c>
      <c r="N11" s="33" t="s">
        <v>17</v>
      </c>
      <c r="O11" s="33" t="s">
        <v>17</v>
      </c>
      <c r="P11" s="33" t="s">
        <v>17</v>
      </c>
      <c r="Q11" s="33" t="s">
        <v>17</v>
      </c>
      <c r="R11" s="33" t="s">
        <v>17</v>
      </c>
      <c r="S11" s="8"/>
      <c r="T11" s="34"/>
      <c r="U11" s="34"/>
      <c r="V11" s="34"/>
      <c r="W11" s="34"/>
      <c r="X11" s="34"/>
      <c r="Y11" s="34"/>
      <c r="Z11" s="34"/>
      <c r="AA11" s="34"/>
      <c r="AB11" s="8" t="e">
        <f ca="1">IF(IFERROR(VLOOKUP($AF$3,$AI$2:$AI$6,1,FALSE),0)&lt;&gt;0,COUNTBLANK(H11:INDEX(H11:AA11,1,MATCH($AF$3,$H$2:$AA$2,0)-1)),COUNTBLANK(H11:INDEX(H11:AA11,1,MATCH($AF$3,$H$2:$AA$2,0)-1)))</f>
        <v>#N/A</v>
      </c>
      <c r="AC11" s="10" t="e">
        <f t="shared" ca="1" si="0"/>
        <v>#N/A</v>
      </c>
    </row>
    <row r="12" spans="2:35" hidden="1" x14ac:dyDescent="0.3">
      <c r="B12" s="7" t="s">
        <v>46</v>
      </c>
      <c r="C12" s="3" t="s">
        <v>47</v>
      </c>
      <c r="D12" s="4" t="s">
        <v>48</v>
      </c>
      <c r="E12" s="17" t="s">
        <v>34</v>
      </c>
      <c r="F12" s="5" t="s">
        <v>16</v>
      </c>
      <c r="G12" s="6" t="s">
        <v>11</v>
      </c>
      <c r="H12" s="8"/>
      <c r="I12" s="8"/>
      <c r="J12" s="8"/>
      <c r="K12" s="8"/>
      <c r="L12" s="8"/>
      <c r="M12" s="8"/>
      <c r="N12" s="8"/>
      <c r="O12" s="8"/>
      <c r="P12" s="8"/>
      <c r="Q12" s="8" t="s">
        <v>24</v>
      </c>
      <c r="R12" s="8" t="s">
        <v>24</v>
      </c>
      <c r="S12" s="8" t="s">
        <v>24</v>
      </c>
      <c r="T12" s="8" t="s">
        <v>24</v>
      </c>
      <c r="U12" s="8" t="s">
        <v>24</v>
      </c>
      <c r="V12" s="8" t="s">
        <v>24</v>
      </c>
      <c r="W12" s="8" t="s">
        <v>24</v>
      </c>
      <c r="X12" s="8" t="s">
        <v>24</v>
      </c>
      <c r="Y12" s="8" t="s">
        <v>24</v>
      </c>
      <c r="Z12" s="8" t="s">
        <v>24</v>
      </c>
      <c r="AA12" s="8" t="s">
        <v>24</v>
      </c>
      <c r="AB12" s="8" t="e">
        <f ca="1">IF(IFERROR(VLOOKUP($AF$3,$AI$2:$AI$6,1,FALSE),0)&lt;&gt;0,COUNTBLANK(H12:INDEX(H12:AA12,1,MATCH($AF$3,$H$2:$AA$2,0)-1)),COUNTBLANK(H12:INDEX(H12:AA12,1,MATCH($AF$3,$H$2:$AA$2,0)-1)))</f>
        <v>#N/A</v>
      </c>
      <c r="AC12" s="10" t="e">
        <f t="shared" ca="1" si="0"/>
        <v>#N/A</v>
      </c>
    </row>
    <row r="13" spans="2:35" hidden="1" x14ac:dyDescent="0.3">
      <c r="B13" s="7" t="s">
        <v>49</v>
      </c>
      <c r="C13" s="3" t="s">
        <v>50</v>
      </c>
      <c r="D13" s="4" t="s">
        <v>48</v>
      </c>
      <c r="E13" s="17" t="s">
        <v>34</v>
      </c>
      <c r="F13" s="5" t="s">
        <v>16</v>
      </c>
      <c r="G13" s="6" t="s">
        <v>11</v>
      </c>
      <c r="H13" s="8"/>
      <c r="I13" s="8"/>
      <c r="J13" s="8"/>
      <c r="K13" s="8"/>
      <c r="L13" s="8"/>
      <c r="M13" s="8"/>
      <c r="N13" s="8"/>
      <c r="O13" s="8"/>
      <c r="P13" s="8"/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8" t="s">
        <v>24</v>
      </c>
      <c r="W13" s="8" t="s">
        <v>24</v>
      </c>
      <c r="X13" s="8" t="s">
        <v>24</v>
      </c>
      <c r="Y13" s="8" t="s">
        <v>24</v>
      </c>
      <c r="Z13" s="8" t="s">
        <v>24</v>
      </c>
      <c r="AA13" s="8" t="s">
        <v>24</v>
      </c>
      <c r="AB13" s="8" t="e">
        <f ca="1">IF(IFERROR(VLOOKUP($AF$3,$AI$2:$AI$6,1,FALSE),0)&lt;&gt;0,COUNTBLANK(H13:INDEX(H13:AA13,1,MATCH($AF$3,$H$2:$AA$2,0)-1)),COUNTBLANK(H13:INDEX(H13:AA13,1,MATCH($AF$3,$H$2:$AA$2,0)-1)))</f>
        <v>#N/A</v>
      </c>
      <c r="AC13" s="10" t="e">
        <f t="shared" ca="1" si="0"/>
        <v>#N/A</v>
      </c>
    </row>
    <row r="14" spans="2:35" hidden="1" x14ac:dyDescent="0.3">
      <c r="B14" s="7" t="s">
        <v>51</v>
      </c>
      <c r="C14" s="3" t="s">
        <v>52</v>
      </c>
      <c r="D14" s="4" t="s">
        <v>14</v>
      </c>
      <c r="E14" s="17" t="s">
        <v>34</v>
      </c>
      <c r="F14" s="5" t="s">
        <v>16</v>
      </c>
      <c r="G14" s="6" t="s">
        <v>11</v>
      </c>
      <c r="H14" s="8" t="s">
        <v>17</v>
      </c>
      <c r="I14" s="8" t="s">
        <v>17</v>
      </c>
      <c r="J14" s="8" t="s">
        <v>17</v>
      </c>
      <c r="K14" s="8" t="s">
        <v>17</v>
      </c>
      <c r="L14" s="8" t="s">
        <v>17</v>
      </c>
      <c r="M14" s="8" t="s">
        <v>17</v>
      </c>
      <c r="N14" s="8" t="s">
        <v>17</v>
      </c>
      <c r="O14" s="8" t="s">
        <v>17</v>
      </c>
      <c r="P14" s="8" t="s">
        <v>17</v>
      </c>
      <c r="Q14" s="8" t="s">
        <v>17</v>
      </c>
      <c r="R14" s="8" t="s">
        <v>17</v>
      </c>
      <c r="S14" s="8" t="s">
        <v>17</v>
      </c>
      <c r="T14" s="8" t="s">
        <v>174</v>
      </c>
      <c r="U14" s="8" t="s">
        <v>174</v>
      </c>
      <c r="V14" s="8" t="s">
        <v>174</v>
      </c>
      <c r="W14" s="8"/>
      <c r="X14" s="8"/>
      <c r="Y14" s="8" t="s">
        <v>17</v>
      </c>
      <c r="Z14" s="8"/>
      <c r="AA14" s="8" t="s">
        <v>17</v>
      </c>
      <c r="AB14" s="8" t="e">
        <f ca="1">IF(IFERROR(VLOOKUP($AF$3,$AI$2:$AI$6,1,FALSE),0)&lt;&gt;0,COUNTBLANK(H14:INDEX(H14:AA14,1,MATCH($AF$3,$H$2:$AA$2,0)-1)),COUNTBLANK(H14:INDEX(H14:AA14,1,MATCH($AF$3,$H$2:$AA$2,0)-1)))</f>
        <v>#N/A</v>
      </c>
      <c r="AC14" s="10" t="e">
        <f t="shared" ca="1" si="0"/>
        <v>#N/A</v>
      </c>
    </row>
    <row r="15" spans="2:35" hidden="1" x14ac:dyDescent="0.3">
      <c r="B15" s="7" t="s">
        <v>53</v>
      </c>
      <c r="C15" s="3" t="s">
        <v>54</v>
      </c>
      <c r="D15" s="4" t="s">
        <v>14</v>
      </c>
      <c r="E15" s="17" t="s">
        <v>34</v>
      </c>
      <c r="F15" s="5" t="s">
        <v>16</v>
      </c>
      <c r="G15" s="6" t="s">
        <v>11</v>
      </c>
      <c r="H15" s="8" t="s">
        <v>17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17</v>
      </c>
      <c r="X15" s="8" t="s">
        <v>17</v>
      </c>
      <c r="Y15" s="8" t="s">
        <v>17</v>
      </c>
      <c r="Z15" s="8"/>
      <c r="AA15" s="8"/>
      <c r="AB15" s="8" t="e">
        <f ca="1">IF(IFERROR(VLOOKUP($AF$3,$AI$2:$AI$6,1,FALSE),0)&lt;&gt;0,COUNTBLANK(H15:INDEX(H15:AA15,1,MATCH($AF$3,$H$2:$AA$2,0)-1)),COUNTBLANK(H15:INDEX(H15:AA15,1,MATCH($AF$3,$H$2:$AA$2,0)-1)))</f>
        <v>#N/A</v>
      </c>
      <c r="AC15" s="10" t="e">
        <f t="shared" ca="1" si="0"/>
        <v>#N/A</v>
      </c>
    </row>
    <row r="16" spans="2:35" hidden="1" x14ac:dyDescent="0.3">
      <c r="B16" s="7" t="s">
        <v>55</v>
      </c>
      <c r="C16" s="3" t="s">
        <v>56</v>
      </c>
      <c r="D16" s="4" t="s">
        <v>57</v>
      </c>
      <c r="E16" s="17" t="s">
        <v>58</v>
      </c>
      <c r="F16" s="5" t="s">
        <v>16</v>
      </c>
      <c r="G16" s="6" t="s">
        <v>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34"/>
      <c r="S16" s="34"/>
      <c r="T16" s="34"/>
      <c r="U16" s="34"/>
      <c r="V16" s="34"/>
      <c r="W16" s="34"/>
      <c r="X16" s="34"/>
      <c r="Y16" s="34"/>
      <c r="Z16" s="34"/>
      <c r="AA16" s="34" t="s">
        <v>17</v>
      </c>
      <c r="AB16" s="8" t="e">
        <f ca="1">IF(IFERROR(VLOOKUP($AF$3,$AI$2:$AI$6,1,FALSE),0)&lt;&gt;0,COUNTBLANK(H16:INDEX(H16:AA16,1,MATCH($AF$3,$H$2:$AA$2,0)-1)),COUNTBLANK(H16:INDEX(H16:AA16,1,MATCH($AF$3,$H$2:$AA$2,0)-1)))</f>
        <v>#N/A</v>
      </c>
      <c r="AC16" s="10" t="e">
        <f t="shared" ca="1" si="0"/>
        <v>#N/A</v>
      </c>
    </row>
    <row r="17" spans="2:29" hidden="1" x14ac:dyDescent="0.3">
      <c r="B17" s="7" t="s">
        <v>59</v>
      </c>
      <c r="C17" s="3" t="s">
        <v>60</v>
      </c>
      <c r="D17" s="4" t="s">
        <v>57</v>
      </c>
      <c r="E17" s="17" t="s">
        <v>58</v>
      </c>
      <c r="F17" s="5" t="s">
        <v>16</v>
      </c>
      <c r="G17" s="6" t="s">
        <v>11</v>
      </c>
      <c r="H17" s="8"/>
      <c r="I17" s="8"/>
      <c r="J17" s="8"/>
      <c r="K17" s="8"/>
      <c r="L17" s="8"/>
      <c r="M17" s="8" t="s">
        <v>17</v>
      </c>
      <c r="N17" s="8" t="s">
        <v>17</v>
      </c>
      <c r="O17" s="8"/>
      <c r="P17" s="8"/>
      <c r="Q17" s="8"/>
      <c r="R17" s="8"/>
      <c r="S17" s="8" t="s">
        <v>17</v>
      </c>
      <c r="T17" s="8" t="s">
        <v>17</v>
      </c>
      <c r="U17" s="8" t="s">
        <v>17</v>
      </c>
      <c r="V17" s="8" t="s">
        <v>17</v>
      </c>
      <c r="W17" s="8" t="s">
        <v>17</v>
      </c>
      <c r="X17" s="36"/>
      <c r="Y17" s="8"/>
      <c r="Z17" s="8" t="s">
        <v>176</v>
      </c>
      <c r="AA17" s="8"/>
      <c r="AB17" s="8" t="e">
        <f ca="1">IF(IFERROR(VLOOKUP($AF$3,$AI$2:$AI$6,1,FALSE),0)&lt;&gt;0,COUNTBLANK(H17:INDEX(H17:AA17,1,MATCH($AF$3,$H$2:$AA$2,0)-1)),COUNTBLANK(H17:INDEX(H17:AA17,1,MATCH($AF$3,$H$2:$AA$2,0)-1)))</f>
        <v>#N/A</v>
      </c>
      <c r="AC17" s="10" t="e">
        <f t="shared" ca="1" si="0"/>
        <v>#N/A</v>
      </c>
    </row>
    <row r="18" spans="2:29" hidden="1" x14ac:dyDescent="0.3">
      <c r="B18" s="7" t="s">
        <v>61</v>
      </c>
      <c r="C18" s="3" t="s">
        <v>62</v>
      </c>
      <c r="D18" s="4" t="s">
        <v>57</v>
      </c>
      <c r="E18" s="17" t="s">
        <v>58</v>
      </c>
      <c r="F18" s="5" t="s">
        <v>16</v>
      </c>
      <c r="G18" s="6" t="s">
        <v>11</v>
      </c>
      <c r="H18" s="8" t="s">
        <v>17</v>
      </c>
      <c r="I18" s="8" t="s">
        <v>17</v>
      </c>
      <c r="J18" s="8" t="s">
        <v>17</v>
      </c>
      <c r="K18" s="8" t="s">
        <v>17</v>
      </c>
      <c r="L18" s="8" t="s">
        <v>17</v>
      </c>
      <c r="M18" s="8"/>
      <c r="N18" s="8"/>
      <c r="O18" s="8"/>
      <c r="P18" s="8"/>
      <c r="Q18" s="8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8" t="e">
        <f ca="1">IF(IFERROR(VLOOKUP($AF$3,$AI$2:$AI$6,1,FALSE),0)&lt;&gt;0,COUNTBLANK(H18:INDEX(H18:AA18,1,MATCH($AF$3,$H$2:$AA$2,0)-1)),COUNTBLANK(H18:INDEX(H18:AA18,1,MATCH($AF$3,$H$2:$AA$2,0)-1)))</f>
        <v>#N/A</v>
      </c>
      <c r="AC18" s="10" t="e">
        <f t="shared" ca="1" si="0"/>
        <v>#N/A</v>
      </c>
    </row>
    <row r="19" spans="2:29" hidden="1" x14ac:dyDescent="0.3">
      <c r="B19" s="7" t="s">
        <v>63</v>
      </c>
      <c r="C19" s="3" t="s">
        <v>64</v>
      </c>
      <c r="D19" s="4" t="s">
        <v>57</v>
      </c>
      <c r="E19" s="17" t="s">
        <v>58</v>
      </c>
      <c r="F19" s="5" t="s">
        <v>16</v>
      </c>
      <c r="G19" s="6" t="s">
        <v>11</v>
      </c>
      <c r="H19" s="33"/>
      <c r="I19" s="8"/>
      <c r="J19" s="8" t="s">
        <v>20</v>
      </c>
      <c r="K19" s="8" t="s">
        <v>20</v>
      </c>
      <c r="L19" s="8" t="s">
        <v>20</v>
      </c>
      <c r="M19" s="8"/>
      <c r="N19" s="8"/>
      <c r="O19" s="8"/>
      <c r="P19" s="8"/>
      <c r="Q19" s="8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8" t="e">
        <f ca="1">IF(IFERROR(VLOOKUP($AF$3,$AI$2:$AI$6,1,FALSE),0)&lt;&gt;0,COUNTBLANK(H19:INDEX(H19:AA19,1,MATCH($AF$3,$H$2:$AA$2,0)-1)),COUNTBLANK(H19:INDEX(H19:AA19,1,MATCH($AF$3,$H$2:$AA$2,0)-1)))</f>
        <v>#N/A</v>
      </c>
      <c r="AC19" s="10" t="e">
        <f t="shared" ca="1" si="0"/>
        <v>#N/A</v>
      </c>
    </row>
    <row r="20" spans="2:29" hidden="1" x14ac:dyDescent="0.3">
      <c r="B20" s="7" t="s">
        <v>65</v>
      </c>
      <c r="C20" s="3" t="s">
        <v>66</v>
      </c>
      <c r="D20" s="4" t="s">
        <v>14</v>
      </c>
      <c r="E20" s="17" t="s">
        <v>15</v>
      </c>
      <c r="F20" s="5" t="s">
        <v>16</v>
      </c>
      <c r="G20" s="6" t="s">
        <v>11</v>
      </c>
      <c r="H20" s="8"/>
      <c r="I20" s="8"/>
      <c r="J20" s="8"/>
      <c r="K20" s="8"/>
      <c r="L20" s="8"/>
      <c r="M20" s="8" t="s">
        <v>17</v>
      </c>
      <c r="N20" s="8" t="s">
        <v>17</v>
      </c>
      <c r="O20" s="8" t="s">
        <v>17</v>
      </c>
      <c r="P20" s="8" t="s">
        <v>17</v>
      </c>
      <c r="Q20" s="8" t="s">
        <v>17</v>
      </c>
      <c r="R20" s="8" t="s">
        <v>17</v>
      </c>
      <c r="S20" s="8" t="s">
        <v>17</v>
      </c>
      <c r="T20" s="8" t="s">
        <v>17</v>
      </c>
      <c r="U20" s="8" t="s">
        <v>17</v>
      </c>
      <c r="V20" s="8" t="s">
        <v>17</v>
      </c>
      <c r="W20" s="34"/>
      <c r="X20" s="34"/>
      <c r="Y20" s="34"/>
      <c r="Z20" s="34"/>
      <c r="AA20" s="34" t="s">
        <v>27</v>
      </c>
      <c r="AB20" s="8" t="e">
        <f ca="1">IF(IFERROR(VLOOKUP($AF$3,$AI$2:$AI$6,1,FALSE),0)&lt;&gt;0,COUNTBLANK(H20:INDEX(H20:AA20,1,MATCH($AF$3,$H$2:$AA$2,0)-1)),COUNTBLANK(H20:INDEX(H20:AA20,1,MATCH($AF$3,$H$2:$AA$2,0)-1)))</f>
        <v>#N/A</v>
      </c>
      <c r="AC20" s="10" t="e">
        <f t="shared" ca="1" si="0"/>
        <v>#N/A</v>
      </c>
    </row>
    <row r="21" spans="2:29" hidden="1" x14ac:dyDescent="0.3">
      <c r="B21" s="7" t="s">
        <v>67</v>
      </c>
      <c r="C21" s="3" t="s">
        <v>68</v>
      </c>
      <c r="D21" s="4" t="s">
        <v>14</v>
      </c>
      <c r="E21" s="17" t="s">
        <v>69</v>
      </c>
      <c r="F21" s="5" t="s">
        <v>16</v>
      </c>
      <c r="G21" s="6" t="s">
        <v>20</v>
      </c>
      <c r="H21" s="8" t="s">
        <v>20</v>
      </c>
      <c r="I21" s="8" t="s">
        <v>20</v>
      </c>
      <c r="J21" s="8" t="s">
        <v>20</v>
      </c>
      <c r="K21" s="8" t="s">
        <v>20</v>
      </c>
      <c r="L21" s="8" t="s">
        <v>20</v>
      </c>
      <c r="M21" s="8" t="s">
        <v>20</v>
      </c>
      <c r="N21" s="8" t="s">
        <v>20</v>
      </c>
      <c r="O21" s="8" t="s">
        <v>20</v>
      </c>
      <c r="P21" s="8" t="s">
        <v>20</v>
      </c>
      <c r="Q21" s="8" t="s">
        <v>20</v>
      </c>
      <c r="R21" s="8" t="s">
        <v>20</v>
      </c>
      <c r="S21" s="8" t="s">
        <v>20</v>
      </c>
      <c r="T21" s="8" t="s">
        <v>20</v>
      </c>
      <c r="U21" s="8" t="s">
        <v>20</v>
      </c>
      <c r="V21" s="8" t="s">
        <v>20</v>
      </c>
      <c r="W21" s="8" t="s">
        <v>20</v>
      </c>
      <c r="X21" s="8" t="s">
        <v>20</v>
      </c>
      <c r="Y21" s="8" t="s">
        <v>20</v>
      </c>
      <c r="Z21" s="8" t="s">
        <v>20</v>
      </c>
      <c r="AA21" s="8" t="s">
        <v>20</v>
      </c>
      <c r="AB21" s="8" t="e">
        <f ca="1">IF(IFERROR(VLOOKUP($AF$3,$AI$2:$AI$6,1,FALSE),0)&lt;&gt;0,COUNTBLANK(H21:INDEX(H21:AA21,1,MATCH($AF$3,$H$2:$AA$2,0)-1)),COUNTBLANK(H21:INDEX(H21:AA21,1,MATCH($AF$3,$H$2:$AA$2,0)-1)))</f>
        <v>#N/A</v>
      </c>
      <c r="AC21" s="10" t="e">
        <f t="shared" ca="1" si="0"/>
        <v>#N/A</v>
      </c>
    </row>
    <row r="22" spans="2:29" x14ac:dyDescent="0.3">
      <c r="B22" s="7" t="s">
        <v>70</v>
      </c>
      <c r="C22" s="3" t="s">
        <v>71</v>
      </c>
      <c r="D22" s="4" t="s">
        <v>14</v>
      </c>
      <c r="E22" s="17" t="s">
        <v>34</v>
      </c>
      <c r="F22" s="5" t="s">
        <v>72</v>
      </c>
      <c r="G22" s="6" t="s">
        <v>11</v>
      </c>
      <c r="H22" s="1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 ca="1">IF(IFERROR(VLOOKUP($AF$3,$AI$2:$AI$6,1,FALSE),0)&lt;&gt;0,COUNTBLANK(H22:INDEX(H22:AA22,1,MATCH($AF$3,$H$2:$AA$2,0)-1)),COUNTBLANK(H22:INDEX(H22:AA22,1,MATCH($AF$3,$H$2:$AA$2,0)-1)))</f>
        <v>#N/A</v>
      </c>
      <c r="AC22" s="10" t="e">
        <f t="shared" ca="1" si="0"/>
        <v>#N/A</v>
      </c>
    </row>
    <row r="23" spans="2:29" x14ac:dyDescent="0.3">
      <c r="B23" s="7" t="s">
        <v>73</v>
      </c>
      <c r="C23" s="3" t="s">
        <v>74</v>
      </c>
      <c r="D23" s="4" t="s">
        <v>14</v>
      </c>
      <c r="E23" s="17" t="s">
        <v>34</v>
      </c>
      <c r="F23" s="5" t="s">
        <v>72</v>
      </c>
      <c r="G23" s="6" t="s">
        <v>11</v>
      </c>
      <c r="H23" s="8" t="s">
        <v>17</v>
      </c>
      <c r="I23" s="8" t="s">
        <v>17</v>
      </c>
      <c r="J23" s="8" t="s">
        <v>17</v>
      </c>
      <c r="K23" s="8" t="s">
        <v>17</v>
      </c>
      <c r="L23" s="8" t="s">
        <v>17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 ca="1">IF(IFERROR(VLOOKUP($AF$3,$AI$2:$AI$6,1,FALSE),0)&lt;&gt;0,COUNTBLANK(H23:INDEX(H23:AA23,1,MATCH($AF$3,$H$2:$AA$2,0)-1)),COUNTBLANK(H23:INDEX(H23:AA23,1,MATCH($AF$3,$H$2:$AA$2,0)-1)))</f>
        <v>#N/A</v>
      </c>
      <c r="AC23" s="10" t="e">
        <f t="shared" ca="1" si="0"/>
        <v>#N/A</v>
      </c>
    </row>
    <row r="24" spans="2:29" x14ac:dyDescent="0.3">
      <c r="B24" s="7" t="s">
        <v>75</v>
      </c>
      <c r="C24" s="3" t="s">
        <v>76</v>
      </c>
      <c r="D24" s="4" t="s">
        <v>14</v>
      </c>
      <c r="E24" s="17" t="s">
        <v>34</v>
      </c>
      <c r="F24" s="5" t="s">
        <v>72</v>
      </c>
      <c r="G24" s="6" t="s">
        <v>11</v>
      </c>
      <c r="H24" s="8" t="s">
        <v>17</v>
      </c>
      <c r="I24" s="8" t="s">
        <v>17</v>
      </c>
      <c r="J24" s="8" t="s">
        <v>17</v>
      </c>
      <c r="K24" s="8" t="s">
        <v>17</v>
      </c>
      <c r="L24" s="8" t="s">
        <v>17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 ca="1">IF(IFERROR(VLOOKUP($AF$3,$AI$2:$AI$6,1,FALSE),0)&lt;&gt;0,COUNTBLANK(H24:INDEX(H24:AA24,1,MATCH($AF$3,$H$2:$AA$2,0)-1)),COUNTBLANK(H24:INDEX(H24:AA24,1,MATCH($AF$3,$H$2:$AA$2,0)-1)))</f>
        <v>#N/A</v>
      </c>
      <c r="AC24" s="10" t="e">
        <f t="shared" ca="1" si="0"/>
        <v>#N/A</v>
      </c>
    </row>
    <row r="25" spans="2:29" x14ac:dyDescent="0.3">
      <c r="B25" s="7" t="s">
        <v>77</v>
      </c>
      <c r="C25" s="3" t="s">
        <v>78</v>
      </c>
      <c r="D25" s="4" t="s">
        <v>14</v>
      </c>
      <c r="E25" s="17" t="s">
        <v>69</v>
      </c>
      <c r="F25" s="5" t="s">
        <v>72</v>
      </c>
      <c r="G25" s="6" t="s">
        <v>11</v>
      </c>
      <c r="H25" s="8" t="s">
        <v>17</v>
      </c>
      <c r="I25" s="8" t="s">
        <v>17</v>
      </c>
      <c r="J25" s="8" t="s">
        <v>17</v>
      </c>
      <c r="K25" s="8" t="s">
        <v>17</v>
      </c>
      <c r="L25" s="8" t="s">
        <v>17</v>
      </c>
      <c r="M25" s="8" t="s">
        <v>17</v>
      </c>
      <c r="N25" s="8" t="s">
        <v>17</v>
      </c>
      <c r="O25" s="8" t="s">
        <v>17</v>
      </c>
      <c r="P25" s="8" t="s">
        <v>17</v>
      </c>
      <c r="Q25" s="8" t="s"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 ca="1">IF(IFERROR(VLOOKUP($AF$3,$AI$2:$AI$6,1,FALSE),0)&lt;&gt;0,COUNTBLANK(H25:INDEX(H25:AA25,1,MATCH($AF$3,$H$2:$AA$2,0)-1)),COUNTBLANK(H25:INDEX(H25:AA25,1,MATCH($AF$3,$H$2:$AA$2,0)-1)))</f>
        <v>#N/A</v>
      </c>
      <c r="AC25" s="10" t="e">
        <f t="shared" ca="1" si="0"/>
        <v>#N/A</v>
      </c>
    </row>
    <row r="26" spans="2:29" x14ac:dyDescent="0.3">
      <c r="B26" s="7" t="s">
        <v>79</v>
      </c>
      <c r="C26" s="3" t="s">
        <v>80</v>
      </c>
      <c r="D26" s="4" t="s">
        <v>14</v>
      </c>
      <c r="E26" s="17" t="s">
        <v>15</v>
      </c>
      <c r="F26" s="5" t="s">
        <v>72</v>
      </c>
      <c r="G26" s="6" t="s">
        <v>11</v>
      </c>
      <c r="H26" s="3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5" t="s">
        <v>180</v>
      </c>
      <c r="V26" s="8"/>
      <c r="W26" s="8"/>
      <c r="X26" s="8"/>
      <c r="Y26" s="8"/>
      <c r="Z26" s="8"/>
      <c r="AA26" s="8"/>
      <c r="AB26" s="8" t="e">
        <f ca="1">IF(IFERROR(VLOOKUP($AF$3,$AI$2:$AI$6,1,FALSE),0)&lt;&gt;0,COUNTBLANK(H26:INDEX(H26:AA26,1,MATCH($AF$3,$H$2:$AA$2,0)-1)),COUNTBLANK(H26:INDEX(H26:AA26,1,MATCH($AF$3,$H$2:$AA$2,0)-1)))</f>
        <v>#N/A</v>
      </c>
      <c r="AC26" s="10" t="e">
        <f t="shared" ca="1" si="0"/>
        <v>#N/A</v>
      </c>
    </row>
    <row r="27" spans="2:29" x14ac:dyDescent="0.3">
      <c r="B27" s="7" t="s">
        <v>81</v>
      </c>
      <c r="C27" s="3" t="s">
        <v>82</v>
      </c>
      <c r="D27" s="4" t="s">
        <v>14</v>
      </c>
      <c r="E27" s="17" t="s">
        <v>69</v>
      </c>
      <c r="F27" s="5" t="s">
        <v>72</v>
      </c>
      <c r="G27" s="6" t="s">
        <v>11</v>
      </c>
      <c r="H27" s="8"/>
      <c r="I27" s="8"/>
      <c r="J27" s="8"/>
      <c r="K27" s="8"/>
      <c r="L27" s="8"/>
      <c r="M27" s="8"/>
      <c r="N27" s="8"/>
      <c r="O27" s="8"/>
      <c r="P27" s="8" t="s">
        <v>17</v>
      </c>
      <c r="Q27" s="8" t="s">
        <v>17</v>
      </c>
      <c r="R27" s="8" t="s">
        <v>17</v>
      </c>
      <c r="S27" s="8" t="s">
        <v>17</v>
      </c>
      <c r="T27" s="8" t="s">
        <v>17</v>
      </c>
      <c r="U27" s="8" t="s">
        <v>17</v>
      </c>
      <c r="V27" s="8" t="s">
        <v>17</v>
      </c>
      <c r="W27" s="8"/>
      <c r="X27" s="8"/>
      <c r="Y27" s="8"/>
      <c r="Z27" s="8"/>
      <c r="AA27" s="8"/>
      <c r="AB27" s="8" t="e">
        <f ca="1">IF(IFERROR(VLOOKUP($AF$3,$AI$2:$AI$6,1,FALSE),0)&lt;&gt;0,COUNTBLANK(H27:INDEX(H27:AA27,1,MATCH($AF$3,$H$2:$AA$2,0)-1)),COUNTBLANK(H27:INDEX(H27:AA27,1,MATCH($AF$3,$H$2:$AA$2,0)-1)))</f>
        <v>#N/A</v>
      </c>
      <c r="AC27" s="10" t="e">
        <f t="shared" ca="1" si="0"/>
        <v>#N/A</v>
      </c>
    </row>
    <row r="28" spans="2:29" x14ac:dyDescent="0.3">
      <c r="B28" s="7" t="s">
        <v>83</v>
      </c>
      <c r="C28" s="3" t="s">
        <v>84</v>
      </c>
      <c r="D28" s="4" t="s">
        <v>14</v>
      </c>
      <c r="E28" s="17" t="s">
        <v>69</v>
      </c>
      <c r="F28" s="5" t="s">
        <v>72</v>
      </c>
      <c r="G28" s="6" t="s">
        <v>11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17</v>
      </c>
      <c r="V28" s="8" t="s">
        <v>17</v>
      </c>
      <c r="W28" s="8"/>
      <c r="X28" s="8"/>
      <c r="Y28" s="8"/>
      <c r="Z28" s="8"/>
      <c r="AA28" s="8"/>
      <c r="AB28" s="8" t="e">
        <f ca="1">IF(IFERROR(VLOOKUP($AF$3,$AI$2:$AI$6,1,FALSE),0)&lt;&gt;0,COUNTBLANK(H28:INDEX(H28:AA28,1,MATCH($AF$3,$H$2:$AA$2,0)-1)),COUNTBLANK(H28:INDEX(H28:AA28,1,MATCH($AF$3,$H$2:$AA$2,0)-1)))</f>
        <v>#N/A</v>
      </c>
      <c r="AC28" s="10" t="e">
        <f t="shared" ca="1" si="0"/>
        <v>#N/A</v>
      </c>
    </row>
    <row r="29" spans="2:29" x14ac:dyDescent="0.3">
      <c r="B29" s="7" t="s">
        <v>85</v>
      </c>
      <c r="C29" s="3" t="s">
        <v>86</v>
      </c>
      <c r="D29" s="4" t="s">
        <v>14</v>
      </c>
      <c r="E29" s="17" t="s">
        <v>15</v>
      </c>
      <c r="F29" s="5" t="s">
        <v>72</v>
      </c>
      <c r="G29" s="6" t="s">
        <v>11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 t="s">
        <v>17</v>
      </c>
      <c r="Y29" s="8" t="s">
        <v>17</v>
      </c>
      <c r="Z29" s="8" t="s">
        <v>17</v>
      </c>
      <c r="AA29" s="8" t="s">
        <v>17</v>
      </c>
      <c r="AB29" s="8" t="e">
        <f ca="1">IF(IFERROR(VLOOKUP($AF$3,$AI$2:$AI$6,1,FALSE),0)&lt;&gt;0,COUNTBLANK(H29:INDEX(H29:AA29,1,MATCH($AF$3,$H$2:$AA$2,0)-1)),COUNTBLANK(H29:INDEX(H29:AA29,1,MATCH($AF$3,$H$2:$AA$2,0)-1)))</f>
        <v>#N/A</v>
      </c>
      <c r="AC29" s="10" t="e">
        <f t="shared" ca="1" si="0"/>
        <v>#N/A</v>
      </c>
    </row>
    <row r="30" spans="2:29" x14ac:dyDescent="0.3">
      <c r="B30" s="7" t="s">
        <v>87</v>
      </c>
      <c r="C30" s="3" t="s">
        <v>88</v>
      </c>
      <c r="D30" s="4" t="s">
        <v>14</v>
      </c>
      <c r="E30" s="17" t="s">
        <v>15</v>
      </c>
      <c r="F30" s="5" t="s">
        <v>72</v>
      </c>
      <c r="G30" s="6" t="s">
        <v>11</v>
      </c>
      <c r="H30" s="15"/>
      <c r="I30" s="15"/>
      <c r="J30" s="15"/>
      <c r="K30" s="15"/>
      <c r="L30" s="15"/>
      <c r="M30" s="15"/>
      <c r="N30" s="15"/>
      <c r="O30" s="15"/>
      <c r="P30" s="35"/>
      <c r="Q30" s="35"/>
      <c r="R30" s="35"/>
      <c r="S30" s="35"/>
      <c r="T30" s="15"/>
      <c r="U30" s="8"/>
      <c r="V30" s="8"/>
      <c r="W30" s="8"/>
      <c r="X30" s="8"/>
      <c r="Y30" s="8"/>
      <c r="Z30" s="8"/>
      <c r="AA30" s="8"/>
      <c r="AB30" s="8" t="e">
        <f ca="1">IF(IFERROR(VLOOKUP($AF$3,$AI$2:$AI$6,1,FALSE),0)&lt;&gt;0,COUNTBLANK(H30:INDEX(H30:AA30,1,MATCH($AF$3,$H$2:$AA$2,0)-1)),COUNTBLANK(H30:INDEX(H30:AA30,1,MATCH($AF$3,$H$2:$AA$2,0)-1)))</f>
        <v>#N/A</v>
      </c>
      <c r="AC30" s="10" t="e">
        <f t="shared" ca="1" si="0"/>
        <v>#N/A</v>
      </c>
    </row>
    <row r="31" spans="2:29" x14ac:dyDescent="0.3">
      <c r="B31" s="7" t="s">
        <v>89</v>
      </c>
      <c r="C31" s="3" t="s">
        <v>90</v>
      </c>
      <c r="D31" s="4" t="s">
        <v>14</v>
      </c>
      <c r="E31" s="17" t="s">
        <v>69</v>
      </c>
      <c r="F31" s="5" t="s">
        <v>72</v>
      </c>
      <c r="G31" s="6" t="s">
        <v>11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 t="s">
        <v>179</v>
      </c>
      <c r="S31" s="8"/>
      <c r="T31" s="8"/>
      <c r="U31" s="8"/>
      <c r="V31" s="8"/>
      <c r="W31" s="8"/>
      <c r="X31" s="8"/>
      <c r="Y31" s="8"/>
      <c r="Z31" s="8"/>
      <c r="AA31" s="8"/>
      <c r="AB31" s="8" t="e">
        <f ca="1">IF(IFERROR(VLOOKUP($AF$3,$AI$2:$AI$6,1,FALSE),0)&lt;&gt;0,COUNTBLANK(H31:INDEX(H31:AA31,1,MATCH($AF$3,$H$2:$AA$2,0)-1)),COUNTBLANK(H31:INDEX(H31:AA31,1,MATCH($AF$3,$H$2:$AA$2,0)-1)))</f>
        <v>#N/A</v>
      </c>
      <c r="AC31" s="10" t="e">
        <f t="shared" ca="1" si="0"/>
        <v>#N/A</v>
      </c>
    </row>
    <row r="32" spans="2:29" x14ac:dyDescent="0.3">
      <c r="B32" s="7" t="s">
        <v>91</v>
      </c>
      <c r="C32" s="3" t="s">
        <v>92</v>
      </c>
      <c r="D32" s="4" t="s">
        <v>14</v>
      </c>
      <c r="E32" s="17" t="s">
        <v>43</v>
      </c>
      <c r="F32" s="5" t="s">
        <v>72</v>
      </c>
      <c r="G32" s="6" t="s">
        <v>20</v>
      </c>
      <c r="H32" s="8" t="s">
        <v>20</v>
      </c>
      <c r="I32" s="8" t="s">
        <v>20</v>
      </c>
      <c r="J32" s="8" t="s">
        <v>20</v>
      </c>
      <c r="K32" s="8" t="s">
        <v>20</v>
      </c>
      <c r="L32" s="8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8" t="s">
        <v>20</v>
      </c>
      <c r="V32" s="8" t="s">
        <v>20</v>
      </c>
      <c r="W32" s="8" t="s">
        <v>20</v>
      </c>
      <c r="X32" s="8" t="s">
        <v>20</v>
      </c>
      <c r="Y32" s="8" t="s">
        <v>20</v>
      </c>
      <c r="Z32" s="8" t="s">
        <v>20</v>
      </c>
      <c r="AA32" s="8" t="s">
        <v>20</v>
      </c>
      <c r="AB32" s="8" t="e">
        <f ca="1">IF(IFERROR(VLOOKUP($AF$3,$AI$2:$AI$6,1,FALSE),0)&lt;&gt;0,COUNTBLANK(H32:INDEX(H32:AA32,1,MATCH($AF$3,$H$2:$AA$2,0)-1)),COUNTBLANK(H32:INDEX(H32:AA32,1,MATCH($AF$3,$H$2:$AA$2,0)-1)))</f>
        <v>#N/A</v>
      </c>
      <c r="AC32" s="10" t="e">
        <f t="shared" ca="1" si="0"/>
        <v>#N/A</v>
      </c>
    </row>
    <row r="33" spans="2:29" x14ac:dyDescent="0.3">
      <c r="B33" s="7" t="s">
        <v>93</v>
      </c>
      <c r="C33" s="3" t="s">
        <v>94</v>
      </c>
      <c r="D33" s="4" t="s">
        <v>14</v>
      </c>
      <c r="E33" s="17" t="s">
        <v>69</v>
      </c>
      <c r="F33" s="5" t="s">
        <v>72</v>
      </c>
      <c r="G33" s="6" t="s">
        <v>11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 t="s">
        <v>17</v>
      </c>
      <c r="S33" s="8"/>
      <c r="T33" s="8"/>
      <c r="U33" s="8"/>
      <c r="V33" s="8"/>
      <c r="W33" s="8"/>
      <c r="X33" s="8"/>
      <c r="Y33" s="8"/>
      <c r="Z33" s="8"/>
      <c r="AA33" s="8"/>
      <c r="AB33" s="8" t="e">
        <f ca="1">IF(IFERROR(VLOOKUP($AF$3,$AI$2:$AI$6,1,FALSE),0)&lt;&gt;0,COUNTBLANK(H33:INDEX(H33:AA33,1,MATCH($AF$3,$H$2:$AA$2,0)-1)),COUNTBLANK(H33:INDEX(H33:AA33,1,MATCH($AF$3,$H$2:$AA$2,0)-1)))</f>
        <v>#N/A</v>
      </c>
      <c r="AC33" s="10" t="e">
        <f t="shared" ca="1" si="0"/>
        <v>#N/A</v>
      </c>
    </row>
    <row r="34" spans="2:29" x14ac:dyDescent="0.3">
      <c r="B34" s="7" t="s">
        <v>95</v>
      </c>
      <c r="C34" s="3" t="s">
        <v>96</v>
      </c>
      <c r="D34" s="4" t="s">
        <v>14</v>
      </c>
      <c r="E34" s="17" t="s">
        <v>43</v>
      </c>
      <c r="F34" s="5" t="s">
        <v>72</v>
      </c>
      <c r="G34" s="6" t="s">
        <v>11</v>
      </c>
      <c r="H34" s="8" t="s">
        <v>20</v>
      </c>
      <c r="I34" s="8" t="s">
        <v>20</v>
      </c>
      <c r="J34" s="8" t="s">
        <v>20</v>
      </c>
      <c r="K34" s="8" t="s">
        <v>20</v>
      </c>
      <c r="L34" s="8" t="s">
        <v>20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 ca="1">IF(IFERROR(VLOOKUP($AF$3,$AI$2:$AI$6,1,FALSE),0)&lt;&gt;0,COUNTBLANK(H34:INDEX(H34:AA34,1,MATCH($AF$3,$H$2:$AA$2,0)-1)),COUNTBLANK(H34:INDEX(H34:AA34,1,MATCH($AF$3,$H$2:$AA$2,0)-1)))</f>
        <v>#N/A</v>
      </c>
      <c r="AC34" s="10" t="e">
        <f t="shared" ca="1" si="0"/>
        <v>#N/A</v>
      </c>
    </row>
    <row r="35" spans="2:29" x14ac:dyDescent="0.3">
      <c r="B35" s="7" t="s">
        <v>97</v>
      </c>
      <c r="C35" s="3" t="s">
        <v>98</v>
      </c>
      <c r="D35" s="4" t="s">
        <v>14</v>
      </c>
      <c r="E35" s="17" t="s">
        <v>15</v>
      </c>
      <c r="F35" s="5" t="s">
        <v>72</v>
      </c>
      <c r="G35" s="6" t="s">
        <v>11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 ca="1">IF(IFERROR(VLOOKUP($AF$3,$AI$2:$AI$6,1,FALSE),0)&lt;&gt;0,COUNTBLANK(H35:INDEX(H35:AA35,1,MATCH($AF$3,$H$2:$AA$2,0)-1)),COUNTBLANK(H35:INDEX(H35:AA35,1,MATCH($AF$3,$H$2:$AA$2,0)-1)))</f>
        <v>#N/A</v>
      </c>
      <c r="AC35" s="10" t="e">
        <f t="shared" ca="1" si="0"/>
        <v>#N/A</v>
      </c>
    </row>
    <row r="36" spans="2:29" x14ac:dyDescent="0.3">
      <c r="B36" s="7" t="s">
        <v>99</v>
      </c>
      <c r="C36" s="3" t="s">
        <v>100</v>
      </c>
      <c r="D36" s="4" t="s">
        <v>14</v>
      </c>
      <c r="E36" s="17" t="s">
        <v>15</v>
      </c>
      <c r="F36" s="5" t="s">
        <v>72</v>
      </c>
      <c r="G36" s="6" t="s">
        <v>11</v>
      </c>
      <c r="H36" s="8" t="s">
        <v>17</v>
      </c>
      <c r="I36" s="8" t="s">
        <v>17</v>
      </c>
      <c r="J36" s="8" t="s">
        <v>17</v>
      </c>
      <c r="K36" s="8" t="s">
        <v>17</v>
      </c>
      <c r="L36" s="8" t="s">
        <v>17</v>
      </c>
      <c r="M36" s="8" t="s">
        <v>17</v>
      </c>
      <c r="N36" s="8" t="s">
        <v>17</v>
      </c>
      <c r="O36" s="8" t="s">
        <v>17</v>
      </c>
      <c r="P36" s="8" t="s">
        <v>17</v>
      </c>
      <c r="Q36" s="8" t="s">
        <v>17</v>
      </c>
      <c r="R36" s="8" t="s">
        <v>17</v>
      </c>
      <c r="S36" s="8" t="s">
        <v>17</v>
      </c>
      <c r="T36" s="8" t="s">
        <v>17</v>
      </c>
      <c r="U36" s="8" t="s">
        <v>17</v>
      </c>
      <c r="V36" s="8" t="s">
        <v>17</v>
      </c>
      <c r="W36" s="8" t="s">
        <v>17</v>
      </c>
      <c r="X36" s="8" t="s">
        <v>17</v>
      </c>
      <c r="Y36" s="8" t="s">
        <v>17</v>
      </c>
      <c r="Z36" s="8" t="s">
        <v>17</v>
      </c>
      <c r="AA36" s="8" t="s">
        <v>17</v>
      </c>
      <c r="AB36" s="8" t="e">
        <f ca="1">IF(IFERROR(VLOOKUP($AF$3,$AI$2:$AI$6,1,FALSE),0)&lt;&gt;0,COUNTBLANK(H36:INDEX(H36:AA36,1,MATCH($AF$3,$H$2:$AA$2,0)-1)),COUNTBLANK(H36:INDEX(H36:AA36,1,MATCH($AF$3,$H$2:$AA$2,0)-1)))</f>
        <v>#N/A</v>
      </c>
      <c r="AC36" s="10" t="e">
        <f t="shared" ca="1" si="0"/>
        <v>#N/A</v>
      </c>
    </row>
    <row r="37" spans="2:29" x14ac:dyDescent="0.3">
      <c r="B37" s="7" t="s">
        <v>101</v>
      </c>
      <c r="C37" s="3" t="s">
        <v>102</v>
      </c>
      <c r="D37" s="4" t="s">
        <v>14</v>
      </c>
      <c r="E37" s="17" t="s">
        <v>15</v>
      </c>
      <c r="F37" s="5" t="s">
        <v>72</v>
      </c>
      <c r="G37" s="6" t="s">
        <v>11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 ca="1">IF(IFERROR(VLOOKUP($AF$3,$AI$2:$AI$6,1,FALSE),0)&lt;&gt;0,COUNTBLANK(H37:INDEX(H37:AA37,1,MATCH($AF$3,$H$2:$AA$2,0)-1)),COUNTBLANK(H37:INDEX(H37:AA37,1,MATCH($AF$3,$H$2:$AA$2,0)-1)))</f>
        <v>#N/A</v>
      </c>
      <c r="AC37" s="10" t="e">
        <f t="shared" ca="1" si="0"/>
        <v>#N/A</v>
      </c>
    </row>
    <row r="38" spans="2:29" x14ac:dyDescent="0.3">
      <c r="B38" s="7" t="s">
        <v>103</v>
      </c>
      <c r="C38" s="3" t="s">
        <v>104</v>
      </c>
      <c r="D38" s="4" t="s">
        <v>14</v>
      </c>
      <c r="E38" s="17" t="s">
        <v>15</v>
      </c>
      <c r="F38" s="5" t="s">
        <v>72</v>
      </c>
      <c r="G38" s="6" t="s">
        <v>11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 ca="1">IF(IFERROR(VLOOKUP($AF$3,$AI$2:$AI$6,1,FALSE),0)&lt;&gt;0,COUNTBLANK(H38:INDEX(H38:AA38,1,MATCH($AF$3,$H$2:$AA$2,0)-1)),COUNTBLANK(H38:INDEX(H38:AA38,1,MATCH($AF$3,$H$2:$AA$2,0)-1)))</f>
        <v>#N/A</v>
      </c>
      <c r="AC38" s="10" t="e">
        <f t="shared" ca="1" si="0"/>
        <v>#N/A</v>
      </c>
    </row>
    <row r="39" spans="2:29" x14ac:dyDescent="0.3">
      <c r="B39" s="7" t="s">
        <v>105</v>
      </c>
      <c r="C39" s="3" t="s">
        <v>106</v>
      </c>
      <c r="D39" s="4" t="s">
        <v>14</v>
      </c>
      <c r="E39" s="17" t="s">
        <v>69</v>
      </c>
      <c r="F39" s="5" t="s">
        <v>72</v>
      </c>
      <c r="G39" s="6" t="s">
        <v>11</v>
      </c>
      <c r="H39" s="15" t="s">
        <v>17</v>
      </c>
      <c r="I39" s="15" t="s">
        <v>180</v>
      </c>
      <c r="J39" s="15"/>
      <c r="K39" s="15"/>
      <c r="L39" s="15"/>
      <c r="M39" s="15"/>
      <c r="N39" s="8"/>
      <c r="O39" s="8"/>
      <c r="P39" s="8"/>
      <c r="Q39" s="8"/>
      <c r="R39" s="8" t="s">
        <v>176</v>
      </c>
      <c r="S39" s="8"/>
      <c r="T39" s="8"/>
      <c r="U39" s="8"/>
      <c r="V39" s="8"/>
      <c r="W39" s="8" t="s">
        <v>17</v>
      </c>
      <c r="X39" s="8"/>
      <c r="Y39" s="8"/>
      <c r="Z39" s="8"/>
      <c r="AA39" s="8"/>
      <c r="AB39" s="8" t="e">
        <f ca="1">IF(IFERROR(VLOOKUP($AF$3,$AI$2:$AI$6,1,FALSE),0)&lt;&gt;0,COUNTBLANK(H39:INDEX(H39:AA39,1,MATCH($AF$3,$H$2:$AA$2,0)-1)),COUNTBLANK(H39:INDEX(H39:AA39,1,MATCH($AF$3,$H$2:$AA$2,0)-1)))</f>
        <v>#N/A</v>
      </c>
      <c r="AC39" s="10" t="e">
        <f t="shared" ca="1" si="0"/>
        <v>#N/A</v>
      </c>
    </row>
    <row r="40" spans="2:29" x14ac:dyDescent="0.3">
      <c r="B40" s="7" t="s">
        <v>107</v>
      </c>
      <c r="C40" s="3" t="s">
        <v>108</v>
      </c>
      <c r="D40" s="4" t="s">
        <v>14</v>
      </c>
      <c r="E40" s="17" t="s">
        <v>43</v>
      </c>
      <c r="F40" s="5" t="s">
        <v>72</v>
      </c>
      <c r="G40" s="6" t="s">
        <v>11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 ca="1">IF(IFERROR(VLOOKUP($AF$3,$AI$2:$AI$6,1,FALSE),0)&lt;&gt;0,COUNTBLANK(H40:INDEX(H40:AA40,1,MATCH($AF$3,$H$2:$AA$2,0)-1)),COUNTBLANK(H40:INDEX(H40:AA40,1,MATCH($AF$3,$H$2:$AA$2,0)-1)))</f>
        <v>#N/A</v>
      </c>
      <c r="AC40" s="10" t="e">
        <f t="shared" ca="1" si="0"/>
        <v>#N/A</v>
      </c>
    </row>
    <row r="41" spans="2:29" x14ac:dyDescent="0.3">
      <c r="B41" s="7" t="s">
        <v>109</v>
      </c>
      <c r="C41" s="3" t="s">
        <v>110</v>
      </c>
      <c r="D41" s="4" t="s">
        <v>14</v>
      </c>
      <c r="E41" s="17" t="s">
        <v>69</v>
      </c>
      <c r="F41" s="5" t="s">
        <v>72</v>
      </c>
      <c r="G41" s="6" t="s">
        <v>11</v>
      </c>
      <c r="H41" s="8"/>
      <c r="I41" s="8"/>
      <c r="J41" s="8"/>
      <c r="K41" s="8"/>
      <c r="L41" s="8"/>
      <c r="M41" s="8" t="s">
        <v>17</v>
      </c>
      <c r="N41" s="8" t="s">
        <v>17</v>
      </c>
      <c r="O41" s="8" t="s">
        <v>17</v>
      </c>
      <c r="P41" s="8" t="s">
        <v>17</v>
      </c>
      <c r="Q41" s="8" t="s">
        <v>17</v>
      </c>
      <c r="R41" s="8" t="s">
        <v>17</v>
      </c>
      <c r="S41" s="8" t="s">
        <v>17</v>
      </c>
      <c r="T41" s="8" t="s">
        <v>17</v>
      </c>
      <c r="U41" s="8" t="s">
        <v>17</v>
      </c>
      <c r="V41" s="8" t="s">
        <v>17</v>
      </c>
      <c r="W41" s="8" t="s">
        <v>17</v>
      </c>
      <c r="X41" s="8" t="s">
        <v>17</v>
      </c>
      <c r="Y41" s="8"/>
      <c r="Z41" s="8"/>
      <c r="AA41" s="8"/>
      <c r="AB41" s="8" t="e">
        <f ca="1">IF(IFERROR(VLOOKUP($AF$3,$AI$2:$AI$6,1,FALSE),0)&lt;&gt;0,COUNTBLANK(H41:INDEX(H41:AA41,1,MATCH($AF$3,$H$2:$AA$2,0)-1)),COUNTBLANK(H41:INDEX(H41:AA41,1,MATCH($AF$3,$H$2:$AA$2,0)-1)))</f>
        <v>#N/A</v>
      </c>
      <c r="AC41" s="10" t="e">
        <f t="shared" ca="1" si="0"/>
        <v>#N/A</v>
      </c>
    </row>
    <row r="42" spans="2:29" x14ac:dyDescent="0.3">
      <c r="B42" s="7" t="s">
        <v>111</v>
      </c>
      <c r="C42" s="3" t="s">
        <v>112</v>
      </c>
      <c r="D42" s="4" t="s">
        <v>14</v>
      </c>
      <c r="E42" s="17" t="s">
        <v>15</v>
      </c>
      <c r="F42" s="5" t="s">
        <v>72</v>
      </c>
      <c r="G42" s="6" t="s">
        <v>11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 t="s">
        <v>17</v>
      </c>
      <c r="AA42" s="8" t="s">
        <v>17</v>
      </c>
      <c r="AB42" s="8" t="e">
        <f ca="1">IF(IFERROR(VLOOKUP($AF$3,$AI$2:$AI$6,1,FALSE),0)&lt;&gt;0,COUNTBLANK(H42:INDEX(H42:AA42,1,MATCH($AF$3,$H$2:$AA$2,0)-1)),COUNTBLANK(H42:INDEX(H42:AA42,1,MATCH($AF$3,$H$2:$AA$2,0)-1)))</f>
        <v>#N/A</v>
      </c>
      <c r="AC42" s="10" t="e">
        <f t="shared" ca="1" si="0"/>
        <v>#N/A</v>
      </c>
    </row>
    <row r="43" spans="2:29" x14ac:dyDescent="0.3">
      <c r="B43" s="7" t="s">
        <v>113</v>
      </c>
      <c r="C43" s="3" t="s">
        <v>114</v>
      </c>
      <c r="D43" s="4" t="s">
        <v>14</v>
      </c>
      <c r="E43" s="17" t="s">
        <v>69</v>
      </c>
      <c r="F43" s="5" t="s">
        <v>72</v>
      </c>
      <c r="G43" s="6" t="s">
        <v>11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 ca="1">IF(IFERROR(VLOOKUP($AF$3,$AI$2:$AI$6,1,FALSE),0)&lt;&gt;0,COUNTBLANK(H43:INDEX(H43:AA43,1,MATCH($AF$3,$H$2:$AA$2,0)-1)),COUNTBLANK(H43:INDEX(H43:AA43,1,MATCH($AF$3,$H$2:$AA$2,0)-1)))</f>
        <v>#N/A</v>
      </c>
      <c r="AC43" s="10" t="e">
        <f t="shared" ca="1" si="0"/>
        <v>#N/A</v>
      </c>
    </row>
    <row r="44" spans="2:29" hidden="1" x14ac:dyDescent="0.3">
      <c r="B44" s="7" t="s">
        <v>115</v>
      </c>
      <c r="C44" s="3" t="s">
        <v>116</v>
      </c>
      <c r="D44" s="4" t="s">
        <v>14</v>
      </c>
      <c r="E44" s="17" t="s">
        <v>69</v>
      </c>
      <c r="F44" s="5" t="s">
        <v>117</v>
      </c>
      <c r="G44" s="6" t="s">
        <v>11</v>
      </c>
      <c r="H44" s="15"/>
      <c r="I44" s="15"/>
      <c r="J44" s="15"/>
      <c r="K44" s="15"/>
      <c r="L44" s="15"/>
      <c r="M44" s="15" t="s">
        <v>17</v>
      </c>
      <c r="N44" s="15"/>
      <c r="O44" s="15"/>
      <c r="P44" s="15"/>
      <c r="Q44" s="15"/>
      <c r="R44" s="15" t="s">
        <v>17</v>
      </c>
      <c r="S44" s="15" t="s">
        <v>17</v>
      </c>
      <c r="T44" s="15" t="s">
        <v>17</v>
      </c>
      <c r="U44" s="15" t="s">
        <v>17</v>
      </c>
      <c r="V44" s="15" t="s">
        <v>17</v>
      </c>
      <c r="W44" s="15" t="s">
        <v>17</v>
      </c>
      <c r="X44" s="15" t="s">
        <v>17</v>
      </c>
      <c r="Y44" s="15" t="s">
        <v>17</v>
      </c>
      <c r="Z44" s="15" t="s">
        <v>17</v>
      </c>
      <c r="AA44" s="15" t="s">
        <v>17</v>
      </c>
      <c r="AB44" s="8" t="e">
        <f ca="1">IF(IFERROR(VLOOKUP($AF$3,$AI$2:$AI$6,1,FALSE),0)&lt;&gt;0,COUNTBLANK(H44:INDEX(H44:AA44,1,MATCH($AF$3,$H$2:$AA$2,0)-1)),COUNTBLANK(H44:INDEX(H44:AA44,1,MATCH($AF$3,$H$2:$AA$2,0)-1)))</f>
        <v>#N/A</v>
      </c>
      <c r="AC44" s="10" t="e">
        <f t="shared" ca="1" si="0"/>
        <v>#N/A</v>
      </c>
    </row>
    <row r="45" spans="2:29" hidden="1" x14ac:dyDescent="0.3">
      <c r="B45" s="7" t="s">
        <v>118</v>
      </c>
      <c r="C45" s="3" t="s">
        <v>119</v>
      </c>
      <c r="D45" s="4" t="s">
        <v>14</v>
      </c>
      <c r="E45" s="17" t="s">
        <v>69</v>
      </c>
      <c r="F45" s="5" t="s">
        <v>117</v>
      </c>
      <c r="G45" s="6" t="s">
        <v>11</v>
      </c>
      <c r="H45" s="15" t="s">
        <v>17</v>
      </c>
      <c r="I45" s="15" t="s">
        <v>17</v>
      </c>
      <c r="J45" s="15" t="s">
        <v>17</v>
      </c>
      <c r="K45" s="15" t="s">
        <v>17</v>
      </c>
      <c r="L45" s="15" t="s">
        <v>17</v>
      </c>
      <c r="M45" s="15" t="s">
        <v>17</v>
      </c>
      <c r="N45" s="15"/>
      <c r="O45" s="15"/>
      <c r="P45" s="15"/>
      <c r="Q45" s="15"/>
      <c r="R45" s="15" t="s">
        <v>17</v>
      </c>
      <c r="S45" s="15"/>
      <c r="T45" s="15"/>
      <c r="U45" s="15"/>
      <c r="V45" s="15"/>
      <c r="W45" s="15"/>
      <c r="X45" s="15"/>
      <c r="Y45" s="15"/>
      <c r="Z45" s="15"/>
      <c r="AA45" s="15"/>
      <c r="AB45" s="8" t="e">
        <f ca="1">IF(IFERROR(VLOOKUP($AF$3,$AI$2:$AI$6,1,FALSE),0)&lt;&gt;0,COUNTBLANK(H45:INDEX(H45:AA45,1,MATCH($AF$3,$H$2:$AA$2,0)-1)),COUNTBLANK(H45:INDEX(H45:AA45,1,MATCH($AF$3,$H$2:$AA$2,0)-1)))</f>
        <v>#N/A</v>
      </c>
      <c r="AC45" s="10" t="e">
        <f t="shared" ca="1" si="0"/>
        <v>#N/A</v>
      </c>
    </row>
    <row r="46" spans="2:29" hidden="1" x14ac:dyDescent="0.3">
      <c r="B46" s="7" t="s">
        <v>120</v>
      </c>
      <c r="C46" s="3" t="s">
        <v>121</v>
      </c>
      <c r="D46" s="4" t="s">
        <v>14</v>
      </c>
      <c r="E46" s="17" t="s">
        <v>69</v>
      </c>
      <c r="F46" s="5" t="s">
        <v>117</v>
      </c>
      <c r="G46" s="6" t="s">
        <v>11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 t="s">
        <v>17</v>
      </c>
      <c r="S46" s="15" t="s">
        <v>17</v>
      </c>
      <c r="T46" s="15" t="s">
        <v>17</v>
      </c>
      <c r="U46" s="15" t="s">
        <v>17</v>
      </c>
      <c r="V46" s="15" t="s">
        <v>17</v>
      </c>
      <c r="W46" s="15" t="s">
        <v>17</v>
      </c>
      <c r="X46" s="15" t="s">
        <v>17</v>
      </c>
      <c r="Y46" s="15" t="s">
        <v>17</v>
      </c>
      <c r="Z46" s="15" t="s">
        <v>17</v>
      </c>
      <c r="AA46" s="15" t="s">
        <v>17</v>
      </c>
      <c r="AB46" s="8" t="e">
        <f ca="1">IF(IFERROR(VLOOKUP($AF$3,$AI$2:$AI$6,1,FALSE),0)&lt;&gt;0,COUNTBLANK(H46:INDEX(H46:AA46,1,MATCH($AF$3,$H$2:$AA$2,0)-1)),COUNTBLANK(H46:INDEX(H46:AA46,1,MATCH($AF$3,$H$2:$AA$2,0)-1)))</f>
        <v>#N/A</v>
      </c>
      <c r="AC46" s="10" t="e">
        <f t="shared" ca="1" si="0"/>
        <v>#N/A</v>
      </c>
    </row>
    <row r="47" spans="2:29" hidden="1" x14ac:dyDescent="0.3">
      <c r="B47" s="7" t="s">
        <v>122</v>
      </c>
      <c r="C47" s="3" t="s">
        <v>123</v>
      </c>
      <c r="D47" s="4" t="s">
        <v>14</v>
      </c>
      <c r="E47" s="17" t="s">
        <v>15</v>
      </c>
      <c r="F47" s="5" t="s">
        <v>117</v>
      </c>
      <c r="G47" s="6" t="s">
        <v>11</v>
      </c>
      <c r="H47" s="15"/>
      <c r="I47" s="15"/>
      <c r="J47" s="15"/>
      <c r="K47" s="15"/>
      <c r="L47" s="15"/>
      <c r="M47" s="15"/>
      <c r="N47" s="15"/>
      <c r="O47" s="15"/>
      <c r="P47" s="15"/>
      <c r="Q47" s="15" t="s">
        <v>17</v>
      </c>
      <c r="R47" s="15"/>
      <c r="S47" s="15"/>
      <c r="T47" s="15"/>
      <c r="U47" s="15"/>
      <c r="V47" s="15"/>
      <c r="W47" s="15"/>
      <c r="X47" s="15" t="s">
        <v>17</v>
      </c>
      <c r="Y47" s="15"/>
      <c r="Z47" s="15"/>
      <c r="AA47" s="15" t="s">
        <v>17</v>
      </c>
      <c r="AB47" s="8" t="e">
        <f ca="1">IF(IFERROR(VLOOKUP($AF$3,$AI$2:$AI$6,1,FALSE),0)&lt;&gt;0,COUNTBLANK(H47:INDEX(H47:AA47,1,MATCH($AF$3,$H$2:$AA$2,0)-1)),COUNTBLANK(H47:INDEX(H47:AA47,1,MATCH($AF$3,$H$2:$AA$2,0)-1)))</f>
        <v>#N/A</v>
      </c>
      <c r="AC47" s="10" t="e">
        <f t="shared" ca="1" si="0"/>
        <v>#N/A</v>
      </c>
    </row>
    <row r="48" spans="2:29" hidden="1" x14ac:dyDescent="0.3">
      <c r="B48" s="7" t="s">
        <v>124</v>
      </c>
      <c r="C48" s="3" t="s">
        <v>125</v>
      </c>
      <c r="D48" s="4" t="s">
        <v>14</v>
      </c>
      <c r="E48" s="17" t="s">
        <v>69</v>
      </c>
      <c r="F48" s="5" t="s">
        <v>117</v>
      </c>
      <c r="G48" s="6" t="s">
        <v>11</v>
      </c>
      <c r="H48" s="15" t="s">
        <v>17</v>
      </c>
      <c r="I48" s="15" t="s">
        <v>17</v>
      </c>
      <c r="J48" s="15" t="s">
        <v>17</v>
      </c>
      <c r="K48" s="15" t="s">
        <v>17</v>
      </c>
      <c r="L48" s="15" t="s">
        <v>17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8" t="e">
        <f ca="1">IF(IFERROR(VLOOKUP($AF$3,$AI$2:$AI$6,1,FALSE),0)&lt;&gt;0,COUNTBLANK(H48:INDEX(H48:AA48,1,MATCH($AF$3,$H$2:$AA$2,0)-1)),COUNTBLANK(H48:INDEX(H48:AA48,1,MATCH($AF$3,$H$2:$AA$2,0)-1)))</f>
        <v>#N/A</v>
      </c>
      <c r="AC48" s="10" t="e">
        <f t="shared" ca="1" si="0"/>
        <v>#N/A</v>
      </c>
    </row>
    <row r="49" spans="2:29" hidden="1" x14ac:dyDescent="0.3">
      <c r="B49" s="7" t="s">
        <v>126</v>
      </c>
      <c r="C49" s="3" t="s">
        <v>127</v>
      </c>
      <c r="D49" s="4" t="s">
        <v>14</v>
      </c>
      <c r="E49" s="17" t="s">
        <v>15</v>
      </c>
      <c r="F49" s="5" t="s">
        <v>117</v>
      </c>
      <c r="G49" s="6" t="s">
        <v>20</v>
      </c>
      <c r="H49" s="15" t="s">
        <v>20</v>
      </c>
      <c r="I49" s="15" t="s">
        <v>20</v>
      </c>
      <c r="J49" s="15" t="s">
        <v>20</v>
      </c>
      <c r="K49" s="15" t="s">
        <v>20</v>
      </c>
      <c r="L49" s="15" t="s">
        <v>20</v>
      </c>
      <c r="M49" s="15" t="s">
        <v>20</v>
      </c>
      <c r="N49" s="15" t="s">
        <v>20</v>
      </c>
      <c r="O49" s="15" t="s">
        <v>20</v>
      </c>
      <c r="P49" s="15" t="s">
        <v>20</v>
      </c>
      <c r="Q49" s="15" t="s">
        <v>20</v>
      </c>
      <c r="R49" s="15" t="s">
        <v>20</v>
      </c>
      <c r="S49" s="15" t="s">
        <v>20</v>
      </c>
      <c r="T49" s="15" t="s">
        <v>20</v>
      </c>
      <c r="U49" s="15" t="s">
        <v>20</v>
      </c>
      <c r="V49" s="15" t="s">
        <v>20</v>
      </c>
      <c r="W49" s="15" t="s">
        <v>20</v>
      </c>
      <c r="X49" s="15" t="s">
        <v>20</v>
      </c>
      <c r="Y49" s="15" t="s">
        <v>20</v>
      </c>
      <c r="Z49" s="15" t="s">
        <v>20</v>
      </c>
      <c r="AA49" s="15" t="s">
        <v>20</v>
      </c>
      <c r="AB49" s="8" t="e">
        <f ca="1">IF(IFERROR(VLOOKUP($AF$3,$AI$2:$AI$6,1,FALSE),0)&lt;&gt;0,COUNTBLANK(H49:INDEX(H49:AA49,1,MATCH($AF$3,$H$2:$AA$2,0)-1)),COUNTBLANK(H49:INDEX(H49:AA49,1,MATCH($AF$3,$H$2:$AA$2,0)-1)))</f>
        <v>#N/A</v>
      </c>
      <c r="AC49" s="10" t="e">
        <f t="shared" ca="1" si="0"/>
        <v>#N/A</v>
      </c>
    </row>
    <row r="50" spans="2:29" hidden="1" x14ac:dyDescent="0.3">
      <c r="B50" s="7" t="s">
        <v>128</v>
      </c>
      <c r="C50" s="3" t="s">
        <v>129</v>
      </c>
      <c r="D50" s="4" t="s">
        <v>14</v>
      </c>
      <c r="E50" s="17" t="s">
        <v>69</v>
      </c>
      <c r="F50" s="5" t="s">
        <v>117</v>
      </c>
      <c r="G50" s="6" t="s">
        <v>11</v>
      </c>
      <c r="H50" s="15"/>
      <c r="I50" s="15"/>
      <c r="J50" s="15" t="s">
        <v>17</v>
      </c>
      <c r="K50" s="15"/>
      <c r="L50" s="15"/>
      <c r="M50" s="15" t="s">
        <v>17</v>
      </c>
      <c r="N50" s="15" t="s">
        <v>17</v>
      </c>
      <c r="O50" s="15" t="s">
        <v>17</v>
      </c>
      <c r="P50" s="15" t="s">
        <v>17</v>
      </c>
      <c r="Q50" s="15" t="s">
        <v>17</v>
      </c>
      <c r="R50" s="15"/>
      <c r="S50" s="15"/>
      <c r="T50" s="15"/>
      <c r="U50" s="15" t="s">
        <v>17</v>
      </c>
      <c r="V50" s="15"/>
      <c r="W50" s="15" t="s">
        <v>20</v>
      </c>
      <c r="X50" s="15" t="s">
        <v>20</v>
      </c>
      <c r="Y50" s="15" t="s">
        <v>20</v>
      </c>
      <c r="Z50" s="15" t="s">
        <v>20</v>
      </c>
      <c r="AA50" s="15" t="s">
        <v>20</v>
      </c>
      <c r="AB50" s="8" t="e">
        <f ca="1">IF(IFERROR(VLOOKUP($AF$3,$AI$2:$AI$6,1,FALSE),0)&lt;&gt;0,COUNTBLANK(H50:INDEX(H50:AA50,1,MATCH($AF$3,$H$2:$AA$2,0)-1)),COUNTBLANK(H50:INDEX(H50:AA50,1,MATCH($AF$3,$H$2:$AA$2,0)-1)))</f>
        <v>#N/A</v>
      </c>
      <c r="AC50" s="10" t="e">
        <f t="shared" ca="1" si="0"/>
        <v>#N/A</v>
      </c>
    </row>
    <row r="51" spans="2:29" hidden="1" x14ac:dyDescent="0.3">
      <c r="B51" s="7" t="s">
        <v>130</v>
      </c>
      <c r="C51" s="3" t="s">
        <v>131</v>
      </c>
      <c r="D51" s="4" t="s">
        <v>14</v>
      </c>
      <c r="E51" s="17" t="s">
        <v>69</v>
      </c>
      <c r="F51" s="5" t="s">
        <v>117</v>
      </c>
      <c r="G51" s="6" t="s">
        <v>11</v>
      </c>
      <c r="H51" s="15" t="s">
        <v>20</v>
      </c>
      <c r="I51" s="15"/>
      <c r="J51" s="15"/>
      <c r="K51" s="15"/>
      <c r="L51" s="15" t="s">
        <v>17</v>
      </c>
      <c r="M51" s="15" t="s">
        <v>17</v>
      </c>
      <c r="N51" s="15" t="s">
        <v>17</v>
      </c>
      <c r="O51" s="15" t="s">
        <v>17</v>
      </c>
      <c r="P51" s="15" t="s">
        <v>17</v>
      </c>
      <c r="Q51" s="15" t="s">
        <v>17</v>
      </c>
      <c r="R51" s="15" t="s">
        <v>17</v>
      </c>
      <c r="S51" s="15" t="s">
        <v>17</v>
      </c>
      <c r="T51" s="15" t="s">
        <v>17</v>
      </c>
      <c r="U51" s="15" t="s">
        <v>17</v>
      </c>
      <c r="V51" s="15" t="s">
        <v>17</v>
      </c>
      <c r="W51" s="15" t="s">
        <v>17</v>
      </c>
      <c r="X51" s="15"/>
      <c r="Y51" s="15"/>
      <c r="Z51" s="15"/>
      <c r="AA51" s="15"/>
      <c r="AB51" s="8" t="e">
        <f ca="1">IF(IFERROR(VLOOKUP($AF$3,$AI$2:$AI$6,1,FALSE),0)&lt;&gt;0,COUNTBLANK(H51:INDEX(H51:AA51,1,MATCH($AF$3,$H$2:$AA$2,0)-1)),COUNTBLANK(H51:INDEX(H51:AA51,1,MATCH($AF$3,$H$2:$AA$2,0)-1)))</f>
        <v>#N/A</v>
      </c>
      <c r="AC51" s="10" t="e">
        <f t="shared" ca="1" si="0"/>
        <v>#N/A</v>
      </c>
    </row>
    <row r="52" spans="2:29" hidden="1" x14ac:dyDescent="0.3">
      <c r="B52" s="7" t="s">
        <v>132</v>
      </c>
      <c r="C52" s="3" t="s">
        <v>133</v>
      </c>
      <c r="D52" s="4" t="s">
        <v>14</v>
      </c>
      <c r="E52" s="17" t="s">
        <v>43</v>
      </c>
      <c r="F52" s="5" t="s">
        <v>117</v>
      </c>
      <c r="G52" s="6" t="s">
        <v>11</v>
      </c>
      <c r="H52" s="15"/>
      <c r="I52" s="15"/>
      <c r="J52" s="15"/>
      <c r="K52" s="15"/>
      <c r="L52" s="15"/>
      <c r="M52" s="15"/>
      <c r="N52" s="15"/>
      <c r="O52" s="15"/>
      <c r="P52" s="15" t="s">
        <v>17</v>
      </c>
      <c r="Q52" s="15" t="s">
        <v>17</v>
      </c>
      <c r="R52" s="15" t="s">
        <v>17</v>
      </c>
      <c r="S52" s="15" t="s">
        <v>17</v>
      </c>
      <c r="T52" s="15"/>
      <c r="U52" s="15"/>
      <c r="V52" s="15"/>
      <c r="W52" s="15"/>
      <c r="X52" s="15"/>
      <c r="Y52" s="15"/>
      <c r="Z52" s="15"/>
      <c r="AA52" s="15"/>
      <c r="AB52" s="8" t="e">
        <f ca="1">IF(IFERROR(VLOOKUP($AF$3,$AI$2:$AI$6,1,FALSE),0)&lt;&gt;0,COUNTBLANK(H52:INDEX(H52:AA52,1,MATCH($AF$3,$H$2:$AA$2,0)-1)),COUNTBLANK(H52:INDEX(H52:AA52,1,MATCH($AF$3,$H$2:$AA$2,0)-1)))</f>
        <v>#N/A</v>
      </c>
      <c r="AC52" s="10" t="e">
        <f t="shared" ca="1" si="0"/>
        <v>#N/A</v>
      </c>
    </row>
    <row r="53" spans="2:29" hidden="1" x14ac:dyDescent="0.3">
      <c r="B53" s="7" t="s">
        <v>134</v>
      </c>
      <c r="C53" s="3" t="s">
        <v>135</v>
      </c>
      <c r="D53" s="4" t="s">
        <v>14</v>
      </c>
      <c r="E53" s="17" t="s">
        <v>43</v>
      </c>
      <c r="F53" s="5" t="s">
        <v>117</v>
      </c>
      <c r="G53" s="6" t="s">
        <v>11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 t="s">
        <v>17</v>
      </c>
      <c r="T53" s="15"/>
      <c r="U53" s="15"/>
      <c r="V53" s="15"/>
      <c r="W53" s="15" t="s">
        <v>17</v>
      </c>
      <c r="X53" s="15" t="s">
        <v>17</v>
      </c>
      <c r="Y53" s="15" t="s">
        <v>17</v>
      </c>
      <c r="Z53" s="15" t="s">
        <v>17</v>
      </c>
      <c r="AA53" s="15" t="s">
        <v>17</v>
      </c>
      <c r="AB53" s="8" t="e">
        <f ca="1">IF(IFERROR(VLOOKUP($AF$3,$AI$2:$AI$6,1,FALSE),0)&lt;&gt;0,COUNTBLANK(H53:INDEX(H53:AA53,1,MATCH($AF$3,$H$2:$AA$2,0)-1)),COUNTBLANK(H53:INDEX(H53:AA53,1,MATCH($AF$3,$H$2:$AA$2,0)-1)))</f>
        <v>#N/A</v>
      </c>
      <c r="AC53" s="10" t="e">
        <f t="shared" ca="1" si="0"/>
        <v>#N/A</v>
      </c>
    </row>
    <row r="54" spans="2:29" hidden="1" x14ac:dyDescent="0.3">
      <c r="B54" s="7" t="s">
        <v>136</v>
      </c>
      <c r="C54" s="3" t="s">
        <v>137</v>
      </c>
      <c r="D54" s="4" t="s">
        <v>14</v>
      </c>
      <c r="E54" s="17" t="s">
        <v>15</v>
      </c>
      <c r="F54" s="5" t="s">
        <v>117</v>
      </c>
      <c r="G54" s="6" t="s">
        <v>11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8" t="e">
        <f ca="1">IF(IFERROR(VLOOKUP($AF$3,$AI$2:$AI$6,1,FALSE),0)&lt;&gt;0,COUNTBLANK(H54:INDEX(H54:AA54,1,MATCH($AF$3,$H$2:$AA$2,0)-1)),COUNTBLANK(H54:INDEX(H54:AA54,1,MATCH($AF$3,$H$2:$AA$2,0)-1)))</f>
        <v>#N/A</v>
      </c>
      <c r="AC54" s="10" t="e">
        <f t="shared" ca="1" si="0"/>
        <v>#N/A</v>
      </c>
    </row>
    <row r="55" spans="2:29" hidden="1" x14ac:dyDescent="0.3">
      <c r="B55" s="7" t="s">
        <v>138</v>
      </c>
      <c r="C55" s="3" t="s">
        <v>139</v>
      </c>
      <c r="D55" s="4" t="s">
        <v>14</v>
      </c>
      <c r="E55" s="17" t="s">
        <v>43</v>
      </c>
      <c r="F55" s="5" t="s">
        <v>117</v>
      </c>
      <c r="G55" s="6" t="s">
        <v>20</v>
      </c>
      <c r="H55" s="15" t="s">
        <v>20</v>
      </c>
      <c r="I55" s="15" t="s">
        <v>20</v>
      </c>
      <c r="J55" s="15" t="s">
        <v>20</v>
      </c>
      <c r="K55" s="15" t="s">
        <v>20</v>
      </c>
      <c r="L55" s="15" t="s">
        <v>20</v>
      </c>
      <c r="M55" s="15" t="s">
        <v>20</v>
      </c>
      <c r="N55" s="15" t="s">
        <v>20</v>
      </c>
      <c r="O55" s="15" t="s">
        <v>20</v>
      </c>
      <c r="P55" s="15" t="s">
        <v>20</v>
      </c>
      <c r="Q55" s="15" t="s">
        <v>20</v>
      </c>
      <c r="R55" s="15" t="s">
        <v>20</v>
      </c>
      <c r="S55" s="15" t="s">
        <v>20</v>
      </c>
      <c r="T55" s="15" t="s">
        <v>20</v>
      </c>
      <c r="U55" s="15" t="s">
        <v>20</v>
      </c>
      <c r="V55" s="15" t="s">
        <v>20</v>
      </c>
      <c r="W55" s="15" t="s">
        <v>20</v>
      </c>
      <c r="X55" s="15" t="s">
        <v>20</v>
      </c>
      <c r="Y55" s="15" t="s">
        <v>20</v>
      </c>
      <c r="Z55" s="15" t="s">
        <v>20</v>
      </c>
      <c r="AA55" s="15" t="s">
        <v>20</v>
      </c>
      <c r="AB55" s="8" t="e">
        <f ca="1">IF(IFERROR(VLOOKUP($AF$3,$AI$2:$AI$6,1,FALSE),0)&lt;&gt;0,COUNTBLANK(H55:INDEX(H55:AA55,1,MATCH($AF$3,$H$2:$AA$2,0)-1)),COUNTBLANK(H55:INDEX(H55:AA55,1,MATCH($AF$3,$H$2:$AA$2,0)-1)))</f>
        <v>#N/A</v>
      </c>
      <c r="AC55" s="10" t="e">
        <f t="shared" ca="1" si="0"/>
        <v>#N/A</v>
      </c>
    </row>
    <row r="56" spans="2:29" hidden="1" x14ac:dyDescent="0.3">
      <c r="B56" s="7" t="s">
        <v>140</v>
      </c>
      <c r="C56" s="3" t="s">
        <v>141</v>
      </c>
      <c r="D56" s="4" t="s">
        <v>14</v>
      </c>
      <c r="E56" s="17" t="s">
        <v>69</v>
      </c>
      <c r="F56" s="5" t="s">
        <v>117</v>
      </c>
      <c r="G56" s="6" t="s">
        <v>11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8" t="e">
        <f ca="1">IF(IFERROR(VLOOKUP($AF$3,$AI$2:$AI$6,1,FALSE),0)&lt;&gt;0,COUNTBLANK(H56:INDEX(H56:AA56,1,MATCH($AF$3,$H$2:$AA$2,0)-1)),COUNTBLANK(H56:INDEX(H56:AA56,1,MATCH($AF$3,$H$2:$AA$2,0)-1)))</f>
        <v>#N/A</v>
      </c>
      <c r="AC56" s="10" t="e">
        <f t="shared" ca="1" si="0"/>
        <v>#N/A</v>
      </c>
    </row>
    <row r="57" spans="2:29" hidden="1" x14ac:dyDescent="0.3">
      <c r="B57" s="7" t="s">
        <v>142</v>
      </c>
      <c r="C57" s="3" t="s">
        <v>143</v>
      </c>
      <c r="D57" s="4" t="s">
        <v>14</v>
      </c>
      <c r="E57" s="17" t="s">
        <v>34</v>
      </c>
      <c r="F57" s="5" t="s">
        <v>117</v>
      </c>
      <c r="G57" s="6" t="s">
        <v>11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20</v>
      </c>
      <c r="X57" s="15"/>
      <c r="Y57" s="15"/>
      <c r="Z57" s="15"/>
      <c r="AA57" s="15"/>
      <c r="AB57" s="8" t="e">
        <f ca="1">IF(IFERROR(VLOOKUP($AF$3,$AI$2:$AI$6,1,FALSE),0)&lt;&gt;0,COUNTBLANK(H57:INDEX(H57:AA57,1,MATCH($AF$3,$H$2:$AA$2,0)-1)),COUNTBLANK(H57:INDEX(H57:AA57,1,MATCH($AF$3,$H$2:$AA$2,0)-1)))</f>
        <v>#N/A</v>
      </c>
      <c r="AC57" s="10" t="e">
        <f t="shared" ca="1" si="0"/>
        <v>#N/A</v>
      </c>
    </row>
    <row r="58" spans="2:29" hidden="1" x14ac:dyDescent="0.3">
      <c r="B58" s="7" t="s">
        <v>145</v>
      </c>
      <c r="C58" s="3" t="s">
        <v>146</v>
      </c>
      <c r="D58" s="4" t="s">
        <v>14</v>
      </c>
      <c r="E58" s="17" t="s">
        <v>34</v>
      </c>
      <c r="F58" s="5" t="s">
        <v>117</v>
      </c>
      <c r="G58" s="6" t="s">
        <v>11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8" t="e">
        <f ca="1">IF(IFERROR(VLOOKUP($AF$3,$AI$2:$AI$6,1,FALSE),0)&lt;&gt;0,COUNTBLANK(H58:INDEX(H58:AA58,1,MATCH($AF$3,$H$2:$AA$2,0)-1)),COUNTBLANK(H58:INDEX(H58:AA58,1,MATCH($AF$3,$H$2:$AA$2,0)-1)))</f>
        <v>#N/A</v>
      </c>
      <c r="AC58" s="10" t="e">
        <f t="shared" ca="1" si="0"/>
        <v>#N/A</v>
      </c>
    </row>
    <row r="59" spans="2:29" hidden="1" x14ac:dyDescent="0.3">
      <c r="B59" s="7" t="s">
        <v>147</v>
      </c>
      <c r="C59" s="3" t="s">
        <v>148</v>
      </c>
      <c r="D59" s="4" t="s">
        <v>14</v>
      </c>
      <c r="E59" s="17" t="s">
        <v>34</v>
      </c>
      <c r="F59" s="5" t="s">
        <v>117</v>
      </c>
      <c r="G59" s="6" t="s">
        <v>11</v>
      </c>
      <c r="H59" s="15" t="s">
        <v>17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8" t="e">
        <f ca="1">IF(IFERROR(VLOOKUP($AF$3,$AI$2:$AI$6,1,FALSE),0)&lt;&gt;0,COUNTBLANK(H59:INDEX(H59:AA59,1,MATCH($AF$3,$H$2:$AA$2,0)-1)),COUNTBLANK(H59:INDEX(H59:AA59,1,MATCH($AF$3,$H$2:$AA$2,0)-1)))</f>
        <v>#N/A</v>
      </c>
      <c r="AC59" s="10" t="e">
        <f t="shared" ca="1" si="0"/>
        <v>#N/A</v>
      </c>
    </row>
    <row r="60" spans="2:29" hidden="1" x14ac:dyDescent="0.3">
      <c r="B60" s="7" t="s">
        <v>149</v>
      </c>
      <c r="C60" s="3" t="s">
        <v>150</v>
      </c>
      <c r="D60" s="4" t="s">
        <v>14</v>
      </c>
      <c r="E60" s="17" t="s">
        <v>69</v>
      </c>
      <c r="F60" s="5" t="s">
        <v>117</v>
      </c>
      <c r="G60" s="6" t="s">
        <v>11</v>
      </c>
      <c r="H60" s="15"/>
      <c r="I60" s="15"/>
      <c r="J60" s="15"/>
      <c r="K60" s="15"/>
      <c r="L60" s="15"/>
      <c r="M60" s="15" t="s">
        <v>17</v>
      </c>
      <c r="N60" s="15" t="s">
        <v>17</v>
      </c>
      <c r="O60" s="15" t="s">
        <v>17</v>
      </c>
      <c r="P60" s="15" t="s">
        <v>17</v>
      </c>
      <c r="Q60" s="15" t="s">
        <v>17</v>
      </c>
      <c r="R60" s="15" t="s">
        <v>17</v>
      </c>
      <c r="S60" s="15" t="s">
        <v>17</v>
      </c>
      <c r="T60" s="15" t="s">
        <v>17</v>
      </c>
      <c r="U60" s="15" t="s">
        <v>17</v>
      </c>
      <c r="V60" s="15" t="s">
        <v>17</v>
      </c>
      <c r="W60" s="15"/>
      <c r="X60" s="15"/>
      <c r="Y60" s="15"/>
      <c r="Z60" s="15"/>
      <c r="AA60" s="15"/>
      <c r="AB60" s="8" t="e">
        <f ca="1">IF(IFERROR(VLOOKUP($AF$3,$AI$2:$AI$6,1,FALSE),0)&lt;&gt;0,COUNTBLANK(H60:INDEX(H60:AA60,1,MATCH($AF$3,$H$2:$AA$2,0)-1)),COUNTBLANK(H60:INDEX(H60:AA60,1,MATCH($AF$3,$H$2:$AA$2,0)-1)))</f>
        <v>#N/A</v>
      </c>
      <c r="AC60" s="10" t="e">
        <f t="shared" ca="1" si="0"/>
        <v>#N/A</v>
      </c>
    </row>
    <row r="61" spans="2:29" hidden="1" x14ac:dyDescent="0.3">
      <c r="B61" s="7" t="s">
        <v>151</v>
      </c>
      <c r="C61" s="3" t="s">
        <v>152</v>
      </c>
      <c r="D61" s="4" t="s">
        <v>14</v>
      </c>
      <c r="E61" s="17" t="s">
        <v>34</v>
      </c>
      <c r="F61" s="5" t="s">
        <v>117</v>
      </c>
      <c r="G61" s="6" t="s">
        <v>11</v>
      </c>
      <c r="H61" s="15"/>
      <c r="I61" s="15"/>
      <c r="J61" s="15"/>
      <c r="K61" s="15"/>
      <c r="L61" s="15"/>
      <c r="M61" s="15" t="s">
        <v>17</v>
      </c>
      <c r="N61" s="15"/>
      <c r="O61" s="15"/>
      <c r="P61" s="15"/>
      <c r="Q61" s="15" t="s">
        <v>17</v>
      </c>
      <c r="R61" s="15" t="s">
        <v>17</v>
      </c>
      <c r="S61" s="15"/>
      <c r="T61" s="15"/>
      <c r="U61" s="15"/>
      <c r="V61" s="15"/>
      <c r="W61" s="15"/>
      <c r="X61" s="15"/>
      <c r="Y61" s="15"/>
      <c r="Z61" s="15"/>
      <c r="AA61" s="15"/>
      <c r="AB61" s="8" t="e">
        <f ca="1">IF(IFERROR(VLOOKUP($AF$3,$AI$2:$AI$6,1,FALSE),0)&lt;&gt;0,COUNTBLANK(H61:INDEX(H61:AA61,1,MATCH($AF$3,$H$2:$AA$2,0)-1)),COUNTBLANK(H61:INDEX(H61:AA61,1,MATCH($AF$3,$H$2:$AA$2,0)-1)))</f>
        <v>#N/A</v>
      </c>
      <c r="AC61" s="10" t="e">
        <f t="shared" ca="1" si="0"/>
        <v>#N/A</v>
      </c>
    </row>
    <row r="62" spans="2:29" hidden="1" x14ac:dyDescent="0.3">
      <c r="B62" s="22" t="s">
        <v>153</v>
      </c>
      <c r="C62" s="23" t="s">
        <v>154</v>
      </c>
      <c r="D62" s="24" t="s">
        <v>14</v>
      </c>
      <c r="E62" s="25" t="s">
        <v>43</v>
      </c>
      <c r="F62" s="26" t="s">
        <v>117</v>
      </c>
      <c r="G62" s="6" t="s">
        <v>11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8" t="e">
        <f ca="1">IF(IFERROR(VLOOKUP($AF$3,$AI$2:$AI$6,1,FALSE),0)&lt;&gt;0,COUNTBLANK(H62:INDEX(H62:AA62,1,MATCH($AF$3,$H$2:$AA$2,0)-1)),COUNTBLANK(H62:INDEX(H62:AA62,1,MATCH($AF$3,$H$2:$AA$2,0)-1)))</f>
        <v>#N/A</v>
      </c>
      <c r="AC62" s="10" t="e">
        <f t="shared" ca="1" si="0"/>
        <v>#N/A</v>
      </c>
    </row>
    <row r="63" spans="2:29" x14ac:dyDescent="0.3">
      <c r="B63" s="5" t="s">
        <v>155</v>
      </c>
      <c r="C63" s="5" t="s">
        <v>156</v>
      </c>
      <c r="D63" s="5" t="s">
        <v>14</v>
      </c>
      <c r="E63" s="14" t="s">
        <v>15</v>
      </c>
      <c r="F63" s="5" t="s">
        <v>72</v>
      </c>
      <c r="G63" s="6" t="s">
        <v>11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8" t="e">
        <f ca="1">IF(IFERROR(VLOOKUP($AF$3,$AI$2:$AI$6,1,FALSE),0)&lt;&gt;0,COUNTBLANK(H63:INDEX(H63:AA63,1,MATCH($AF$3,$H$2:$AA$2,0)-1)),COUNTBLANK(H63:INDEX(H63:AA63,1,MATCH($AF$3,$H$2:$AA$2,0)-1)))</f>
        <v>#N/A</v>
      </c>
      <c r="AC63" s="10" t="e">
        <f t="shared" ca="1" si="0"/>
        <v>#N/A</v>
      </c>
    </row>
    <row r="64" spans="2:29" hidden="1" x14ac:dyDescent="0.3">
      <c r="B64" s="5" t="s">
        <v>157</v>
      </c>
      <c r="C64" s="5" t="s">
        <v>158</v>
      </c>
      <c r="D64" s="5" t="s">
        <v>14</v>
      </c>
      <c r="E64" s="14" t="s">
        <v>43</v>
      </c>
      <c r="F64" s="5" t="s">
        <v>16</v>
      </c>
      <c r="G64" s="6" t="s">
        <v>11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8" t="e">
        <f ca="1">IF(IFERROR(VLOOKUP($AF$3,$AI$2:$AI$6,1,FALSE),0)&lt;&gt;0,COUNTBLANK(H64:INDEX(H64:AA64,1,MATCH($AF$3,$H$2:$AA$2,0)-1)),COUNTBLANK(H64:INDEX(H64:AA64,1,MATCH($AF$3,$H$2:$AA$2,0)-1)))</f>
        <v>#N/A</v>
      </c>
      <c r="AC64" s="10" t="e">
        <f ca="1">AB64/$AF$4</f>
        <v>#N/A</v>
      </c>
    </row>
    <row r="65" spans="2:31" hidden="1" x14ac:dyDescent="0.3">
      <c r="B65" s="5" t="s">
        <v>159</v>
      </c>
      <c r="C65" s="5" t="s">
        <v>160</v>
      </c>
      <c r="D65" s="5" t="s">
        <v>14</v>
      </c>
      <c r="E65" s="14" t="s">
        <v>43</v>
      </c>
      <c r="F65" s="5" t="s">
        <v>16</v>
      </c>
      <c r="G65" s="6" t="s">
        <v>11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8" t="e">
        <f ca="1">IF(IFERROR(VLOOKUP($AF$3,$AI$2:$AI$6,1,FALSE),0)&lt;&gt;0,COUNTBLANK(H65:INDEX(H65:AA65,1,MATCH($AF$3,$H$2:$AA$2,0)-1)),COUNTBLANK(H65:INDEX(H65:AA65,1,MATCH($AF$3,$H$2:$AA$2,0)-1)))</f>
        <v>#N/A</v>
      </c>
      <c r="AC65" s="10" t="e">
        <f ca="1">AB65/$AF$4</f>
        <v>#N/A</v>
      </c>
    </row>
    <row r="66" spans="2:31" hidden="1" x14ac:dyDescent="0.3">
      <c r="B66" s="5" t="s">
        <v>161</v>
      </c>
      <c r="C66" s="5" t="s">
        <v>162</v>
      </c>
      <c r="D66" s="5" t="s">
        <v>14</v>
      </c>
      <c r="E66" s="14" t="s">
        <v>43</v>
      </c>
      <c r="F66" s="5" t="s">
        <v>16</v>
      </c>
      <c r="G66" s="6" t="s">
        <v>11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8" t="e">
        <f ca="1">IF(IFERROR(VLOOKUP($AF$3,$AI$2:$AI$6,1,FALSE),0)&lt;&gt;0,COUNTBLANK(H66:INDEX(H66:AA66,1,MATCH($AF$3,$H$2:$AA$2,0)-1)),COUNTBLANK(H66:INDEX(H66:AA66,1,MATCH($AF$3,$H$2:$AA$2,0)-1)))</f>
        <v>#N/A</v>
      </c>
      <c r="AC66" s="10" t="e">
        <f t="shared" ref="AC66:AC69" ca="1" si="1">AB66/$AF$4</f>
        <v>#N/A</v>
      </c>
    </row>
    <row r="67" spans="2:31" hidden="1" x14ac:dyDescent="0.3">
      <c r="B67" s="5" t="s">
        <v>163</v>
      </c>
      <c r="C67" s="5" t="s">
        <v>164</v>
      </c>
      <c r="D67" s="5" t="s">
        <v>14</v>
      </c>
      <c r="E67" s="14" t="s">
        <v>43</v>
      </c>
      <c r="F67" s="5" t="s">
        <v>16</v>
      </c>
      <c r="G67" s="6" t="s">
        <v>11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8" t="e">
        <f ca="1">IF(IFERROR(VLOOKUP($AF$3,$AI$2:$AI$6,1,FALSE),0)&lt;&gt;0,COUNTBLANK(H67:INDEX(H67:AA67,1,MATCH($AF$3,$H$2:$AA$2,0)-1)),COUNTBLANK(H67:INDEX(H67:AA67,1,MATCH($AF$3,$H$2:$AA$2,0)-1)))</f>
        <v>#N/A</v>
      </c>
      <c r="AC67" s="10" t="e">
        <f t="shared" ca="1" si="1"/>
        <v>#N/A</v>
      </c>
    </row>
    <row r="68" spans="2:31" hidden="1" x14ac:dyDescent="0.3">
      <c r="B68" s="5" t="s">
        <v>165</v>
      </c>
      <c r="C68" s="5" t="s">
        <v>181</v>
      </c>
      <c r="D68" s="5" t="s">
        <v>14</v>
      </c>
      <c r="E68" s="14" t="s">
        <v>43</v>
      </c>
      <c r="F68" s="5" t="s">
        <v>16</v>
      </c>
      <c r="G68" s="6" t="s">
        <v>11</v>
      </c>
      <c r="H68" s="15"/>
      <c r="I68" s="15"/>
      <c r="J68" s="15"/>
      <c r="K68" s="8" t="s">
        <v>17</v>
      </c>
      <c r="L68" s="8" t="s">
        <v>17</v>
      </c>
      <c r="M68" s="8" t="s">
        <v>17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8" t="e">
        <f ca="1">IF(IFERROR(VLOOKUP($AF$3,$AI$2:$AI$6,1,FALSE),0)&lt;&gt;0,COUNTBLANK(H68:INDEX(H68:AA68,1,MATCH($AF$3,$H$2:$AA$2,0)-1)),COUNTBLANK(H68:INDEX(H68:AA68,1,MATCH($AF$3,$H$2:$AA$2,0)-1)))</f>
        <v>#N/A</v>
      </c>
      <c r="AC68" s="10" t="e">
        <f t="shared" ca="1" si="1"/>
        <v>#N/A</v>
      </c>
    </row>
    <row r="69" spans="2:31" x14ac:dyDescent="0.3">
      <c r="B69" s="5" t="s">
        <v>167</v>
      </c>
      <c r="C69" s="5" t="s">
        <v>168</v>
      </c>
      <c r="D69" s="5" t="s">
        <v>14</v>
      </c>
      <c r="E69" s="14" t="s">
        <v>15</v>
      </c>
      <c r="F69" s="5" t="s">
        <v>72</v>
      </c>
      <c r="G69" s="6" t="s">
        <v>11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 t="s">
        <v>17</v>
      </c>
      <c r="S69" s="15" t="s">
        <v>17</v>
      </c>
      <c r="T69" s="15" t="s">
        <v>17</v>
      </c>
      <c r="U69" s="15"/>
      <c r="V69" s="15"/>
      <c r="W69" s="15"/>
      <c r="X69" s="15"/>
      <c r="Y69" s="15"/>
      <c r="Z69" s="15"/>
      <c r="AA69" s="15"/>
      <c r="AB69" s="8" t="e">
        <f ca="1">IF(IFERROR(VLOOKUP($AF$3,$AI$2:$AI$6,1,FALSE),0)&lt;&gt;0,COUNTBLANK(H69:INDEX(H69:AA69,1,MATCH($AF$3,$H$2:$AA$2,0)-1)),COUNTBLANK(H69:INDEX(H69:AA69,1,MATCH($AF$3,$H$2:$AA$2,0)-1)))</f>
        <v>#N/A</v>
      </c>
      <c r="AC69" s="10" t="e">
        <f t="shared" ca="1" si="1"/>
        <v>#N/A</v>
      </c>
    </row>
    <row r="70" spans="2:31" x14ac:dyDescent="0.3">
      <c r="E70" s="16"/>
      <c r="L70"/>
      <c r="M70"/>
      <c r="O70"/>
    </row>
    <row r="71" spans="2:31" x14ac:dyDescent="0.3">
      <c r="E71" s="16"/>
      <c r="L71"/>
      <c r="M71"/>
      <c r="O71"/>
    </row>
    <row r="73" spans="2:31" x14ac:dyDescent="0.3">
      <c r="F73" t="s">
        <v>17</v>
      </c>
      <c r="H73" s="21">
        <f t="shared" ref="H73:Z73" si="2">COUNTIF(H3:H69,$F$73)</f>
        <v>12</v>
      </c>
      <c r="I73" s="21">
        <f t="shared" si="2"/>
        <v>9</v>
      </c>
      <c r="J73" s="21">
        <f t="shared" si="2"/>
        <v>10</v>
      </c>
      <c r="K73" s="21">
        <f t="shared" si="2"/>
        <v>12</v>
      </c>
      <c r="L73" s="21">
        <f t="shared" si="2"/>
        <v>13</v>
      </c>
      <c r="M73" s="21">
        <f t="shared" si="2"/>
        <v>17</v>
      </c>
      <c r="N73" s="21">
        <f t="shared" si="2"/>
        <v>13</v>
      </c>
      <c r="O73" s="21">
        <f t="shared" si="2"/>
        <v>11</v>
      </c>
      <c r="P73" s="21">
        <f t="shared" si="2"/>
        <v>13</v>
      </c>
      <c r="Q73" s="21">
        <f t="shared" si="2"/>
        <v>15</v>
      </c>
      <c r="R73" s="21">
        <f t="shared" si="2"/>
        <v>16</v>
      </c>
      <c r="S73" s="21">
        <f t="shared" si="2"/>
        <v>14</v>
      </c>
      <c r="T73" s="21">
        <f t="shared" si="2"/>
        <v>11</v>
      </c>
      <c r="U73" s="21">
        <f t="shared" si="2"/>
        <v>12</v>
      </c>
      <c r="V73" s="21">
        <f t="shared" si="2"/>
        <v>12</v>
      </c>
      <c r="W73" s="21">
        <f t="shared" si="2"/>
        <v>11</v>
      </c>
      <c r="X73" s="21">
        <f t="shared" si="2"/>
        <v>10</v>
      </c>
      <c r="Y73" s="21">
        <f t="shared" si="2"/>
        <v>9</v>
      </c>
      <c r="Z73" s="21">
        <f t="shared" si="2"/>
        <v>8</v>
      </c>
      <c r="AA73" s="21"/>
      <c r="AB73">
        <f>+AVERAGE(H73:Z73)</f>
        <v>12</v>
      </c>
    </row>
    <row r="74" spans="2:31" x14ac:dyDescent="0.3">
      <c r="F74" t="s">
        <v>20</v>
      </c>
      <c r="H74" s="21">
        <f t="shared" ref="H74:Z74" si="3">COUNTIF(H3:H69,$F$74)</f>
        <v>6</v>
      </c>
      <c r="I74" s="21">
        <f t="shared" si="3"/>
        <v>6</v>
      </c>
      <c r="J74" s="21">
        <f t="shared" si="3"/>
        <v>6</v>
      </c>
      <c r="K74" s="21">
        <f t="shared" si="3"/>
        <v>6</v>
      </c>
      <c r="L74" s="21">
        <f t="shared" si="3"/>
        <v>6</v>
      </c>
      <c r="M74" s="21">
        <f t="shared" si="3"/>
        <v>4</v>
      </c>
      <c r="N74" s="21">
        <f t="shared" si="3"/>
        <v>4</v>
      </c>
      <c r="O74" s="21">
        <f t="shared" si="3"/>
        <v>4</v>
      </c>
      <c r="P74" s="21">
        <f t="shared" si="3"/>
        <v>4</v>
      </c>
      <c r="Q74" s="21">
        <f t="shared" si="3"/>
        <v>4</v>
      </c>
      <c r="R74" s="21">
        <f t="shared" si="3"/>
        <v>5</v>
      </c>
      <c r="S74" s="21">
        <f t="shared" si="3"/>
        <v>4</v>
      </c>
      <c r="T74" s="21">
        <f t="shared" si="3"/>
        <v>4</v>
      </c>
      <c r="U74" s="21">
        <f t="shared" si="3"/>
        <v>4</v>
      </c>
      <c r="V74" s="21">
        <f t="shared" si="3"/>
        <v>4</v>
      </c>
      <c r="W74" s="21">
        <f t="shared" si="3"/>
        <v>6</v>
      </c>
      <c r="X74" s="21">
        <f t="shared" si="3"/>
        <v>5</v>
      </c>
      <c r="Y74" s="21">
        <f t="shared" si="3"/>
        <v>5</v>
      </c>
      <c r="Z74" s="21">
        <f t="shared" si="3"/>
        <v>5</v>
      </c>
      <c r="AA74" s="21"/>
      <c r="AB74">
        <f>+AVERAGE(H74:Z74)</f>
        <v>4.8421052631578947</v>
      </c>
    </row>
    <row r="75" spans="2:31" x14ac:dyDescent="0.3">
      <c r="F75" t="s">
        <v>169</v>
      </c>
      <c r="H75" s="21">
        <f t="shared" ref="H75:Z75" si="4">COUNTBLANK(H3:H69)</f>
        <v>48</v>
      </c>
      <c r="I75" s="21">
        <f t="shared" si="4"/>
        <v>51</v>
      </c>
      <c r="J75" s="21">
        <f t="shared" si="4"/>
        <v>51</v>
      </c>
      <c r="K75" s="21">
        <f t="shared" si="4"/>
        <v>49</v>
      </c>
      <c r="L75" s="21">
        <f t="shared" si="4"/>
        <v>48</v>
      </c>
      <c r="M75" s="21">
        <f t="shared" si="4"/>
        <v>46</v>
      </c>
      <c r="N75" s="21">
        <f t="shared" si="4"/>
        <v>49</v>
      </c>
      <c r="O75" s="21">
        <f t="shared" si="4"/>
        <v>52</v>
      </c>
      <c r="P75" s="21">
        <f t="shared" si="4"/>
        <v>50</v>
      </c>
      <c r="Q75" s="21">
        <f t="shared" si="4"/>
        <v>46</v>
      </c>
      <c r="R75" s="21">
        <f t="shared" si="4"/>
        <v>41</v>
      </c>
      <c r="S75" s="21">
        <f t="shared" si="4"/>
        <v>45</v>
      </c>
      <c r="T75" s="21">
        <f t="shared" si="4"/>
        <v>47</v>
      </c>
      <c r="U75" s="21">
        <f t="shared" si="4"/>
        <v>46</v>
      </c>
      <c r="V75" s="21">
        <f t="shared" si="4"/>
        <v>47</v>
      </c>
      <c r="W75" s="21">
        <f t="shared" si="4"/>
        <v>47</v>
      </c>
      <c r="X75" s="21">
        <f t="shared" si="4"/>
        <v>49</v>
      </c>
      <c r="Y75" s="21">
        <f t="shared" si="4"/>
        <v>50</v>
      </c>
      <c r="Z75" s="21">
        <f t="shared" si="4"/>
        <v>50</v>
      </c>
      <c r="AA75" s="21"/>
      <c r="AB75">
        <f>+AVERAGE(H75:Z75)</f>
        <v>48</v>
      </c>
    </row>
    <row r="76" spans="2:31" x14ac:dyDescent="0.3">
      <c r="F76" t="s">
        <v>170</v>
      </c>
      <c r="H76" s="18">
        <f>67-H73-H74-H75</f>
        <v>1</v>
      </c>
      <c r="I76" s="18">
        <f t="shared" ref="I76:Z76" si="5">67-I73-I74-I75</f>
        <v>1</v>
      </c>
      <c r="J76" s="18">
        <f t="shared" si="5"/>
        <v>0</v>
      </c>
      <c r="K76" s="18">
        <f t="shared" si="5"/>
        <v>0</v>
      </c>
      <c r="L76" s="18">
        <f t="shared" si="5"/>
        <v>0</v>
      </c>
      <c r="M76" s="18">
        <f t="shared" si="5"/>
        <v>0</v>
      </c>
      <c r="N76" s="18">
        <f t="shared" si="5"/>
        <v>1</v>
      </c>
      <c r="O76" s="18">
        <f t="shared" si="5"/>
        <v>0</v>
      </c>
      <c r="P76" s="18">
        <f t="shared" si="5"/>
        <v>0</v>
      </c>
      <c r="Q76" s="18">
        <f t="shared" si="5"/>
        <v>2</v>
      </c>
      <c r="R76" s="18">
        <f t="shared" si="5"/>
        <v>5</v>
      </c>
      <c r="S76" s="18">
        <f t="shared" si="5"/>
        <v>4</v>
      </c>
      <c r="T76" s="18">
        <f t="shared" si="5"/>
        <v>5</v>
      </c>
      <c r="U76" s="18">
        <f>67-U73-U74-U75</f>
        <v>5</v>
      </c>
      <c r="V76" s="18">
        <f t="shared" si="5"/>
        <v>4</v>
      </c>
      <c r="W76" s="18">
        <f t="shared" si="5"/>
        <v>3</v>
      </c>
      <c r="X76" s="18">
        <f>67-X73-X74-X75</f>
        <v>3</v>
      </c>
      <c r="Y76" s="18">
        <f t="shared" si="5"/>
        <v>3</v>
      </c>
      <c r="Z76" s="18">
        <f t="shared" si="5"/>
        <v>4</v>
      </c>
      <c r="AA76" s="21"/>
      <c r="AB76">
        <f>+AVERAGE(H76:Z76)</f>
        <v>2.1578947368421053</v>
      </c>
    </row>
    <row r="77" spans="2:31" x14ac:dyDescent="0.3">
      <c r="H77">
        <f>H73+H76</f>
        <v>13</v>
      </c>
      <c r="I77">
        <f t="shared" ref="I77:Z77" si="6">I73+I76</f>
        <v>10</v>
      </c>
      <c r="J77">
        <f t="shared" si="6"/>
        <v>10</v>
      </c>
      <c r="K77">
        <f t="shared" si="6"/>
        <v>12</v>
      </c>
      <c r="L77" s="28">
        <f t="shared" si="6"/>
        <v>13</v>
      </c>
      <c r="M77" s="13">
        <f t="shared" si="6"/>
        <v>17</v>
      </c>
      <c r="N77">
        <f t="shared" si="6"/>
        <v>14</v>
      </c>
      <c r="O77" s="13">
        <f>O73+O76</f>
        <v>11</v>
      </c>
      <c r="P77">
        <f t="shared" si="6"/>
        <v>13</v>
      </c>
      <c r="Q77">
        <f>Q73+Q76</f>
        <v>17</v>
      </c>
      <c r="R77" s="27">
        <f t="shared" si="6"/>
        <v>21</v>
      </c>
      <c r="S77">
        <f t="shared" si="6"/>
        <v>18</v>
      </c>
      <c r="T77">
        <f t="shared" si="6"/>
        <v>16</v>
      </c>
      <c r="U77">
        <f t="shared" si="6"/>
        <v>17</v>
      </c>
      <c r="V77">
        <f t="shared" si="6"/>
        <v>16</v>
      </c>
      <c r="W77">
        <f t="shared" si="6"/>
        <v>14</v>
      </c>
      <c r="X77">
        <f t="shared" si="6"/>
        <v>13</v>
      </c>
      <c r="Y77">
        <f t="shared" si="6"/>
        <v>12</v>
      </c>
      <c r="Z77">
        <f t="shared" si="6"/>
        <v>12</v>
      </c>
      <c r="AB77">
        <f>+AVERAGE(H77:Z77)</f>
        <v>14.157894736842104</v>
      </c>
      <c r="AE77" s="29">
        <f>20225/19390</f>
        <v>1.0430634347601857</v>
      </c>
    </row>
    <row r="79" spans="2:31" x14ac:dyDescent="0.3">
      <c r="F79" t="s">
        <v>171</v>
      </c>
      <c r="H79" s="13">
        <f>SUM(H73:H76)</f>
        <v>67</v>
      </c>
      <c r="I79" s="13">
        <f t="shared" ref="I79:M79" si="7">SUM(I73:I76)</f>
        <v>67</v>
      </c>
      <c r="J79" s="13">
        <f t="shared" si="7"/>
        <v>67</v>
      </c>
      <c r="K79" s="13">
        <f t="shared" si="7"/>
        <v>67</v>
      </c>
      <c r="L79" s="28">
        <f t="shared" si="7"/>
        <v>67</v>
      </c>
      <c r="M79" s="13">
        <f t="shared" si="7"/>
        <v>67</v>
      </c>
      <c r="N79" s="13">
        <f>SUM(N73:N76)</f>
        <v>67</v>
      </c>
      <c r="O79" s="13">
        <f t="shared" ref="O79:U79" si="8">SUM(O73:O76)</f>
        <v>67</v>
      </c>
      <c r="P79" s="13">
        <f t="shared" si="8"/>
        <v>67</v>
      </c>
      <c r="Q79" s="13">
        <f t="shared" si="8"/>
        <v>67</v>
      </c>
      <c r="R79" s="13">
        <f t="shared" si="8"/>
        <v>67</v>
      </c>
      <c r="S79" s="13">
        <f t="shared" si="8"/>
        <v>67</v>
      </c>
      <c r="T79" s="13">
        <f t="shared" si="8"/>
        <v>67</v>
      </c>
      <c r="U79" s="13">
        <f t="shared" si="8"/>
        <v>67</v>
      </c>
      <c r="V79" s="13"/>
      <c r="W79" s="13"/>
      <c r="X79" s="13"/>
      <c r="Y79" s="13"/>
      <c r="Z79" s="13"/>
      <c r="AA79" s="13"/>
    </row>
    <row r="82" spans="5:21" x14ac:dyDescent="0.3">
      <c r="E82" t="s">
        <v>172</v>
      </c>
      <c r="F82">
        <v>19</v>
      </c>
      <c r="H82" s="18">
        <f>(COUNTIF(H3:H62,$F$73))</f>
        <v>12</v>
      </c>
      <c r="I82" s="18">
        <f t="shared" ref="I82:U82" si="9">COUNTIF(I3:I62,$F$73)</f>
        <v>9</v>
      </c>
      <c r="J82" s="18">
        <f t="shared" si="9"/>
        <v>10</v>
      </c>
      <c r="K82" s="18">
        <f t="shared" si="9"/>
        <v>11</v>
      </c>
      <c r="L82" s="28">
        <f t="shared" si="9"/>
        <v>12</v>
      </c>
      <c r="M82" s="18">
        <f t="shared" si="9"/>
        <v>16</v>
      </c>
      <c r="N82" s="18">
        <f t="shared" si="9"/>
        <v>13</v>
      </c>
      <c r="O82" s="18">
        <f t="shared" si="9"/>
        <v>11</v>
      </c>
      <c r="P82" s="18">
        <f t="shared" si="9"/>
        <v>13</v>
      </c>
      <c r="Q82" s="18">
        <f t="shared" si="9"/>
        <v>15</v>
      </c>
      <c r="R82" s="18">
        <f t="shared" si="9"/>
        <v>15</v>
      </c>
      <c r="S82" s="18">
        <f t="shared" si="9"/>
        <v>13</v>
      </c>
      <c r="T82" s="18">
        <f t="shared" si="9"/>
        <v>10</v>
      </c>
      <c r="U82" s="18">
        <f t="shared" si="9"/>
        <v>12</v>
      </c>
    </row>
    <row r="83" spans="5:21" x14ac:dyDescent="0.3">
      <c r="E83" t="s">
        <v>20</v>
      </c>
      <c r="F83">
        <v>4</v>
      </c>
      <c r="H83" s="18">
        <f t="shared" ref="H83:U83" si="10">COUNTIF(H3:H62,$F$74)</f>
        <v>6</v>
      </c>
      <c r="I83" s="18">
        <f t="shared" si="10"/>
        <v>6</v>
      </c>
      <c r="J83" s="18">
        <f t="shared" si="10"/>
        <v>6</v>
      </c>
      <c r="K83" s="18">
        <f t="shared" si="10"/>
        <v>6</v>
      </c>
      <c r="L83" s="28">
        <f t="shared" si="10"/>
        <v>6</v>
      </c>
      <c r="M83" s="18">
        <f t="shared" si="10"/>
        <v>4</v>
      </c>
      <c r="N83" s="18">
        <f t="shared" si="10"/>
        <v>4</v>
      </c>
      <c r="O83" s="18">
        <f t="shared" si="10"/>
        <v>4</v>
      </c>
      <c r="P83" s="18">
        <f t="shared" si="10"/>
        <v>4</v>
      </c>
      <c r="Q83" s="18">
        <f t="shared" si="10"/>
        <v>4</v>
      </c>
      <c r="R83" s="18">
        <f t="shared" si="10"/>
        <v>5</v>
      </c>
      <c r="S83" s="18">
        <f t="shared" si="10"/>
        <v>4</v>
      </c>
      <c r="T83" s="18">
        <f t="shared" si="10"/>
        <v>4</v>
      </c>
      <c r="U83" s="18">
        <f t="shared" si="10"/>
        <v>4</v>
      </c>
    </row>
    <row r="84" spans="5:21" x14ac:dyDescent="0.3">
      <c r="E84" t="s">
        <v>17</v>
      </c>
      <c r="F84">
        <v>1</v>
      </c>
      <c r="H84" s="18"/>
      <c r="I84" s="18">
        <f t="shared" ref="I84:U84" si="11">COUNTBLANK(I3:I62)</f>
        <v>44</v>
      </c>
      <c r="J84" s="18">
        <f t="shared" si="11"/>
        <v>44</v>
      </c>
      <c r="K84" s="18">
        <f t="shared" si="11"/>
        <v>43</v>
      </c>
      <c r="L84" s="28">
        <f t="shared" si="11"/>
        <v>42</v>
      </c>
      <c r="M84" s="18">
        <f t="shared" si="11"/>
        <v>40</v>
      </c>
      <c r="N84" s="18">
        <f t="shared" si="11"/>
        <v>42</v>
      </c>
      <c r="O84" s="18">
        <f t="shared" si="11"/>
        <v>45</v>
      </c>
      <c r="P84" s="18">
        <f t="shared" si="11"/>
        <v>43</v>
      </c>
      <c r="Q84" s="18">
        <f t="shared" si="11"/>
        <v>39</v>
      </c>
      <c r="R84" s="18">
        <f t="shared" si="11"/>
        <v>35</v>
      </c>
      <c r="S84" s="18">
        <f t="shared" si="11"/>
        <v>39</v>
      </c>
      <c r="T84" s="18">
        <f t="shared" si="11"/>
        <v>41</v>
      </c>
      <c r="U84" s="18">
        <f t="shared" si="11"/>
        <v>39</v>
      </c>
    </row>
    <row r="85" spans="5:21" x14ac:dyDescent="0.3">
      <c r="H85" s="18">
        <f>62-H82-H83-H84</f>
        <v>44</v>
      </c>
      <c r="I85" s="18">
        <f t="shared" ref="I85:U85" si="12">62-I82-I83-I84</f>
        <v>3</v>
      </c>
      <c r="J85" s="18">
        <f t="shared" si="12"/>
        <v>2</v>
      </c>
      <c r="K85" s="18">
        <f t="shared" si="12"/>
        <v>2</v>
      </c>
      <c r="L85" s="28">
        <f t="shared" si="12"/>
        <v>2</v>
      </c>
      <c r="M85" s="19">
        <f t="shared" si="12"/>
        <v>2</v>
      </c>
      <c r="N85" s="19">
        <f t="shared" si="12"/>
        <v>3</v>
      </c>
      <c r="O85" s="19">
        <f t="shared" si="12"/>
        <v>2</v>
      </c>
      <c r="P85" s="19">
        <f t="shared" si="12"/>
        <v>2</v>
      </c>
      <c r="Q85" s="19">
        <f t="shared" si="12"/>
        <v>4</v>
      </c>
      <c r="R85" s="20">
        <f t="shared" si="12"/>
        <v>7</v>
      </c>
      <c r="S85" s="20">
        <f t="shared" si="12"/>
        <v>6</v>
      </c>
      <c r="T85" s="21">
        <f t="shared" si="12"/>
        <v>7</v>
      </c>
      <c r="U85" s="21">
        <f t="shared" si="12"/>
        <v>7</v>
      </c>
    </row>
  </sheetData>
  <autoFilter ref="B2:AC69" xr:uid="{265DAB8D-4C9F-4F3A-94C6-0499301230B3}">
    <filterColumn colId="4">
      <filters>
        <filter val="TRINCADO PENDOLA MARIA ANTONIETA"/>
      </filters>
    </filterColumn>
  </autoFilter>
  <conditionalFormatting sqref="G3:G69">
    <cfRule type="containsText" dxfId="3" priority="1" operator="containsText" text="LM">
      <formula>NOT(ISERROR(SEARCH("LM",G3)))</formula>
    </cfRule>
    <cfRule type="containsText" dxfId="2" priority="2" operator="containsText" text="LM 1/2 JORNADA">
      <formula>NOT(ISERROR(SEARCH("LM 1/2 JORNADA",G3)))</formula>
    </cfRule>
  </conditionalFormatting>
  <dataValidations count="2">
    <dataValidation type="list" allowBlank="1" showInputMessage="1" showErrorMessage="1" sqref="G70:G75" xr:uid="{113BEE21-0281-4153-842A-1B2BEA68CFA4}">
      <formula1>$AH$2:$AH$4</formula1>
    </dataValidation>
    <dataValidation type="list" allowBlank="1" showInputMessage="1" showErrorMessage="1" sqref="G3:G69" xr:uid="{ABC429FB-8477-4173-9C9A-FF97EFE6AC09}">
      <formula1>$AH$2:$AH$7</formula1>
    </dataValidation>
  </dataValidations>
  <pageMargins left="0.7" right="0.7" top="0.75" bottom="0.75" header="0.3" footer="0.3"/>
  <pageSetup orientation="portrait" r:id="rId1"/>
  <headerFooter>
    <oddFooter>&amp;C_x000D_&amp;1#&amp;"Calibri"&amp;10&amp;K000000 Uso Interno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C403-CA38-4F23-A493-722AFF604113}">
  <dimension ref="B6:B19"/>
  <sheetViews>
    <sheetView workbookViewId="0">
      <selection activeCell="G15" sqref="G15"/>
    </sheetView>
  </sheetViews>
  <sheetFormatPr baseColWidth="10" defaultColWidth="11.44140625" defaultRowHeight="14.4" x14ac:dyDescent="0.3"/>
  <cols>
    <col min="2" max="2" width="12.5546875" customWidth="1"/>
  </cols>
  <sheetData>
    <row r="6" spans="2:2" x14ac:dyDescent="0.3">
      <c r="B6" s="31" t="s">
        <v>182</v>
      </c>
    </row>
    <row r="7" spans="2:2" x14ac:dyDescent="0.3">
      <c r="B7" s="30">
        <v>45658</v>
      </c>
    </row>
    <row r="8" spans="2:2" x14ac:dyDescent="0.3">
      <c r="B8" s="30">
        <v>45765</v>
      </c>
    </row>
    <row r="9" spans="2:2" x14ac:dyDescent="0.3">
      <c r="B9" s="30">
        <v>45778</v>
      </c>
    </row>
    <row r="10" spans="2:2" x14ac:dyDescent="0.3">
      <c r="B10" s="30">
        <v>45798</v>
      </c>
    </row>
    <row r="11" spans="2:2" x14ac:dyDescent="0.3">
      <c r="B11" s="30">
        <v>45828</v>
      </c>
    </row>
    <row r="12" spans="2:2" x14ac:dyDescent="0.3">
      <c r="B12" s="30">
        <v>45854</v>
      </c>
    </row>
    <row r="13" spans="2:2" x14ac:dyDescent="0.3">
      <c r="B13" s="30">
        <v>45884</v>
      </c>
    </row>
    <row r="14" spans="2:2" x14ac:dyDescent="0.3">
      <c r="B14" s="30">
        <v>45918</v>
      </c>
    </row>
    <row r="15" spans="2:2" x14ac:dyDescent="0.3">
      <c r="B15" s="30">
        <v>45919</v>
      </c>
    </row>
    <row r="16" spans="2:2" x14ac:dyDescent="0.3">
      <c r="B16" s="30">
        <v>45961</v>
      </c>
    </row>
    <row r="17" spans="2:2" x14ac:dyDescent="0.3">
      <c r="B17" s="30">
        <v>45962</v>
      </c>
    </row>
    <row r="18" spans="2:2" x14ac:dyDescent="0.3">
      <c r="B18" s="30">
        <v>45999</v>
      </c>
    </row>
    <row r="19" spans="2:2" x14ac:dyDescent="0.3">
      <c r="B19" s="32">
        <v>46016</v>
      </c>
    </row>
  </sheetData>
  <pageMargins left="0.7" right="0.7" top="0.75" bottom="0.75" header="0.3" footer="0.3"/>
  <headerFooter>
    <oddFooter>&amp;C_x000D_&amp;1#&amp;"Calibri"&amp;10&amp;K000000 Uso Interno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DA0A-324B-4658-936C-2853ABAE91B2}">
  <sheetPr filterMode="1"/>
  <dimension ref="B1:AJ83"/>
  <sheetViews>
    <sheetView tabSelected="1" zoomScale="89" zoomScaleNormal="89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O13" sqref="O13"/>
    </sheetView>
  </sheetViews>
  <sheetFormatPr baseColWidth="10" defaultColWidth="11.44140625" defaultRowHeight="14.4" x14ac:dyDescent="0.3"/>
  <cols>
    <col min="1" max="1" width="2.77734375" customWidth="1"/>
    <col min="2" max="2" width="10.77734375" bestFit="1" customWidth="1"/>
    <col min="3" max="3" width="27.21875" bestFit="1" customWidth="1"/>
    <col min="4" max="4" width="19.77734375" customWidth="1"/>
    <col min="5" max="5" width="13.21875" bestFit="1" customWidth="1"/>
    <col min="6" max="6" width="16.5546875" customWidth="1"/>
    <col min="7" max="7" width="26.77734375" customWidth="1"/>
    <col min="8" max="8" width="16.44140625" style="13" customWidth="1"/>
    <col min="9" max="11" width="16.5546875" customWidth="1"/>
    <col min="12" max="12" width="12.77734375" style="28" customWidth="1"/>
    <col min="13" max="13" width="12.77734375" style="13" customWidth="1"/>
    <col min="14" max="14" width="16.5546875" bestFit="1" customWidth="1"/>
    <col min="15" max="15" width="12.77734375" style="13" customWidth="1"/>
    <col min="16" max="16" width="12.77734375" customWidth="1"/>
    <col min="17" max="17" width="12.77734375" style="13" customWidth="1"/>
    <col min="18" max="18" width="14.21875" customWidth="1"/>
    <col min="19" max="28" width="16.5546875" customWidth="1"/>
    <col min="29" max="30" width="19.44140625" bestFit="1" customWidth="1"/>
    <col min="31" max="31" width="16.44140625" bestFit="1" customWidth="1"/>
    <col min="32" max="32" width="15.21875" bestFit="1" customWidth="1"/>
    <col min="33" max="33" width="12.5546875" customWidth="1"/>
    <col min="34" max="34" width="9.21875" bestFit="1" customWidth="1"/>
    <col min="35" max="35" width="11.44140625" hidden="1" customWidth="1"/>
    <col min="36" max="36" width="20.21875" customWidth="1"/>
  </cols>
  <sheetData>
    <row r="1" spans="2:36" x14ac:dyDescent="0.3">
      <c r="AF1" s="2" t="s">
        <v>0</v>
      </c>
      <c r="AG1" s="9">
        <v>45719</v>
      </c>
      <c r="AJ1" s="2" t="s">
        <v>1</v>
      </c>
    </row>
    <row r="2" spans="2:36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183</v>
      </c>
      <c r="H2" s="2">
        <v>45719</v>
      </c>
      <c r="I2" s="2">
        <v>45720</v>
      </c>
      <c r="J2" s="2">
        <v>45721</v>
      </c>
      <c r="K2" s="2">
        <v>45722</v>
      </c>
      <c r="L2" s="2">
        <v>45723</v>
      </c>
      <c r="M2" s="2">
        <v>45726</v>
      </c>
      <c r="N2" s="2">
        <v>45727</v>
      </c>
      <c r="O2" s="2">
        <v>45728</v>
      </c>
      <c r="P2" s="2">
        <v>45729</v>
      </c>
      <c r="Q2" s="2">
        <v>45730</v>
      </c>
      <c r="R2" s="2">
        <v>45733</v>
      </c>
      <c r="S2" s="2">
        <v>45734</v>
      </c>
      <c r="T2" s="2">
        <v>45735</v>
      </c>
      <c r="U2" s="2">
        <v>45736</v>
      </c>
      <c r="V2" s="2">
        <v>45737</v>
      </c>
      <c r="W2" s="2">
        <v>45740</v>
      </c>
      <c r="X2" s="2">
        <v>45741</v>
      </c>
      <c r="Y2" s="2">
        <v>45742</v>
      </c>
      <c r="Z2" s="2">
        <v>45743</v>
      </c>
      <c r="AA2" s="2">
        <v>45744</v>
      </c>
      <c r="AB2" s="2">
        <v>45747</v>
      </c>
      <c r="AC2" s="2" t="s">
        <v>8</v>
      </c>
      <c r="AD2" s="2" t="s">
        <v>9</v>
      </c>
      <c r="AF2" s="2" t="s">
        <v>10</v>
      </c>
      <c r="AG2" s="9">
        <v>45747</v>
      </c>
      <c r="AI2" t="s">
        <v>11</v>
      </c>
      <c r="AJ2" s="9">
        <v>45719</v>
      </c>
    </row>
    <row r="3" spans="2:36" x14ac:dyDescent="0.3">
      <c r="B3" s="3" t="s">
        <v>12</v>
      </c>
      <c r="C3" s="3" t="s">
        <v>13</v>
      </c>
      <c r="D3" s="4" t="s">
        <v>14</v>
      </c>
      <c r="E3" s="17" t="s">
        <v>15</v>
      </c>
      <c r="F3" s="5" t="s">
        <v>16</v>
      </c>
      <c r="G3" s="6" t="s">
        <v>11</v>
      </c>
      <c r="H3" s="8"/>
      <c r="I3" s="8"/>
      <c r="J3" s="8" t="s">
        <v>27</v>
      </c>
      <c r="K3" s="8"/>
      <c r="L3" s="8"/>
      <c r="M3" s="8"/>
      <c r="N3" s="8"/>
      <c r="O3" s="8"/>
      <c r="P3" s="8"/>
      <c r="Q3" s="8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8">
        <f ca="1">IF(IFERROR(VLOOKUP($AG$3,$AJ$2:$AJ$6,1,FALSE),0)&lt;&gt;0,COUNTBLANK(H3:INDEX(H3:AA3,1,MATCH($AG$3,$H$2:$AA$2,0)-1)),COUNTBLANK(H3:INDEX(H3:AA3,1,MATCH($AG$3,$H$2:$AA$2,0)-1)))</f>
        <v>9</v>
      </c>
      <c r="AD3" s="10">
        <f t="shared" ref="AD3:AD34" ca="1" si="0">AC3/$AG$4</f>
        <v>0.9</v>
      </c>
      <c r="AF3" s="2" t="s">
        <v>19</v>
      </c>
      <c r="AG3" s="9">
        <f ca="1">TODAY()</f>
        <v>45733</v>
      </c>
      <c r="AI3" t="s">
        <v>20</v>
      </c>
      <c r="AJ3" s="9">
        <f>AJ2+7</f>
        <v>45726</v>
      </c>
    </row>
    <row r="4" spans="2:36" x14ac:dyDescent="0.3">
      <c r="B4" s="7" t="s">
        <v>21</v>
      </c>
      <c r="C4" s="3" t="s">
        <v>22</v>
      </c>
      <c r="D4" s="4" t="s">
        <v>14</v>
      </c>
      <c r="E4" s="17" t="s">
        <v>15</v>
      </c>
      <c r="F4" s="5" t="s">
        <v>16</v>
      </c>
      <c r="G4" s="6" t="s">
        <v>11</v>
      </c>
      <c r="H4" s="8"/>
      <c r="I4" s="8"/>
      <c r="J4" s="8"/>
      <c r="K4" s="8"/>
      <c r="L4" s="8"/>
      <c r="M4" s="8"/>
      <c r="N4" s="8"/>
      <c r="O4" s="8"/>
      <c r="P4" s="8"/>
      <c r="Q4" s="8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8">
        <f ca="1">IF(IFERROR(VLOOKUP($AG$3,$AJ$2:$AJ$6,1,FALSE),0)&lt;&gt;0,COUNTBLANK(H4:INDEX(H4:AA4,1,MATCH($AG$3,$H$2:$AA$2,0)-1)),COUNTBLANK(H4:INDEX(H4:AA4,1,MATCH($AG$3,$H$2:$AA$2,0)-1)))</f>
        <v>10</v>
      </c>
      <c r="AD4" s="10">
        <f t="shared" ca="1" si="0"/>
        <v>1</v>
      </c>
      <c r="AF4" s="2" t="s">
        <v>23</v>
      </c>
      <c r="AG4" s="11">
        <f ca="1">NETWORKDAYS.INTL(AG1,AG3,1,Tabla1[FERIADOS 2025])-1</f>
        <v>10</v>
      </c>
      <c r="AI4" t="s">
        <v>24</v>
      </c>
      <c r="AJ4" s="9">
        <f>AJ3+7</f>
        <v>45733</v>
      </c>
    </row>
    <row r="5" spans="2:36" x14ac:dyDescent="0.3">
      <c r="B5" s="7" t="s">
        <v>25</v>
      </c>
      <c r="C5" s="3" t="s">
        <v>26</v>
      </c>
      <c r="D5" s="4" t="s">
        <v>14</v>
      </c>
      <c r="E5" s="17" t="s">
        <v>15</v>
      </c>
      <c r="F5" s="5" t="s">
        <v>16</v>
      </c>
      <c r="G5" s="6" t="s">
        <v>11</v>
      </c>
      <c r="H5" s="8"/>
      <c r="I5" s="8"/>
      <c r="J5" s="8"/>
      <c r="K5" s="8"/>
      <c r="L5" s="8"/>
      <c r="M5" s="8"/>
      <c r="N5" s="8"/>
      <c r="O5" s="8"/>
      <c r="P5" s="8"/>
      <c r="Q5" s="8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8">
        <f ca="1">IF(IFERROR(VLOOKUP($AG$3,$AJ$2:$AJ$6,1,FALSE),0)&lt;&gt;0,COUNTBLANK(H5:INDEX(H5:AA5,1,MATCH($AG$3,$H$2:$AA$2,0)-1)),COUNTBLANK(H5:INDEX(H5:AA5,1,MATCH($AG$3,$H$2:$AA$2,0)-1)))</f>
        <v>10</v>
      </c>
      <c r="AD5" s="10">
        <f t="shared" ca="1" si="0"/>
        <v>1</v>
      </c>
      <c r="AI5" t="s">
        <v>28</v>
      </c>
      <c r="AJ5" s="9">
        <f>AJ4+7</f>
        <v>45740</v>
      </c>
    </row>
    <row r="6" spans="2:36" x14ac:dyDescent="0.3">
      <c r="B6" s="7" t="s">
        <v>29</v>
      </c>
      <c r="C6" s="3" t="s">
        <v>30</v>
      </c>
      <c r="D6" s="4" t="s">
        <v>14</v>
      </c>
      <c r="E6" s="17" t="s">
        <v>15</v>
      </c>
      <c r="F6" s="5" t="s">
        <v>16</v>
      </c>
      <c r="G6" s="6" t="s">
        <v>11</v>
      </c>
      <c r="H6" s="8"/>
      <c r="I6" s="8"/>
      <c r="J6" s="8"/>
      <c r="K6" s="8"/>
      <c r="L6" s="8"/>
      <c r="M6" s="8"/>
      <c r="N6" s="8"/>
      <c r="O6" s="8"/>
      <c r="P6" s="8"/>
      <c r="Q6" s="8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8">
        <f ca="1">IF(IFERROR(VLOOKUP($AG$3,$AJ$2:$AJ$6,1,FALSE),0)&lt;&gt;0,COUNTBLANK(H6:INDEX(H6:AA6,1,MATCH($AG$3,$H$2:$AA$2,0)-1)),COUNTBLANK(H6:INDEX(H6:AA6,1,MATCH($AG$3,$H$2:$AA$2,0)-1)))</f>
        <v>10</v>
      </c>
      <c r="AD6" s="10">
        <f t="shared" ca="1" si="0"/>
        <v>1</v>
      </c>
      <c r="AE6" t="s">
        <v>184</v>
      </c>
      <c r="AI6" t="s">
        <v>31</v>
      </c>
      <c r="AJ6" s="9">
        <v>45747</v>
      </c>
    </row>
    <row r="7" spans="2:36" x14ac:dyDescent="0.3">
      <c r="B7" s="7" t="s">
        <v>32</v>
      </c>
      <c r="C7" s="3" t="s">
        <v>33</v>
      </c>
      <c r="D7" s="4" t="s">
        <v>14</v>
      </c>
      <c r="E7" s="17" t="s">
        <v>34</v>
      </c>
      <c r="F7" s="5" t="s">
        <v>16</v>
      </c>
      <c r="G7" s="6" t="s">
        <v>11</v>
      </c>
      <c r="H7" s="8" t="s">
        <v>17</v>
      </c>
      <c r="I7" s="8" t="s">
        <v>17</v>
      </c>
      <c r="J7" s="8" t="s">
        <v>17</v>
      </c>
      <c r="K7" s="8" t="s">
        <v>17</v>
      </c>
      <c r="L7" s="8" t="s">
        <v>17</v>
      </c>
      <c r="M7" s="8"/>
      <c r="N7" s="8"/>
      <c r="O7" s="8"/>
      <c r="P7" s="8" t="s">
        <v>20</v>
      </c>
      <c r="Q7" s="8"/>
      <c r="R7" s="34"/>
      <c r="S7" s="8"/>
      <c r="T7" s="34"/>
      <c r="U7" s="34"/>
      <c r="V7" s="34"/>
      <c r="W7" s="34"/>
      <c r="X7" s="34"/>
      <c r="Y7" s="34"/>
      <c r="Z7" s="34"/>
      <c r="AA7" s="34"/>
      <c r="AB7" s="34"/>
      <c r="AC7" s="8">
        <f ca="1">IF(IFERROR(VLOOKUP($AG$3,$AJ$2:$AJ$6,1,FALSE),0)&lt;&gt;0,COUNTBLANK(H7:INDEX(H7:AA7,1,MATCH($AG$3,$H$2:$AA$2,0)-1)),COUNTBLANK(H7:INDEX(H7:AA7,1,MATCH($AG$3,$H$2:$AA$2,0)-1)))</f>
        <v>4</v>
      </c>
      <c r="AD7" s="10">
        <f t="shared" ca="1" si="0"/>
        <v>0.4</v>
      </c>
      <c r="AE7" t="s">
        <v>185</v>
      </c>
      <c r="AI7" t="s">
        <v>35</v>
      </c>
    </row>
    <row r="8" spans="2:36" x14ac:dyDescent="0.3">
      <c r="B8" s="7" t="s">
        <v>36</v>
      </c>
      <c r="C8" s="3" t="s">
        <v>37</v>
      </c>
      <c r="D8" s="4" t="s">
        <v>14</v>
      </c>
      <c r="E8" s="17" t="s">
        <v>34</v>
      </c>
      <c r="F8" s="5" t="s">
        <v>16</v>
      </c>
      <c r="G8" s="6" t="s">
        <v>11</v>
      </c>
      <c r="H8" s="8"/>
      <c r="I8" s="8"/>
      <c r="J8" s="8"/>
      <c r="K8" s="8"/>
      <c r="L8" s="8"/>
      <c r="M8" s="8"/>
      <c r="N8" s="8"/>
      <c r="O8" s="8"/>
      <c r="P8" s="8"/>
      <c r="Q8" s="8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8">
        <f ca="1">IF(IFERROR(VLOOKUP($AG$3,$AJ$2:$AJ$6,1,FALSE),0)&lt;&gt;0,COUNTBLANK(H8:INDEX(H8:AA8,1,MATCH($AG$3,$H$2:$AA$2,0)-1)),COUNTBLANK(H8:INDEX(H8:AA8,1,MATCH($AG$3,$H$2:$AA$2,0)-1)))</f>
        <v>10</v>
      </c>
      <c r="AD8" s="10">
        <f t="shared" ca="1" si="0"/>
        <v>1</v>
      </c>
    </row>
    <row r="9" spans="2:36" x14ac:dyDescent="0.3">
      <c r="B9" s="7" t="s">
        <v>38</v>
      </c>
      <c r="C9" s="3" t="s">
        <v>39</v>
      </c>
      <c r="D9" s="4" t="s">
        <v>14</v>
      </c>
      <c r="E9" s="17" t="s">
        <v>34</v>
      </c>
      <c r="F9" s="5" t="s">
        <v>16</v>
      </c>
      <c r="G9" s="6" t="s">
        <v>11</v>
      </c>
      <c r="H9" s="8"/>
      <c r="I9" s="8"/>
      <c r="J9" s="8"/>
      <c r="K9" s="8"/>
      <c r="L9" s="8"/>
      <c r="M9" s="8"/>
      <c r="N9" s="8"/>
      <c r="O9" s="8"/>
      <c r="P9" s="8"/>
      <c r="Q9" s="8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8">
        <f ca="1">IF(IFERROR(VLOOKUP($AG$3,$AJ$2:$AJ$6,1,FALSE),0)&lt;&gt;0,COUNTBLANK(H9:INDEX(H9:AA9,1,MATCH($AG$3,$H$2:$AA$2,0)-1)),COUNTBLANK(H9:INDEX(H9:AA9,1,MATCH($AG$3,$H$2:$AA$2,0)-1)))</f>
        <v>10</v>
      </c>
      <c r="AD9" s="10">
        <f t="shared" ca="1" si="0"/>
        <v>1</v>
      </c>
      <c r="AG9" s="12"/>
    </row>
    <row r="10" spans="2:36" x14ac:dyDescent="0.3">
      <c r="B10" s="7" t="s">
        <v>41</v>
      </c>
      <c r="C10" s="3" t="s">
        <v>42</v>
      </c>
      <c r="D10" s="4" t="s">
        <v>14</v>
      </c>
      <c r="E10" s="17" t="s">
        <v>43</v>
      </c>
      <c r="F10" s="5" t="s">
        <v>16</v>
      </c>
      <c r="G10" s="6" t="s">
        <v>28</v>
      </c>
      <c r="H10" s="37"/>
      <c r="I10" s="37"/>
      <c r="J10" s="37"/>
      <c r="K10" s="37"/>
      <c r="L10" s="37"/>
      <c r="M10" s="37" t="s">
        <v>17</v>
      </c>
      <c r="N10" s="37" t="s">
        <v>17</v>
      </c>
      <c r="O10" s="37" t="s">
        <v>17</v>
      </c>
      <c r="P10" s="37" t="s">
        <v>17</v>
      </c>
      <c r="Q10" s="37" t="s">
        <v>17</v>
      </c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8">
        <f ca="1">IF(IFERROR(VLOOKUP($AG$3,$AJ$2:$AJ$6,1,FALSE),0)&lt;&gt;0,COUNTBLANK(H10:INDEX(H10:AA10,1,MATCH($AG$3,$H$2:$AA$2,0)-1)),COUNTBLANK(H10:INDEX(H10:AA10,1,MATCH($AG$3,$H$2:$AA$2,0)-1)))</f>
        <v>5</v>
      </c>
      <c r="AD10" s="10">
        <f t="shared" ca="1" si="0"/>
        <v>0.5</v>
      </c>
      <c r="AF10" s="9"/>
    </row>
    <row r="11" spans="2:36" x14ac:dyDescent="0.3">
      <c r="B11" s="7" t="s">
        <v>44</v>
      </c>
      <c r="C11" s="3" t="s">
        <v>45</v>
      </c>
      <c r="D11" s="4" t="s">
        <v>14</v>
      </c>
      <c r="E11" s="17" t="s">
        <v>34</v>
      </c>
      <c r="F11" s="5" t="s">
        <v>16</v>
      </c>
      <c r="G11" s="6" t="s">
        <v>11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34"/>
      <c r="U11" s="34"/>
      <c r="V11" s="34"/>
      <c r="W11" s="34"/>
      <c r="X11" s="34"/>
      <c r="Y11" s="34"/>
      <c r="Z11" s="34"/>
      <c r="AA11" s="34"/>
      <c r="AB11" s="34"/>
      <c r="AC11" s="8">
        <f ca="1">IF(IFERROR(VLOOKUP($AG$3,$AJ$2:$AJ$6,1,FALSE),0)&lt;&gt;0,COUNTBLANK(H11:INDEX(H11:AA11,1,MATCH($AG$3,$H$2:$AA$2,0)-1)),COUNTBLANK(H11:INDEX(H11:AA11,1,MATCH($AG$3,$H$2:$AA$2,0)-1)))</f>
        <v>10</v>
      </c>
      <c r="AD11" s="10">
        <f t="shared" ca="1" si="0"/>
        <v>1</v>
      </c>
    </row>
    <row r="12" spans="2:36" x14ac:dyDescent="0.3">
      <c r="B12" s="7" t="s">
        <v>51</v>
      </c>
      <c r="C12" s="3" t="s">
        <v>52</v>
      </c>
      <c r="D12" s="4" t="s">
        <v>14</v>
      </c>
      <c r="E12" s="17" t="s">
        <v>34</v>
      </c>
      <c r="F12" s="5" t="s">
        <v>16</v>
      </c>
      <c r="G12" s="6" t="s">
        <v>11</v>
      </c>
      <c r="H12" s="8" t="s">
        <v>17</v>
      </c>
      <c r="I12" s="8" t="s">
        <v>20</v>
      </c>
      <c r="J12" s="8"/>
      <c r="K12" s="8" t="s">
        <v>17</v>
      </c>
      <c r="L12" s="8"/>
      <c r="M12" s="8"/>
      <c r="N12" s="8"/>
      <c r="O12" s="8"/>
      <c r="P12" s="8" t="s">
        <v>17</v>
      </c>
      <c r="Q12" s="8" t="s">
        <v>17</v>
      </c>
      <c r="R12" s="8" t="s">
        <v>17</v>
      </c>
      <c r="S12" s="8" t="s">
        <v>17</v>
      </c>
      <c r="T12" s="8" t="s">
        <v>17</v>
      </c>
      <c r="U12" s="8" t="s">
        <v>17</v>
      </c>
      <c r="V12" s="8" t="s">
        <v>17</v>
      </c>
      <c r="W12" s="8" t="s">
        <v>17</v>
      </c>
      <c r="X12" s="8" t="s">
        <v>17</v>
      </c>
      <c r="Y12" s="8" t="s">
        <v>17</v>
      </c>
      <c r="Z12" s="8" t="s">
        <v>17</v>
      </c>
      <c r="AA12" s="8" t="s">
        <v>17</v>
      </c>
      <c r="AB12" s="8" t="s">
        <v>17</v>
      </c>
      <c r="AC12" s="8">
        <f ca="1">IF(IFERROR(VLOOKUP($AG$3,$AJ$2:$AJ$6,1,FALSE),0)&lt;&gt;0,COUNTBLANK(H12:INDEX(H12:AA12,1,MATCH($AG$3,$H$2:$AA$2,0)-1)),COUNTBLANK(H12:INDEX(H12:AA12,1,MATCH($AG$3,$H$2:$AA$2,0)-1)))</f>
        <v>5</v>
      </c>
      <c r="AD12" s="10">
        <f t="shared" ca="1" si="0"/>
        <v>0.5</v>
      </c>
      <c r="AE12" s="38" t="s">
        <v>186</v>
      </c>
    </row>
    <row r="13" spans="2:36" x14ac:dyDescent="0.3">
      <c r="B13" s="7" t="s">
        <v>53</v>
      </c>
      <c r="C13" s="3" t="s">
        <v>54</v>
      </c>
      <c r="D13" s="4" t="s">
        <v>14</v>
      </c>
      <c r="E13" s="17" t="s">
        <v>34</v>
      </c>
      <c r="F13" s="5" t="s">
        <v>16</v>
      </c>
      <c r="G13" s="6" t="s">
        <v>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>
        <f ca="1">IF(IFERROR(VLOOKUP($AG$3,$AJ$2:$AJ$6,1,FALSE),0)&lt;&gt;0,COUNTBLANK(H13:INDEX(H13:AA13,1,MATCH($AG$3,$H$2:$AA$2,0)-1)),COUNTBLANK(H13:INDEX(H13:AA13,1,MATCH($AG$3,$H$2:$AA$2,0)-1)))</f>
        <v>10</v>
      </c>
      <c r="AD13" s="10">
        <f t="shared" ca="1" si="0"/>
        <v>1</v>
      </c>
    </row>
    <row r="14" spans="2:36" x14ac:dyDescent="0.3">
      <c r="B14" s="7" t="s">
        <v>55</v>
      </c>
      <c r="C14" s="3" t="s">
        <v>56</v>
      </c>
      <c r="D14" s="4" t="s">
        <v>57</v>
      </c>
      <c r="E14" s="17" t="s">
        <v>58</v>
      </c>
      <c r="F14" s="5" t="s">
        <v>16</v>
      </c>
      <c r="G14" s="6" t="s">
        <v>11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8">
        <f ca="1">IF(IFERROR(VLOOKUP($AG$3,$AJ$2:$AJ$6,1,FALSE),0)&lt;&gt;0,COUNTBLANK(H14:INDEX(H14:AA14,1,MATCH($AG$3,$H$2:$AA$2,0)-1)),COUNTBLANK(H14:INDEX(H14:AA14,1,MATCH($AG$3,$H$2:$AA$2,0)-1)))</f>
        <v>10</v>
      </c>
      <c r="AD14" s="10">
        <f t="shared" ca="1" si="0"/>
        <v>1</v>
      </c>
    </row>
    <row r="15" spans="2:36" x14ac:dyDescent="0.3">
      <c r="B15" s="7" t="s">
        <v>59</v>
      </c>
      <c r="C15" s="3" t="s">
        <v>60</v>
      </c>
      <c r="D15" s="4" t="s">
        <v>57</v>
      </c>
      <c r="E15" s="17" t="s">
        <v>58</v>
      </c>
      <c r="F15" s="5" t="s">
        <v>16</v>
      </c>
      <c r="G15" s="6" t="s">
        <v>11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36"/>
      <c r="Y15" s="8"/>
      <c r="Z15" s="8"/>
      <c r="AA15" s="8"/>
      <c r="AB15" s="8"/>
      <c r="AC15" s="8">
        <f ca="1">IF(IFERROR(VLOOKUP($AG$3,$AJ$2:$AJ$6,1,FALSE),0)&lt;&gt;0,COUNTBLANK(H15:INDEX(H15:AA15,1,MATCH($AG$3,$H$2:$AA$2,0)-1)),COUNTBLANK(H15:INDEX(H15:AA15,1,MATCH($AG$3,$H$2:$AA$2,0)-1)))</f>
        <v>10</v>
      </c>
      <c r="AD15" s="10">
        <f t="shared" ca="1" si="0"/>
        <v>1</v>
      </c>
    </row>
    <row r="16" spans="2:36" x14ac:dyDescent="0.3">
      <c r="B16" s="7" t="s">
        <v>61</v>
      </c>
      <c r="C16" s="3" t="s">
        <v>62</v>
      </c>
      <c r="D16" s="4" t="s">
        <v>57</v>
      </c>
      <c r="E16" s="17" t="s">
        <v>58</v>
      </c>
      <c r="F16" s="5" t="s">
        <v>16</v>
      </c>
      <c r="G16" s="6" t="s">
        <v>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8">
        <f ca="1">IF(IFERROR(VLOOKUP($AG$3,$AJ$2:$AJ$6,1,FALSE),0)&lt;&gt;0,COUNTBLANK(H16:INDEX(H16:AA16,1,MATCH($AG$3,$H$2:$AA$2,0)-1)),COUNTBLANK(H16:INDEX(H16:AA16,1,MATCH($AG$3,$H$2:$AA$2,0)-1)))</f>
        <v>10</v>
      </c>
      <c r="AD16" s="10">
        <f t="shared" ca="1" si="0"/>
        <v>1</v>
      </c>
    </row>
    <row r="17" spans="2:30" x14ac:dyDescent="0.3">
      <c r="B17" s="7" t="s">
        <v>63</v>
      </c>
      <c r="C17" s="3" t="s">
        <v>64</v>
      </c>
      <c r="D17" s="4" t="s">
        <v>57</v>
      </c>
      <c r="E17" s="17" t="s">
        <v>58</v>
      </c>
      <c r="F17" s="5" t="s">
        <v>16</v>
      </c>
      <c r="G17" s="6" t="s">
        <v>11</v>
      </c>
      <c r="H17" s="33"/>
      <c r="I17" s="8"/>
      <c r="J17" s="8"/>
      <c r="K17" s="8"/>
      <c r="L17" s="8"/>
      <c r="M17" s="8"/>
      <c r="N17" s="8"/>
      <c r="O17" s="8"/>
      <c r="P17" s="8"/>
      <c r="Q17" s="8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8">
        <f ca="1">IF(IFERROR(VLOOKUP($AG$3,$AJ$2:$AJ$6,1,FALSE),0)&lt;&gt;0,COUNTBLANK(H17:INDEX(H17:AA17,1,MATCH($AG$3,$H$2:$AA$2,0)-1)),COUNTBLANK(H17:INDEX(H17:AA17,1,MATCH($AG$3,$H$2:$AA$2,0)-1)))</f>
        <v>10</v>
      </c>
      <c r="AD17" s="10">
        <f t="shared" ca="1" si="0"/>
        <v>1</v>
      </c>
    </row>
    <row r="18" spans="2:30" x14ac:dyDescent="0.3">
      <c r="B18" s="7" t="s">
        <v>65</v>
      </c>
      <c r="C18" s="3" t="s">
        <v>66</v>
      </c>
      <c r="D18" s="4" t="s">
        <v>14</v>
      </c>
      <c r="E18" s="17" t="s">
        <v>15</v>
      </c>
      <c r="F18" s="5" t="s">
        <v>16</v>
      </c>
      <c r="G18" s="6" t="s">
        <v>11</v>
      </c>
      <c r="H18" s="8"/>
      <c r="I18" s="8"/>
      <c r="J18" s="8" t="s">
        <v>20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4"/>
      <c r="X18" s="34"/>
      <c r="Y18" s="34"/>
      <c r="Z18" s="34"/>
      <c r="AA18" s="34"/>
      <c r="AB18" s="34"/>
      <c r="AC18" s="8">
        <f ca="1">IF(IFERROR(VLOOKUP($AG$3,$AJ$2:$AJ$6,1,FALSE),0)&lt;&gt;0,COUNTBLANK(H18:INDEX(H18:AA18,1,MATCH($AG$3,$H$2:$AA$2,0)-1)),COUNTBLANK(H18:INDEX(H18:AA18,1,MATCH($AG$3,$H$2:$AA$2,0)-1)))</f>
        <v>9</v>
      </c>
      <c r="AD18" s="10">
        <f t="shared" ca="1" si="0"/>
        <v>0.9</v>
      </c>
    </row>
    <row r="19" spans="2:30" x14ac:dyDescent="0.3">
      <c r="B19" s="7" t="s">
        <v>67</v>
      </c>
      <c r="C19" s="3" t="s">
        <v>68</v>
      </c>
      <c r="D19" s="4" t="s">
        <v>14</v>
      </c>
      <c r="E19" s="17" t="s">
        <v>69</v>
      </c>
      <c r="F19" s="5" t="s">
        <v>16</v>
      </c>
      <c r="G19" s="6" t="s">
        <v>20</v>
      </c>
      <c r="H19" s="8" t="s">
        <v>20</v>
      </c>
      <c r="I19" s="8" t="s">
        <v>20</v>
      </c>
      <c r="J19" s="8" t="s">
        <v>20</v>
      </c>
      <c r="K19" s="8" t="s">
        <v>20</v>
      </c>
      <c r="L19" s="8" t="s">
        <v>20</v>
      </c>
      <c r="M19" s="8" t="s">
        <v>20</v>
      </c>
      <c r="N19" s="8" t="s">
        <v>20</v>
      </c>
      <c r="O19" s="8" t="s">
        <v>20</v>
      </c>
      <c r="P19" s="8" t="s">
        <v>20</v>
      </c>
      <c r="Q19" s="8" t="s">
        <v>20</v>
      </c>
      <c r="R19" s="8" t="s">
        <v>20</v>
      </c>
      <c r="S19" s="8" t="s">
        <v>20</v>
      </c>
      <c r="T19" s="8" t="s">
        <v>20</v>
      </c>
      <c r="U19" s="8" t="s">
        <v>20</v>
      </c>
      <c r="V19" s="8" t="s">
        <v>20</v>
      </c>
      <c r="W19" s="8" t="s">
        <v>20</v>
      </c>
      <c r="X19" s="8" t="s">
        <v>20</v>
      </c>
      <c r="Y19" s="8" t="s">
        <v>20</v>
      </c>
      <c r="Z19" s="8" t="s">
        <v>20</v>
      </c>
      <c r="AA19" s="8" t="s">
        <v>20</v>
      </c>
      <c r="AB19" s="8" t="s">
        <v>20</v>
      </c>
      <c r="AC19" s="8">
        <f ca="1">IF(IFERROR(VLOOKUP($AG$3,$AJ$2:$AJ$6,1,FALSE),0)&lt;&gt;0,COUNTBLANK(H19:INDEX(H19:AA19,1,MATCH($AG$3,$H$2:$AA$2,0)-1)),COUNTBLANK(H19:INDEX(H19:AA19,1,MATCH($AG$3,$H$2:$AA$2,0)-1)))</f>
        <v>0</v>
      </c>
      <c r="AD19" s="10">
        <f t="shared" ca="1" si="0"/>
        <v>0</v>
      </c>
    </row>
    <row r="20" spans="2:30" hidden="1" x14ac:dyDescent="0.3">
      <c r="B20" s="7" t="s">
        <v>70</v>
      </c>
      <c r="C20" s="3" t="s">
        <v>71</v>
      </c>
      <c r="D20" s="4" t="s">
        <v>14</v>
      </c>
      <c r="E20" s="17" t="s">
        <v>34</v>
      </c>
      <c r="F20" s="5" t="s">
        <v>72</v>
      </c>
      <c r="G20" s="6" t="s">
        <v>11</v>
      </c>
      <c r="H20" s="1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f ca="1">IF(IFERROR(VLOOKUP($AG$3,$AJ$2:$AJ$6,1,FALSE),0)&lt;&gt;0,COUNTBLANK(H20:INDEX(H20:AA20,1,MATCH($AG$3,$H$2:$AA$2,0)-1)),COUNTBLANK(H20:INDEX(H20:AA20,1,MATCH($AG$3,$H$2:$AA$2,0)-1)))</f>
        <v>10</v>
      </c>
      <c r="AD20" s="10">
        <f t="shared" ca="1" si="0"/>
        <v>1</v>
      </c>
    </row>
    <row r="21" spans="2:30" hidden="1" x14ac:dyDescent="0.3">
      <c r="B21" s="7" t="s">
        <v>73</v>
      </c>
      <c r="C21" s="3" t="s">
        <v>74</v>
      </c>
      <c r="D21" s="4" t="s">
        <v>14</v>
      </c>
      <c r="E21" s="17" t="s">
        <v>34</v>
      </c>
      <c r="F21" s="5" t="s">
        <v>72</v>
      </c>
      <c r="G21" s="6" t="s">
        <v>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>
        <f ca="1">IF(IFERROR(VLOOKUP($AG$3,$AJ$2:$AJ$6,1,FALSE),0)&lt;&gt;0,COUNTBLANK(H21:INDEX(H21:AA21,1,MATCH($AG$3,$H$2:$AA$2,0)-1)),COUNTBLANK(H21:INDEX(H21:AA21,1,MATCH($AG$3,$H$2:$AA$2,0)-1)))</f>
        <v>10</v>
      </c>
      <c r="AD21" s="10">
        <f t="shared" ca="1" si="0"/>
        <v>1</v>
      </c>
    </row>
    <row r="22" spans="2:30" hidden="1" x14ac:dyDescent="0.3">
      <c r="B22" s="7" t="s">
        <v>75</v>
      </c>
      <c r="C22" s="3" t="s">
        <v>76</v>
      </c>
      <c r="D22" s="4" t="s">
        <v>14</v>
      </c>
      <c r="E22" s="17" t="s">
        <v>34</v>
      </c>
      <c r="F22" s="5" t="s">
        <v>72</v>
      </c>
      <c r="G22" s="6" t="s">
        <v>11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f ca="1">IF(IFERROR(VLOOKUP($AG$3,$AJ$2:$AJ$6,1,FALSE),0)&lt;&gt;0,COUNTBLANK(H22:INDEX(H22:AA22,1,MATCH($AG$3,$H$2:$AA$2,0)-1)),COUNTBLANK(H22:INDEX(H22:AA22,1,MATCH($AG$3,$H$2:$AA$2,0)-1)))</f>
        <v>10</v>
      </c>
      <c r="AD22" s="10">
        <f t="shared" ca="1" si="0"/>
        <v>1</v>
      </c>
    </row>
    <row r="23" spans="2:30" hidden="1" x14ac:dyDescent="0.3">
      <c r="B23" s="7" t="s">
        <v>77</v>
      </c>
      <c r="C23" s="3" t="s">
        <v>78</v>
      </c>
      <c r="D23" s="4" t="s">
        <v>14</v>
      </c>
      <c r="E23" s="17" t="s">
        <v>69</v>
      </c>
      <c r="F23" s="5" t="s">
        <v>72</v>
      </c>
      <c r="G23" s="6" t="s">
        <v>11</v>
      </c>
      <c r="H23" s="8"/>
      <c r="I23" s="8"/>
      <c r="J23" s="8" t="s">
        <v>17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>
        <f ca="1">IF(IFERROR(VLOOKUP($AG$3,$AJ$2:$AJ$6,1,FALSE),0)&lt;&gt;0,COUNTBLANK(H23:INDEX(H23:AA23,1,MATCH($AG$3,$H$2:$AA$2,0)-1)),COUNTBLANK(H23:INDEX(H23:AA23,1,MATCH($AG$3,$H$2:$AA$2,0)-1)))</f>
        <v>9</v>
      </c>
      <c r="AD23" s="10">
        <f t="shared" ca="1" si="0"/>
        <v>0.9</v>
      </c>
    </row>
    <row r="24" spans="2:30" hidden="1" x14ac:dyDescent="0.3">
      <c r="B24" s="7" t="s">
        <v>79</v>
      </c>
      <c r="C24" s="3" t="s">
        <v>80</v>
      </c>
      <c r="D24" s="4" t="s">
        <v>14</v>
      </c>
      <c r="E24" s="17" t="s">
        <v>15</v>
      </c>
      <c r="F24" s="5" t="s">
        <v>72</v>
      </c>
      <c r="G24" s="6" t="s">
        <v>11</v>
      </c>
      <c r="H24" s="33" t="s">
        <v>17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5"/>
      <c r="V24" s="8"/>
      <c r="W24" s="8"/>
      <c r="X24" s="8"/>
      <c r="Y24" s="8"/>
      <c r="Z24" s="8"/>
      <c r="AA24" s="8"/>
      <c r="AB24" s="8"/>
      <c r="AC24" s="8">
        <f ca="1">IF(IFERROR(VLOOKUP($AG$3,$AJ$2:$AJ$6,1,FALSE),0)&lt;&gt;0,COUNTBLANK(H24:INDEX(H24:AA24,1,MATCH($AG$3,$H$2:$AA$2,0)-1)),COUNTBLANK(H24:INDEX(H24:AA24,1,MATCH($AG$3,$H$2:$AA$2,0)-1)))</f>
        <v>9</v>
      </c>
      <c r="AD24" s="10">
        <f t="shared" ca="1" si="0"/>
        <v>0.9</v>
      </c>
    </row>
    <row r="25" spans="2:30" hidden="1" x14ac:dyDescent="0.3">
      <c r="B25" s="7" t="s">
        <v>81</v>
      </c>
      <c r="C25" s="3" t="s">
        <v>82</v>
      </c>
      <c r="D25" s="4" t="s">
        <v>14</v>
      </c>
      <c r="E25" s="17" t="s">
        <v>69</v>
      </c>
      <c r="F25" s="5" t="s">
        <v>72</v>
      </c>
      <c r="G25" s="6" t="s">
        <v>11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>
        <f ca="1">IF(IFERROR(VLOOKUP($AG$3,$AJ$2:$AJ$6,1,FALSE),0)&lt;&gt;0,COUNTBLANK(H25:INDEX(H25:AA25,1,MATCH($AG$3,$H$2:$AA$2,0)-1)),COUNTBLANK(H25:INDEX(H25:AA25,1,MATCH($AG$3,$H$2:$AA$2,0)-1)))</f>
        <v>10</v>
      </c>
      <c r="AD25" s="10">
        <f t="shared" ca="1" si="0"/>
        <v>1</v>
      </c>
    </row>
    <row r="26" spans="2:30" hidden="1" x14ac:dyDescent="0.3">
      <c r="B26" s="7" t="s">
        <v>83</v>
      </c>
      <c r="C26" s="3" t="s">
        <v>84</v>
      </c>
      <c r="D26" s="4" t="s">
        <v>14</v>
      </c>
      <c r="E26" s="17" t="s">
        <v>69</v>
      </c>
      <c r="F26" s="5" t="s">
        <v>72</v>
      </c>
      <c r="G26" s="6" t="s">
        <v>11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 ca="1">IF(IFERROR(VLOOKUP($AG$3,$AJ$2:$AJ$6,1,FALSE),0)&lt;&gt;0,COUNTBLANK(H26:INDEX(H26:AA26,1,MATCH($AG$3,$H$2:$AA$2,0)-1)),COUNTBLANK(H26:INDEX(H26:AA26,1,MATCH($AG$3,$H$2:$AA$2,0)-1)))</f>
        <v>10</v>
      </c>
      <c r="AD26" s="10">
        <f t="shared" ca="1" si="0"/>
        <v>1</v>
      </c>
    </row>
    <row r="27" spans="2:30" hidden="1" x14ac:dyDescent="0.3">
      <c r="B27" s="7" t="s">
        <v>85</v>
      </c>
      <c r="C27" s="3" t="s">
        <v>86</v>
      </c>
      <c r="D27" s="4" t="s">
        <v>14</v>
      </c>
      <c r="E27" s="17" t="s">
        <v>15</v>
      </c>
      <c r="F27" s="5" t="s">
        <v>72</v>
      </c>
      <c r="G27" s="6" t="s">
        <v>11</v>
      </c>
      <c r="H27" s="8" t="s">
        <v>17</v>
      </c>
      <c r="I27" s="8" t="s">
        <v>17</v>
      </c>
      <c r="J27" s="8" t="s">
        <v>17</v>
      </c>
      <c r="K27" s="8" t="s">
        <v>17</v>
      </c>
      <c r="L27" s="8" t="s">
        <v>17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 ca="1">IF(IFERROR(VLOOKUP($AG$3,$AJ$2:$AJ$6,1,FALSE),0)&lt;&gt;0,COUNTBLANK(H27:INDEX(H27:AA27,1,MATCH($AG$3,$H$2:$AA$2,0)-1)),COUNTBLANK(H27:INDEX(H27:AA27,1,MATCH($AG$3,$H$2:$AA$2,0)-1)))</f>
        <v>5</v>
      </c>
      <c r="AD27" s="10">
        <f t="shared" ca="1" si="0"/>
        <v>0.5</v>
      </c>
    </row>
    <row r="28" spans="2:30" hidden="1" x14ac:dyDescent="0.3">
      <c r="B28" s="7" t="s">
        <v>87</v>
      </c>
      <c r="C28" s="3" t="s">
        <v>88</v>
      </c>
      <c r="D28" s="4" t="s">
        <v>14</v>
      </c>
      <c r="E28" s="17" t="s">
        <v>15</v>
      </c>
      <c r="F28" s="5" t="s">
        <v>72</v>
      </c>
      <c r="G28" s="6" t="s">
        <v>11</v>
      </c>
      <c r="H28" s="15" t="s">
        <v>17</v>
      </c>
      <c r="I28" s="15"/>
      <c r="J28" s="15"/>
      <c r="K28" s="15"/>
      <c r="L28" s="15"/>
      <c r="M28" s="15" t="s">
        <v>17</v>
      </c>
      <c r="N28" s="15"/>
      <c r="O28" s="15"/>
      <c r="P28" s="35"/>
      <c r="Q28" s="35"/>
      <c r="R28" s="35"/>
      <c r="S28" s="35"/>
      <c r="T28" s="15"/>
      <c r="U28" s="8"/>
      <c r="V28" s="8"/>
      <c r="W28" s="8"/>
      <c r="X28" s="8"/>
      <c r="Y28" s="8"/>
      <c r="Z28" s="8"/>
      <c r="AA28" s="8"/>
      <c r="AB28" s="8"/>
      <c r="AC28" s="8">
        <f ca="1">IF(IFERROR(VLOOKUP($AG$3,$AJ$2:$AJ$6,1,FALSE),0)&lt;&gt;0,COUNTBLANK(H28:INDEX(H28:AA28,1,MATCH($AG$3,$H$2:$AA$2,0)-1)),COUNTBLANK(H28:INDEX(H28:AA28,1,MATCH($AG$3,$H$2:$AA$2,0)-1)))</f>
        <v>8</v>
      </c>
      <c r="AD28" s="10">
        <f t="shared" ca="1" si="0"/>
        <v>0.8</v>
      </c>
    </row>
    <row r="29" spans="2:30" hidden="1" x14ac:dyDescent="0.3">
      <c r="B29" s="7" t="s">
        <v>89</v>
      </c>
      <c r="C29" s="3" t="s">
        <v>90</v>
      </c>
      <c r="D29" s="4" t="s">
        <v>14</v>
      </c>
      <c r="E29" s="17" t="s">
        <v>69</v>
      </c>
      <c r="F29" s="5" t="s">
        <v>72</v>
      </c>
      <c r="G29" s="6" t="s">
        <v>11</v>
      </c>
      <c r="H29" s="8"/>
      <c r="I29" s="8"/>
      <c r="J29" s="8"/>
      <c r="K29" s="8"/>
      <c r="L29" s="8"/>
      <c r="M29" s="8"/>
      <c r="N29" s="8"/>
      <c r="O29" s="8" t="s">
        <v>17</v>
      </c>
      <c r="P29" s="8" t="s">
        <v>17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>
        <f ca="1">IF(IFERROR(VLOOKUP($AG$3,$AJ$2:$AJ$6,1,FALSE),0)&lt;&gt;0,COUNTBLANK(H29:INDEX(H29:AA29,1,MATCH($AG$3,$H$2:$AA$2,0)-1)),COUNTBLANK(H29:INDEX(H29:AA29,1,MATCH($AG$3,$H$2:$AA$2,0)-1)))</f>
        <v>8</v>
      </c>
      <c r="AD29" s="10">
        <f t="shared" ca="1" si="0"/>
        <v>0.8</v>
      </c>
    </row>
    <row r="30" spans="2:30" hidden="1" x14ac:dyDescent="0.3">
      <c r="B30" s="7" t="s">
        <v>91</v>
      </c>
      <c r="C30" s="3" t="s">
        <v>92</v>
      </c>
      <c r="D30" s="4" t="s">
        <v>14</v>
      </c>
      <c r="E30" s="17" t="s">
        <v>43</v>
      </c>
      <c r="F30" s="5" t="s">
        <v>72</v>
      </c>
      <c r="G30" s="6" t="s">
        <v>20</v>
      </c>
      <c r="H30" s="8" t="s">
        <v>20</v>
      </c>
      <c r="I30" s="8" t="s">
        <v>20</v>
      </c>
      <c r="J30" s="8" t="s">
        <v>20</v>
      </c>
      <c r="K30" s="8" t="s">
        <v>20</v>
      </c>
      <c r="L30" s="8" t="s">
        <v>20</v>
      </c>
      <c r="M30" s="8" t="s">
        <v>20</v>
      </c>
      <c r="N30" s="8" t="s">
        <v>20</v>
      </c>
      <c r="O30" s="8" t="s">
        <v>20</v>
      </c>
      <c r="P30" s="8" t="s">
        <v>20</v>
      </c>
      <c r="Q30" s="8" t="s">
        <v>20</v>
      </c>
      <c r="R30" s="8" t="s">
        <v>20</v>
      </c>
      <c r="S30" s="8" t="s">
        <v>20</v>
      </c>
      <c r="T30" s="8" t="s">
        <v>20</v>
      </c>
      <c r="U30" s="8" t="s">
        <v>20</v>
      </c>
      <c r="V30" s="8" t="s">
        <v>20</v>
      </c>
      <c r="W30" s="8" t="s">
        <v>20</v>
      </c>
      <c r="X30" s="8" t="s">
        <v>20</v>
      </c>
      <c r="Y30" s="8" t="s">
        <v>20</v>
      </c>
      <c r="Z30" s="8" t="s">
        <v>20</v>
      </c>
      <c r="AA30" s="8" t="s">
        <v>20</v>
      </c>
      <c r="AB30" s="8" t="s">
        <v>20</v>
      </c>
      <c r="AC30" s="8">
        <f ca="1">IF(IFERROR(VLOOKUP($AG$3,$AJ$2:$AJ$6,1,FALSE),0)&lt;&gt;0,COUNTBLANK(H30:INDEX(H30:AA30,1,MATCH($AG$3,$H$2:$AA$2,0)-1)),COUNTBLANK(H30:INDEX(H30:AA30,1,MATCH($AG$3,$H$2:$AA$2,0)-1)))</f>
        <v>0</v>
      </c>
      <c r="AD30" s="10">
        <f t="shared" ca="1" si="0"/>
        <v>0</v>
      </c>
    </row>
    <row r="31" spans="2:30" hidden="1" x14ac:dyDescent="0.3">
      <c r="B31" s="7" t="s">
        <v>93</v>
      </c>
      <c r="C31" s="3" t="s">
        <v>94</v>
      </c>
      <c r="D31" s="4" t="s">
        <v>14</v>
      </c>
      <c r="E31" s="17" t="s">
        <v>69</v>
      </c>
      <c r="F31" s="5" t="s">
        <v>72</v>
      </c>
      <c r="G31" s="6" t="s">
        <v>11</v>
      </c>
      <c r="H31" s="8"/>
      <c r="I31" s="8"/>
      <c r="J31" s="8"/>
      <c r="K31" s="8"/>
      <c r="L31" s="8" t="s">
        <v>17</v>
      </c>
      <c r="M31" s="8" t="s">
        <v>17</v>
      </c>
      <c r="N31" s="8" t="s">
        <v>17</v>
      </c>
      <c r="O31" s="8" t="s">
        <v>17</v>
      </c>
      <c r="P31" s="8" t="s">
        <v>17</v>
      </c>
      <c r="Q31" s="8" t="s">
        <v>17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>
        <f ca="1">IF(IFERROR(VLOOKUP($AG$3,$AJ$2:$AJ$6,1,FALSE),0)&lt;&gt;0,COUNTBLANK(H31:INDEX(H31:AA31,1,MATCH($AG$3,$H$2:$AA$2,0)-1)),COUNTBLANK(H31:INDEX(H31:AA31,1,MATCH($AG$3,$H$2:$AA$2,0)-1)))</f>
        <v>4</v>
      </c>
      <c r="AD31" s="10">
        <f t="shared" ca="1" si="0"/>
        <v>0.4</v>
      </c>
    </row>
    <row r="32" spans="2:30" hidden="1" x14ac:dyDescent="0.3">
      <c r="B32" s="7" t="s">
        <v>95</v>
      </c>
      <c r="C32" s="3" t="s">
        <v>96</v>
      </c>
      <c r="D32" s="4" t="s">
        <v>14</v>
      </c>
      <c r="E32" s="17" t="s">
        <v>43</v>
      </c>
      <c r="F32" s="5" t="s">
        <v>72</v>
      </c>
      <c r="G32" s="6" t="s">
        <v>11</v>
      </c>
      <c r="H32" s="8"/>
      <c r="I32" s="8"/>
      <c r="J32" s="8" t="s">
        <v>17</v>
      </c>
      <c r="K32" s="8"/>
      <c r="L32" s="8"/>
      <c r="M32" s="8"/>
      <c r="N32" s="8"/>
      <c r="O32" s="8" t="s">
        <v>17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>
        <f ca="1">IF(IFERROR(VLOOKUP($AG$3,$AJ$2:$AJ$6,1,FALSE),0)&lt;&gt;0,COUNTBLANK(H32:INDEX(H32:AA32,1,MATCH($AG$3,$H$2:$AA$2,0)-1)),COUNTBLANK(H32:INDEX(H32:AA32,1,MATCH($AG$3,$H$2:$AA$2,0)-1)))</f>
        <v>8</v>
      </c>
      <c r="AD32" s="10">
        <f t="shared" ca="1" si="0"/>
        <v>0.8</v>
      </c>
    </row>
    <row r="33" spans="2:30" hidden="1" x14ac:dyDescent="0.3">
      <c r="B33" s="7" t="s">
        <v>97</v>
      </c>
      <c r="C33" s="3" t="s">
        <v>98</v>
      </c>
      <c r="D33" s="4" t="s">
        <v>14</v>
      </c>
      <c r="E33" s="17" t="s">
        <v>15</v>
      </c>
      <c r="F33" s="5" t="s">
        <v>72</v>
      </c>
      <c r="G33" s="6" t="s">
        <v>11</v>
      </c>
      <c r="H33" s="8"/>
      <c r="I33" s="8"/>
      <c r="J33" s="8"/>
      <c r="K33" s="8"/>
      <c r="L33" s="8"/>
      <c r="M33" s="8"/>
      <c r="N33" s="8" t="s">
        <v>17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>
        <f ca="1">IF(IFERROR(VLOOKUP($AG$3,$AJ$2:$AJ$6,1,FALSE),0)&lt;&gt;0,COUNTBLANK(H33:INDEX(H33:AA33,1,MATCH($AG$3,$H$2:$AA$2,0)-1)),COUNTBLANK(H33:INDEX(H33:AA33,1,MATCH($AG$3,$H$2:$AA$2,0)-1)))</f>
        <v>9</v>
      </c>
      <c r="AD33" s="10">
        <f t="shared" ca="1" si="0"/>
        <v>0.9</v>
      </c>
    </row>
    <row r="34" spans="2:30" hidden="1" x14ac:dyDescent="0.3">
      <c r="B34" s="7" t="s">
        <v>99</v>
      </c>
      <c r="C34" s="3" t="s">
        <v>100</v>
      </c>
      <c r="D34" s="4" t="s">
        <v>14</v>
      </c>
      <c r="E34" s="17" t="s">
        <v>15</v>
      </c>
      <c r="F34" s="5" t="s">
        <v>72</v>
      </c>
      <c r="G34" s="6" t="s">
        <v>11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>
        <f ca="1">IF(IFERROR(VLOOKUP($AG$3,$AJ$2:$AJ$6,1,FALSE),0)&lt;&gt;0,COUNTBLANK(H34:INDEX(H34:AA34,1,MATCH($AG$3,$H$2:$AA$2,0)-1)),COUNTBLANK(H34:INDEX(H34:AA34,1,MATCH($AG$3,$H$2:$AA$2,0)-1)))</f>
        <v>10</v>
      </c>
      <c r="AD34" s="10">
        <f t="shared" ca="1" si="0"/>
        <v>1</v>
      </c>
    </row>
    <row r="35" spans="2:30" hidden="1" x14ac:dyDescent="0.3">
      <c r="B35" s="7" t="s">
        <v>101</v>
      </c>
      <c r="C35" s="3" t="s">
        <v>102</v>
      </c>
      <c r="D35" s="4" t="s">
        <v>14</v>
      </c>
      <c r="E35" s="17" t="s">
        <v>15</v>
      </c>
      <c r="F35" s="5" t="s">
        <v>72</v>
      </c>
      <c r="G35" s="6" t="s">
        <v>11</v>
      </c>
      <c r="H35" s="8" t="s">
        <v>17</v>
      </c>
      <c r="I35" s="8" t="s">
        <v>17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>
        <f ca="1">IF(IFERROR(VLOOKUP($AG$3,$AJ$2:$AJ$6,1,FALSE),0)&lt;&gt;0,COUNTBLANK(H35:INDEX(H35:AA35,1,MATCH($AG$3,$H$2:$AA$2,0)-1)),COUNTBLANK(H35:INDEX(H35:AA35,1,MATCH($AG$3,$H$2:$AA$2,0)-1)))</f>
        <v>8</v>
      </c>
      <c r="AD35" s="10">
        <f t="shared" ref="AD35:AD66" ca="1" si="1">AC35/$AG$4</f>
        <v>0.8</v>
      </c>
    </row>
    <row r="36" spans="2:30" hidden="1" x14ac:dyDescent="0.3">
      <c r="B36" s="7" t="s">
        <v>103</v>
      </c>
      <c r="C36" s="3" t="s">
        <v>104</v>
      </c>
      <c r="D36" s="4" t="s">
        <v>14</v>
      </c>
      <c r="E36" s="17" t="s">
        <v>15</v>
      </c>
      <c r="F36" s="5" t="s">
        <v>72</v>
      </c>
      <c r="G36" s="6" t="s">
        <v>11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>
        <f ca="1">IF(IFERROR(VLOOKUP($AG$3,$AJ$2:$AJ$6,1,FALSE),0)&lt;&gt;0,COUNTBLANK(H36:INDEX(H36:AA36,1,MATCH($AG$3,$H$2:$AA$2,0)-1)),COUNTBLANK(H36:INDEX(H36:AA36,1,MATCH($AG$3,$H$2:$AA$2,0)-1)))</f>
        <v>10</v>
      </c>
      <c r="AD36" s="10">
        <f t="shared" ca="1" si="1"/>
        <v>1</v>
      </c>
    </row>
    <row r="37" spans="2:30" hidden="1" x14ac:dyDescent="0.3">
      <c r="B37" s="7" t="s">
        <v>105</v>
      </c>
      <c r="C37" s="3" t="s">
        <v>106</v>
      </c>
      <c r="D37" s="4" t="s">
        <v>14</v>
      </c>
      <c r="E37" s="17" t="s">
        <v>69</v>
      </c>
      <c r="F37" s="5" t="s">
        <v>72</v>
      </c>
      <c r="G37" s="6" t="s">
        <v>11</v>
      </c>
      <c r="H37" s="15"/>
      <c r="I37" s="15"/>
      <c r="J37" s="15"/>
      <c r="K37" s="15"/>
      <c r="L37" s="15"/>
      <c r="M37" s="1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>
        <f ca="1">IF(IFERROR(VLOOKUP($AG$3,$AJ$2:$AJ$6,1,FALSE),0)&lt;&gt;0,COUNTBLANK(H37:INDEX(H37:AA37,1,MATCH($AG$3,$H$2:$AA$2,0)-1)),COUNTBLANK(H37:INDEX(H37:AA37,1,MATCH($AG$3,$H$2:$AA$2,0)-1)))</f>
        <v>10</v>
      </c>
      <c r="AD37" s="10">
        <f t="shared" ca="1" si="1"/>
        <v>1</v>
      </c>
    </row>
    <row r="38" spans="2:30" hidden="1" x14ac:dyDescent="0.3">
      <c r="B38" s="7" t="s">
        <v>107</v>
      </c>
      <c r="C38" s="3" t="s">
        <v>108</v>
      </c>
      <c r="D38" s="4" t="s">
        <v>14</v>
      </c>
      <c r="E38" s="17" t="s">
        <v>43</v>
      </c>
      <c r="F38" s="5" t="s">
        <v>72</v>
      </c>
      <c r="G38" s="6" t="s">
        <v>11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>
        <f ca="1">IF(IFERROR(VLOOKUP($AG$3,$AJ$2:$AJ$6,1,FALSE),0)&lt;&gt;0,COUNTBLANK(H38:INDEX(H38:AA38,1,MATCH($AG$3,$H$2:$AA$2,0)-1)),COUNTBLANK(H38:INDEX(H38:AA38,1,MATCH($AG$3,$H$2:$AA$2,0)-1)))</f>
        <v>10</v>
      </c>
      <c r="AD38" s="10">
        <f t="shared" ca="1" si="1"/>
        <v>1</v>
      </c>
    </row>
    <row r="39" spans="2:30" hidden="1" x14ac:dyDescent="0.3">
      <c r="B39" s="7" t="s">
        <v>109</v>
      </c>
      <c r="C39" s="3" t="s">
        <v>110</v>
      </c>
      <c r="D39" s="4" t="s">
        <v>14</v>
      </c>
      <c r="E39" s="17" t="s">
        <v>69</v>
      </c>
      <c r="F39" s="5" t="s">
        <v>72</v>
      </c>
      <c r="G39" s="6" t="s">
        <v>11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>
        <f ca="1">IF(IFERROR(VLOOKUP($AG$3,$AJ$2:$AJ$6,1,FALSE),0)&lt;&gt;0,COUNTBLANK(H39:INDEX(H39:AA39,1,MATCH($AG$3,$H$2:$AA$2,0)-1)),COUNTBLANK(H39:INDEX(H39:AA39,1,MATCH($AG$3,$H$2:$AA$2,0)-1)))</f>
        <v>10</v>
      </c>
      <c r="AD39" s="10">
        <f t="shared" ca="1" si="1"/>
        <v>1</v>
      </c>
    </row>
    <row r="40" spans="2:30" hidden="1" x14ac:dyDescent="0.3">
      <c r="B40" s="7" t="s">
        <v>111</v>
      </c>
      <c r="C40" s="3" t="s">
        <v>112</v>
      </c>
      <c r="D40" s="4" t="s">
        <v>14</v>
      </c>
      <c r="E40" s="17" t="s">
        <v>15</v>
      </c>
      <c r="F40" s="5" t="s">
        <v>72</v>
      </c>
      <c r="G40" s="6" t="s">
        <v>11</v>
      </c>
      <c r="H40" s="8"/>
      <c r="I40" s="8"/>
      <c r="J40" s="8" t="s">
        <v>17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>
        <f ca="1">IF(IFERROR(VLOOKUP($AG$3,$AJ$2:$AJ$6,1,FALSE),0)&lt;&gt;0,COUNTBLANK(H40:INDEX(H40:AA40,1,MATCH($AG$3,$H$2:$AA$2,0)-1)),COUNTBLANK(H40:INDEX(H40:AA40,1,MATCH($AG$3,$H$2:$AA$2,0)-1)))</f>
        <v>9</v>
      </c>
      <c r="AD40" s="10">
        <f t="shared" ca="1" si="1"/>
        <v>0.9</v>
      </c>
    </row>
    <row r="41" spans="2:30" hidden="1" x14ac:dyDescent="0.3">
      <c r="B41" s="7" t="s">
        <v>113</v>
      </c>
      <c r="C41" s="3" t="s">
        <v>114</v>
      </c>
      <c r="D41" s="4" t="s">
        <v>14</v>
      </c>
      <c r="E41" s="17" t="s">
        <v>69</v>
      </c>
      <c r="F41" s="5" t="s">
        <v>72</v>
      </c>
      <c r="G41" s="6" t="s">
        <v>11</v>
      </c>
      <c r="H41" s="8" t="s">
        <v>17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>
        <f ca="1">IF(IFERROR(VLOOKUP($AG$3,$AJ$2:$AJ$6,1,FALSE),0)&lt;&gt;0,COUNTBLANK(H41:INDEX(H41:AA41,1,MATCH($AG$3,$H$2:$AA$2,0)-1)),COUNTBLANK(H41:INDEX(H41:AA41,1,MATCH($AG$3,$H$2:$AA$2,0)-1)))</f>
        <v>9</v>
      </c>
      <c r="AD41" s="10">
        <f t="shared" ca="1" si="1"/>
        <v>0.9</v>
      </c>
    </row>
    <row r="42" spans="2:30" hidden="1" x14ac:dyDescent="0.3">
      <c r="B42" s="7" t="s">
        <v>115</v>
      </c>
      <c r="C42" s="3" t="s">
        <v>116</v>
      </c>
      <c r="D42" s="4" t="s">
        <v>14</v>
      </c>
      <c r="E42" s="17" t="s">
        <v>69</v>
      </c>
      <c r="F42" s="5" t="s">
        <v>117</v>
      </c>
      <c r="G42" s="6" t="s">
        <v>11</v>
      </c>
      <c r="H42" s="15" t="s">
        <v>17</v>
      </c>
      <c r="I42" s="15" t="s">
        <v>17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8">
        <f ca="1">IF(IFERROR(VLOOKUP($AG$3,$AJ$2:$AJ$6,1,FALSE),0)&lt;&gt;0,COUNTBLANK(H42:INDEX(H42:AA42,1,MATCH($AG$3,$H$2:$AA$2,0)-1)),COUNTBLANK(H42:INDEX(H42:AA42,1,MATCH($AG$3,$H$2:$AA$2,0)-1)))</f>
        <v>8</v>
      </c>
      <c r="AD42" s="10">
        <f t="shared" ca="1" si="1"/>
        <v>0.8</v>
      </c>
    </row>
    <row r="43" spans="2:30" hidden="1" x14ac:dyDescent="0.3">
      <c r="B43" s="7" t="s">
        <v>118</v>
      </c>
      <c r="C43" s="3" t="s">
        <v>119</v>
      </c>
      <c r="D43" s="4" t="s">
        <v>14</v>
      </c>
      <c r="E43" s="17" t="s">
        <v>69</v>
      </c>
      <c r="F43" s="5" t="s">
        <v>117</v>
      </c>
      <c r="G43" s="6" t="s">
        <v>11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8">
        <f ca="1">IF(IFERROR(VLOOKUP($AG$3,$AJ$2:$AJ$6,1,FALSE),0)&lt;&gt;0,COUNTBLANK(H43:INDEX(H43:AA43,1,MATCH($AG$3,$H$2:$AA$2,0)-1)),COUNTBLANK(H43:INDEX(H43:AA43,1,MATCH($AG$3,$H$2:$AA$2,0)-1)))</f>
        <v>10</v>
      </c>
      <c r="AD43" s="10">
        <f t="shared" ca="1" si="1"/>
        <v>1</v>
      </c>
    </row>
    <row r="44" spans="2:30" hidden="1" x14ac:dyDescent="0.3">
      <c r="B44" s="7" t="s">
        <v>120</v>
      </c>
      <c r="C44" s="3" t="s">
        <v>121</v>
      </c>
      <c r="D44" s="4" t="s">
        <v>14</v>
      </c>
      <c r="E44" s="17" t="s">
        <v>69</v>
      </c>
      <c r="F44" s="5" t="s">
        <v>117</v>
      </c>
      <c r="G44" s="6" t="s">
        <v>11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8">
        <f ca="1">IF(IFERROR(VLOOKUP($AG$3,$AJ$2:$AJ$6,1,FALSE),0)&lt;&gt;0,COUNTBLANK(H44:INDEX(H44:AA44,1,MATCH($AG$3,$H$2:$AA$2,0)-1)),COUNTBLANK(H44:INDEX(H44:AA44,1,MATCH($AG$3,$H$2:$AA$2,0)-1)))</f>
        <v>10</v>
      </c>
      <c r="AD44" s="10">
        <f t="shared" ca="1" si="1"/>
        <v>1</v>
      </c>
    </row>
    <row r="45" spans="2:30" hidden="1" x14ac:dyDescent="0.3">
      <c r="B45" s="7" t="s">
        <v>122</v>
      </c>
      <c r="C45" s="3" t="s">
        <v>123</v>
      </c>
      <c r="D45" s="4" t="s">
        <v>14</v>
      </c>
      <c r="E45" s="17" t="s">
        <v>15</v>
      </c>
      <c r="F45" s="5" t="s">
        <v>117</v>
      </c>
      <c r="G45" s="6" t="s">
        <v>11</v>
      </c>
      <c r="H45" s="15" t="s">
        <v>17</v>
      </c>
      <c r="I45" s="15" t="s">
        <v>17</v>
      </c>
      <c r="J45" s="15" t="s">
        <v>17</v>
      </c>
      <c r="K45" s="15" t="s">
        <v>17</v>
      </c>
      <c r="L45" s="15" t="s">
        <v>17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8">
        <f ca="1">IF(IFERROR(VLOOKUP($AG$3,$AJ$2:$AJ$6,1,FALSE),0)&lt;&gt;0,COUNTBLANK(H45:INDEX(H45:AA45,1,MATCH($AG$3,$H$2:$AA$2,0)-1)),COUNTBLANK(H45:INDEX(H45:AA45,1,MATCH($AG$3,$H$2:$AA$2,0)-1)))</f>
        <v>5</v>
      </c>
      <c r="AD45" s="10">
        <f t="shared" ca="1" si="1"/>
        <v>0.5</v>
      </c>
    </row>
    <row r="46" spans="2:30" hidden="1" x14ac:dyDescent="0.3">
      <c r="B46" s="7" t="s">
        <v>124</v>
      </c>
      <c r="C46" s="3" t="s">
        <v>125</v>
      </c>
      <c r="D46" s="4" t="s">
        <v>14</v>
      </c>
      <c r="E46" s="17" t="s">
        <v>69</v>
      </c>
      <c r="F46" s="5" t="s">
        <v>117</v>
      </c>
      <c r="G46" s="6" t="s">
        <v>11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8">
        <f ca="1">IF(IFERROR(VLOOKUP($AG$3,$AJ$2:$AJ$6,1,FALSE),0)&lt;&gt;0,COUNTBLANK(H46:INDEX(H46:AA46,1,MATCH($AG$3,$H$2:$AA$2,0)-1)),COUNTBLANK(H46:INDEX(H46:AA46,1,MATCH($AG$3,$H$2:$AA$2,0)-1)))</f>
        <v>10</v>
      </c>
      <c r="AD46" s="10">
        <f t="shared" ca="1" si="1"/>
        <v>1</v>
      </c>
    </row>
    <row r="47" spans="2:30" hidden="1" x14ac:dyDescent="0.3">
      <c r="B47" s="7" t="s">
        <v>126</v>
      </c>
      <c r="C47" s="3" t="s">
        <v>127</v>
      </c>
      <c r="D47" s="4" t="s">
        <v>14</v>
      </c>
      <c r="E47" s="17" t="s">
        <v>15</v>
      </c>
      <c r="F47" s="5" t="s">
        <v>117</v>
      </c>
      <c r="G47" s="6" t="s">
        <v>20</v>
      </c>
      <c r="H47" s="15" t="s">
        <v>20</v>
      </c>
      <c r="I47" s="15" t="s">
        <v>20</v>
      </c>
      <c r="J47" s="15" t="s">
        <v>20</v>
      </c>
      <c r="K47" s="15" t="s">
        <v>20</v>
      </c>
      <c r="L47" s="15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 t="s">
        <v>20</v>
      </c>
      <c r="R47" s="15" t="s">
        <v>20</v>
      </c>
      <c r="S47" s="15" t="s">
        <v>20</v>
      </c>
      <c r="T47" s="15" t="s">
        <v>20</v>
      </c>
      <c r="U47" s="15" t="s">
        <v>20</v>
      </c>
      <c r="V47" s="15" t="s">
        <v>20</v>
      </c>
      <c r="W47" s="15" t="s">
        <v>20</v>
      </c>
      <c r="X47" s="15" t="s">
        <v>20</v>
      </c>
      <c r="Y47" s="15" t="s">
        <v>20</v>
      </c>
      <c r="Z47" s="15" t="s">
        <v>20</v>
      </c>
      <c r="AA47" s="15" t="s">
        <v>20</v>
      </c>
      <c r="AB47" s="15" t="s">
        <v>20</v>
      </c>
      <c r="AC47" s="8">
        <f ca="1">IF(IFERROR(VLOOKUP($AG$3,$AJ$2:$AJ$6,1,FALSE),0)&lt;&gt;0,COUNTBLANK(H47:INDEX(H47:AA47,1,MATCH($AG$3,$H$2:$AA$2,0)-1)),COUNTBLANK(H47:INDEX(H47:AA47,1,MATCH($AG$3,$H$2:$AA$2,0)-1)))</f>
        <v>0</v>
      </c>
      <c r="AD47" s="10">
        <f t="shared" ca="1" si="1"/>
        <v>0</v>
      </c>
    </row>
    <row r="48" spans="2:30" hidden="1" x14ac:dyDescent="0.3">
      <c r="B48" s="7" t="s">
        <v>128</v>
      </c>
      <c r="C48" s="3" t="s">
        <v>129</v>
      </c>
      <c r="D48" s="4" t="s">
        <v>14</v>
      </c>
      <c r="E48" s="17" t="s">
        <v>69</v>
      </c>
      <c r="F48" s="5" t="s">
        <v>117</v>
      </c>
      <c r="G48" s="6" t="s">
        <v>11</v>
      </c>
      <c r="H48" s="15" t="s">
        <v>20</v>
      </c>
      <c r="I48" s="15" t="s">
        <v>20</v>
      </c>
      <c r="J48" s="15" t="s">
        <v>20</v>
      </c>
      <c r="K48" s="15" t="s">
        <v>20</v>
      </c>
      <c r="L48" s="15" t="s">
        <v>20</v>
      </c>
      <c r="M48" s="15" t="s">
        <v>20</v>
      </c>
      <c r="N48" s="15" t="s">
        <v>20</v>
      </c>
      <c r="O48" s="15" t="s">
        <v>20</v>
      </c>
      <c r="P48" s="15" t="s">
        <v>20</v>
      </c>
      <c r="Q48" s="15" t="s">
        <v>20</v>
      </c>
      <c r="R48" s="15" t="s">
        <v>20</v>
      </c>
      <c r="S48" s="15" t="s">
        <v>20</v>
      </c>
      <c r="T48" s="15" t="s">
        <v>20</v>
      </c>
      <c r="U48" s="15" t="s">
        <v>20</v>
      </c>
      <c r="V48" s="15" t="s">
        <v>20</v>
      </c>
      <c r="W48" s="15"/>
      <c r="X48" s="15"/>
      <c r="Y48" s="15"/>
      <c r="Z48" s="15"/>
      <c r="AA48" s="15"/>
      <c r="AB48" s="15"/>
      <c r="AC48" s="8">
        <f ca="1">IF(IFERROR(VLOOKUP($AG$3,$AJ$2:$AJ$6,1,FALSE),0)&lt;&gt;0,COUNTBLANK(H48:INDEX(H48:AA48,1,MATCH($AG$3,$H$2:$AA$2,0)-1)),COUNTBLANK(H48:INDEX(H48:AA48,1,MATCH($AG$3,$H$2:$AA$2,0)-1)))</f>
        <v>0</v>
      </c>
      <c r="AD48" s="10">
        <f t="shared" ca="1" si="1"/>
        <v>0</v>
      </c>
    </row>
    <row r="49" spans="2:30" hidden="1" x14ac:dyDescent="0.3">
      <c r="B49" s="7" t="s">
        <v>130</v>
      </c>
      <c r="C49" s="3" t="s">
        <v>131</v>
      </c>
      <c r="D49" s="4" t="s">
        <v>14</v>
      </c>
      <c r="E49" s="17" t="s">
        <v>69</v>
      </c>
      <c r="F49" s="5" t="s">
        <v>117</v>
      </c>
      <c r="G49" s="6" t="s">
        <v>11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8">
        <f ca="1">IF(IFERROR(VLOOKUP($AG$3,$AJ$2:$AJ$6,1,FALSE),0)&lt;&gt;0,COUNTBLANK(H49:INDEX(H49:AA49,1,MATCH($AG$3,$H$2:$AA$2,0)-1)),COUNTBLANK(H49:INDEX(H49:AA49,1,MATCH($AG$3,$H$2:$AA$2,0)-1)))</f>
        <v>10</v>
      </c>
      <c r="AD49" s="10">
        <f t="shared" ca="1" si="1"/>
        <v>1</v>
      </c>
    </row>
    <row r="50" spans="2:30" hidden="1" x14ac:dyDescent="0.3">
      <c r="B50" s="7" t="s">
        <v>132</v>
      </c>
      <c r="C50" s="3" t="s">
        <v>133</v>
      </c>
      <c r="D50" s="4" t="s">
        <v>14</v>
      </c>
      <c r="E50" s="17" t="s">
        <v>43</v>
      </c>
      <c r="F50" s="5" t="s">
        <v>117</v>
      </c>
      <c r="G50" s="6" t="s">
        <v>11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8">
        <f ca="1">IF(IFERROR(VLOOKUP($AG$3,$AJ$2:$AJ$6,1,FALSE),0)&lt;&gt;0,COUNTBLANK(H50:INDEX(H50:AA50,1,MATCH($AG$3,$H$2:$AA$2,0)-1)),COUNTBLANK(H50:INDEX(H50:AA50,1,MATCH($AG$3,$H$2:$AA$2,0)-1)))</f>
        <v>10</v>
      </c>
      <c r="AD50" s="10">
        <f t="shared" ca="1" si="1"/>
        <v>1</v>
      </c>
    </row>
    <row r="51" spans="2:30" hidden="1" x14ac:dyDescent="0.3">
      <c r="B51" s="7" t="s">
        <v>134</v>
      </c>
      <c r="C51" s="3" t="s">
        <v>135</v>
      </c>
      <c r="D51" s="4" t="s">
        <v>14</v>
      </c>
      <c r="E51" s="17" t="s">
        <v>43</v>
      </c>
      <c r="F51" s="5" t="s">
        <v>117</v>
      </c>
      <c r="G51" s="6" t="s">
        <v>11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8">
        <f ca="1">IF(IFERROR(VLOOKUP($AG$3,$AJ$2:$AJ$6,1,FALSE),0)&lt;&gt;0,COUNTBLANK(H51:INDEX(H51:AA51,1,MATCH($AG$3,$H$2:$AA$2,0)-1)),COUNTBLANK(H51:INDEX(H51:AA51,1,MATCH($AG$3,$H$2:$AA$2,0)-1)))</f>
        <v>10</v>
      </c>
      <c r="AD51" s="10">
        <f t="shared" ca="1" si="1"/>
        <v>1</v>
      </c>
    </row>
    <row r="52" spans="2:30" hidden="1" x14ac:dyDescent="0.3">
      <c r="B52" s="7" t="s">
        <v>136</v>
      </c>
      <c r="C52" s="3" t="s">
        <v>137</v>
      </c>
      <c r="D52" s="4" t="s">
        <v>14</v>
      </c>
      <c r="E52" s="17" t="s">
        <v>15</v>
      </c>
      <c r="F52" s="5" t="s">
        <v>117</v>
      </c>
      <c r="G52" s="6" t="s">
        <v>11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8">
        <f ca="1">IF(IFERROR(VLOOKUP($AG$3,$AJ$2:$AJ$6,1,FALSE),0)&lt;&gt;0,COUNTBLANK(H52:INDEX(H52:AA52,1,MATCH($AG$3,$H$2:$AA$2,0)-1)),COUNTBLANK(H52:INDEX(H52:AA52,1,MATCH($AG$3,$H$2:$AA$2,0)-1)))</f>
        <v>10</v>
      </c>
      <c r="AD52" s="10">
        <f t="shared" ca="1" si="1"/>
        <v>1</v>
      </c>
    </row>
    <row r="53" spans="2:30" hidden="1" x14ac:dyDescent="0.3">
      <c r="B53" s="7" t="s">
        <v>138</v>
      </c>
      <c r="C53" s="3" t="s">
        <v>139</v>
      </c>
      <c r="D53" s="4" t="s">
        <v>14</v>
      </c>
      <c r="E53" s="17" t="s">
        <v>43</v>
      </c>
      <c r="F53" s="5" t="s">
        <v>117</v>
      </c>
      <c r="G53" s="6" t="s">
        <v>11</v>
      </c>
      <c r="H53" s="15" t="s">
        <v>17</v>
      </c>
      <c r="I53" s="15" t="s">
        <v>17</v>
      </c>
      <c r="J53" s="15" t="s">
        <v>17</v>
      </c>
      <c r="K53" s="15" t="s">
        <v>17</v>
      </c>
      <c r="L53" s="15" t="s">
        <v>17</v>
      </c>
      <c r="M53" s="15" t="s">
        <v>17</v>
      </c>
      <c r="N53" s="15" t="s">
        <v>17</v>
      </c>
      <c r="O53" s="15" t="s">
        <v>17</v>
      </c>
      <c r="P53" s="15" t="s">
        <v>17</v>
      </c>
      <c r="Q53" s="15" t="s">
        <v>17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8">
        <f ca="1">IF(IFERROR(VLOOKUP($AG$3,$AJ$2:$AJ$6,1,FALSE),0)&lt;&gt;0,COUNTBLANK(H53:INDEX(H53:AA53,1,MATCH($AG$3,$H$2:$AA$2,0)-1)),COUNTBLANK(H53:INDEX(H53:AA53,1,MATCH($AG$3,$H$2:$AA$2,0)-1)))</f>
        <v>0</v>
      </c>
      <c r="AD53" s="10">
        <f t="shared" ca="1" si="1"/>
        <v>0</v>
      </c>
    </row>
    <row r="54" spans="2:30" hidden="1" x14ac:dyDescent="0.3">
      <c r="B54" s="7" t="s">
        <v>140</v>
      </c>
      <c r="C54" s="3" t="s">
        <v>141</v>
      </c>
      <c r="D54" s="4" t="s">
        <v>14</v>
      </c>
      <c r="E54" s="17" t="s">
        <v>69</v>
      </c>
      <c r="F54" s="5" t="s">
        <v>117</v>
      </c>
      <c r="G54" s="6" t="s">
        <v>11</v>
      </c>
      <c r="H54" s="15" t="s">
        <v>17</v>
      </c>
      <c r="I54" s="15" t="s">
        <v>17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8">
        <f ca="1">IF(IFERROR(VLOOKUP($AG$3,$AJ$2:$AJ$6,1,FALSE),0)&lt;&gt;0,COUNTBLANK(H54:INDEX(H54:AA54,1,MATCH($AG$3,$H$2:$AA$2,0)-1)),COUNTBLANK(H54:INDEX(H54:AA54,1,MATCH($AG$3,$H$2:$AA$2,0)-1)))</f>
        <v>8</v>
      </c>
      <c r="AD54" s="10">
        <f t="shared" ca="1" si="1"/>
        <v>0.8</v>
      </c>
    </row>
    <row r="55" spans="2:30" hidden="1" x14ac:dyDescent="0.3">
      <c r="B55" s="7" t="s">
        <v>142</v>
      </c>
      <c r="C55" s="3" t="s">
        <v>143</v>
      </c>
      <c r="D55" s="4" t="s">
        <v>14</v>
      </c>
      <c r="E55" s="17" t="s">
        <v>34</v>
      </c>
      <c r="F55" s="5" t="s">
        <v>117</v>
      </c>
      <c r="G55" s="6" t="s">
        <v>11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8">
        <f ca="1">IF(IFERROR(VLOOKUP($AG$3,$AJ$2:$AJ$6,1,FALSE),0)&lt;&gt;0,COUNTBLANK(H55:INDEX(H55:AA55,1,MATCH($AG$3,$H$2:$AA$2,0)-1)),COUNTBLANK(H55:INDEX(H55:AA55,1,MATCH($AG$3,$H$2:$AA$2,0)-1)))</f>
        <v>10</v>
      </c>
      <c r="AD55" s="10">
        <f t="shared" ca="1" si="1"/>
        <v>1</v>
      </c>
    </row>
    <row r="56" spans="2:30" hidden="1" x14ac:dyDescent="0.3">
      <c r="B56" s="7" t="s">
        <v>145</v>
      </c>
      <c r="C56" s="3" t="s">
        <v>146</v>
      </c>
      <c r="D56" s="4" t="s">
        <v>14</v>
      </c>
      <c r="E56" s="17" t="s">
        <v>34</v>
      </c>
      <c r="F56" s="5" t="s">
        <v>117</v>
      </c>
      <c r="G56" s="6" t="s">
        <v>11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8">
        <f ca="1">IF(IFERROR(VLOOKUP($AG$3,$AJ$2:$AJ$6,1,FALSE),0)&lt;&gt;0,COUNTBLANK(H56:INDEX(H56:AA56,1,MATCH($AG$3,$H$2:$AA$2,0)-1)),COUNTBLANK(H56:INDEX(H56:AA56,1,MATCH($AG$3,$H$2:$AA$2,0)-1)))</f>
        <v>10</v>
      </c>
      <c r="AD56" s="10">
        <f t="shared" ca="1" si="1"/>
        <v>1</v>
      </c>
    </row>
    <row r="57" spans="2:30" hidden="1" x14ac:dyDescent="0.3">
      <c r="B57" s="7" t="s">
        <v>147</v>
      </c>
      <c r="C57" s="3" t="s">
        <v>148</v>
      </c>
      <c r="D57" s="4" t="s">
        <v>14</v>
      </c>
      <c r="E57" s="17" t="s">
        <v>34</v>
      </c>
      <c r="F57" s="5" t="s">
        <v>117</v>
      </c>
      <c r="G57" s="6" t="s">
        <v>11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8">
        <f ca="1">IF(IFERROR(VLOOKUP($AG$3,$AJ$2:$AJ$6,1,FALSE),0)&lt;&gt;0,COUNTBLANK(H57:INDEX(H57:AA57,1,MATCH($AG$3,$H$2:$AA$2,0)-1)),COUNTBLANK(H57:INDEX(H57:AA57,1,MATCH($AG$3,$H$2:$AA$2,0)-1)))</f>
        <v>10</v>
      </c>
      <c r="AD57" s="10">
        <f t="shared" ca="1" si="1"/>
        <v>1</v>
      </c>
    </row>
    <row r="58" spans="2:30" hidden="1" x14ac:dyDescent="0.3">
      <c r="B58" s="7" t="s">
        <v>149</v>
      </c>
      <c r="C58" s="3" t="s">
        <v>150</v>
      </c>
      <c r="D58" s="4" t="s">
        <v>14</v>
      </c>
      <c r="E58" s="17" t="s">
        <v>69</v>
      </c>
      <c r="F58" s="5" t="s">
        <v>117</v>
      </c>
      <c r="G58" s="6" t="s">
        <v>11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8">
        <f ca="1">IF(IFERROR(VLOOKUP($AG$3,$AJ$2:$AJ$6,1,FALSE),0)&lt;&gt;0,COUNTBLANK(H58:INDEX(H58:AA58,1,MATCH($AG$3,$H$2:$AA$2,0)-1)),COUNTBLANK(H58:INDEX(H58:AA58,1,MATCH($AG$3,$H$2:$AA$2,0)-1)))</f>
        <v>10</v>
      </c>
      <c r="AD58" s="10">
        <f t="shared" ca="1" si="1"/>
        <v>1</v>
      </c>
    </row>
    <row r="59" spans="2:30" hidden="1" x14ac:dyDescent="0.3">
      <c r="B59" s="7" t="s">
        <v>151</v>
      </c>
      <c r="C59" s="3" t="s">
        <v>152</v>
      </c>
      <c r="D59" s="4" t="s">
        <v>14</v>
      </c>
      <c r="E59" s="17" t="s">
        <v>34</v>
      </c>
      <c r="F59" s="5" t="s">
        <v>117</v>
      </c>
      <c r="G59" s="6" t="s">
        <v>11</v>
      </c>
      <c r="H59" s="15" t="s">
        <v>17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8">
        <f ca="1">IF(IFERROR(VLOOKUP($AG$3,$AJ$2:$AJ$6,1,FALSE),0)&lt;&gt;0,COUNTBLANK(H59:INDEX(H59:AA59,1,MATCH($AG$3,$H$2:$AA$2,0)-1)),COUNTBLANK(H59:INDEX(H59:AA59,1,MATCH($AG$3,$H$2:$AA$2,0)-1)))</f>
        <v>9</v>
      </c>
      <c r="AD59" s="10">
        <f t="shared" ca="1" si="1"/>
        <v>0.9</v>
      </c>
    </row>
    <row r="60" spans="2:30" hidden="1" x14ac:dyDescent="0.3">
      <c r="B60" s="22" t="s">
        <v>153</v>
      </c>
      <c r="C60" s="23" t="s">
        <v>154</v>
      </c>
      <c r="D60" s="24" t="s">
        <v>14</v>
      </c>
      <c r="E60" s="25" t="s">
        <v>43</v>
      </c>
      <c r="F60" s="26" t="s">
        <v>117</v>
      </c>
      <c r="G60" s="6" t="s">
        <v>11</v>
      </c>
      <c r="H60" s="15"/>
      <c r="I60" s="15"/>
      <c r="J60" s="15" t="s">
        <v>17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8">
        <f ca="1">IF(IFERROR(VLOOKUP($AG$3,$AJ$2:$AJ$6,1,FALSE),0)&lt;&gt;0,COUNTBLANK(H60:INDEX(H60:AA60,1,MATCH($AG$3,$H$2:$AA$2,0)-1)),COUNTBLANK(H60:INDEX(H60:AA60,1,MATCH($AG$3,$H$2:$AA$2,0)-1)))</f>
        <v>9</v>
      </c>
      <c r="AD60" s="10">
        <f t="shared" ca="1" si="1"/>
        <v>0.9</v>
      </c>
    </row>
    <row r="61" spans="2:30" hidden="1" x14ac:dyDescent="0.3">
      <c r="B61" s="5" t="s">
        <v>155</v>
      </c>
      <c r="C61" s="5" t="s">
        <v>156</v>
      </c>
      <c r="D61" s="5" t="s">
        <v>14</v>
      </c>
      <c r="E61" s="14" t="s">
        <v>15</v>
      </c>
      <c r="F61" s="5" t="s">
        <v>72</v>
      </c>
      <c r="G61" s="6" t="s">
        <v>11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8">
        <f ca="1">IF(IFERROR(VLOOKUP($AG$3,$AJ$2:$AJ$6,1,FALSE),0)&lt;&gt;0,COUNTBLANK(H61:INDEX(H61:AA61,1,MATCH($AG$3,$H$2:$AA$2,0)-1)),COUNTBLANK(H61:INDEX(H61:AA61,1,MATCH($AG$3,$H$2:$AA$2,0)-1)))</f>
        <v>10</v>
      </c>
      <c r="AD61" s="10">
        <f t="shared" ca="1" si="1"/>
        <v>1</v>
      </c>
    </row>
    <row r="62" spans="2:30" x14ac:dyDescent="0.3">
      <c r="B62" s="5" t="s">
        <v>157</v>
      </c>
      <c r="C62" s="5" t="s">
        <v>158</v>
      </c>
      <c r="D62" s="5" t="s">
        <v>14</v>
      </c>
      <c r="E62" s="17" t="s">
        <v>69</v>
      </c>
      <c r="F62" s="5" t="s">
        <v>16</v>
      </c>
      <c r="G62" s="6" t="s">
        <v>11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8">
        <f ca="1">IF(IFERROR(VLOOKUP($AG$3,$AJ$2:$AJ$6,1,FALSE),0)&lt;&gt;0,COUNTBLANK(H62:INDEX(H62:AA62,1,MATCH($AG$3,$H$2:$AA$2,0)-1)),COUNTBLANK(H62:INDEX(H62:AA62,1,MATCH($AG$3,$H$2:$AA$2,0)-1)))</f>
        <v>10</v>
      </c>
      <c r="AD62" s="10">
        <f t="shared" ca="1" si="1"/>
        <v>1</v>
      </c>
    </row>
    <row r="63" spans="2:30" x14ac:dyDescent="0.3">
      <c r="B63" s="5" t="s">
        <v>159</v>
      </c>
      <c r="C63" s="5" t="s">
        <v>160</v>
      </c>
      <c r="D63" s="5" t="s">
        <v>14</v>
      </c>
      <c r="E63" s="17" t="s">
        <v>69</v>
      </c>
      <c r="F63" s="5" t="s">
        <v>16</v>
      </c>
      <c r="G63" s="6" t="s">
        <v>11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8">
        <f ca="1">IF(IFERROR(VLOOKUP($AG$3,$AJ$2:$AJ$6,1,FALSE),0)&lt;&gt;0,COUNTBLANK(H63:INDEX(H63:AA63,1,MATCH($AG$3,$H$2:$AA$2,0)-1)),COUNTBLANK(H63:INDEX(H63:AA63,1,MATCH($AG$3,$H$2:$AA$2,0)-1)))</f>
        <v>10</v>
      </c>
      <c r="AD63" s="10">
        <f t="shared" ca="1" si="1"/>
        <v>1</v>
      </c>
    </row>
    <row r="64" spans="2:30" x14ac:dyDescent="0.3">
      <c r="B64" s="5" t="s">
        <v>161</v>
      </c>
      <c r="C64" s="5" t="s">
        <v>162</v>
      </c>
      <c r="D64" s="5" t="s">
        <v>14</v>
      </c>
      <c r="E64" s="17" t="s">
        <v>69</v>
      </c>
      <c r="F64" s="5" t="s">
        <v>16</v>
      </c>
      <c r="G64" s="6" t="s">
        <v>11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8">
        <f ca="1">IF(IFERROR(VLOOKUP($AG$3,$AJ$2:$AJ$6,1,FALSE),0)&lt;&gt;0,COUNTBLANK(H64:INDEX(H64:AA64,1,MATCH($AG$3,$H$2:$AA$2,0)-1)),COUNTBLANK(H64:INDEX(H64:AA64,1,MATCH($AG$3,$H$2:$AA$2,0)-1)))</f>
        <v>10</v>
      </c>
      <c r="AD64" s="10">
        <f t="shared" ca="1" si="1"/>
        <v>1</v>
      </c>
    </row>
    <row r="65" spans="2:32" x14ac:dyDescent="0.3">
      <c r="B65" s="5" t="s">
        <v>163</v>
      </c>
      <c r="C65" s="5" t="s">
        <v>164</v>
      </c>
      <c r="D65" s="5" t="s">
        <v>14</v>
      </c>
      <c r="E65" s="17" t="s">
        <v>69</v>
      </c>
      <c r="F65" s="5" t="s">
        <v>16</v>
      </c>
      <c r="G65" s="6" t="s">
        <v>11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8">
        <f ca="1">IF(IFERROR(VLOOKUP($AG$3,$AJ$2:$AJ$6,1,FALSE),0)&lt;&gt;0,COUNTBLANK(H65:INDEX(H65:AA65,1,MATCH($AG$3,$H$2:$AA$2,0)-1)),COUNTBLANK(H65:INDEX(H65:AA65,1,MATCH($AG$3,$H$2:$AA$2,0)-1)))</f>
        <v>10</v>
      </c>
      <c r="AD65" s="10">
        <f t="shared" ca="1" si="1"/>
        <v>1</v>
      </c>
    </row>
    <row r="66" spans="2:32" x14ac:dyDescent="0.3">
      <c r="B66" s="5" t="s">
        <v>165</v>
      </c>
      <c r="C66" s="5" t="s">
        <v>181</v>
      </c>
      <c r="D66" s="5" t="s">
        <v>14</v>
      </c>
      <c r="E66" s="17" t="s">
        <v>69</v>
      </c>
      <c r="F66" s="5" t="s">
        <v>16</v>
      </c>
      <c r="G66" s="6" t="s">
        <v>11</v>
      </c>
      <c r="H66" s="15"/>
      <c r="I66" s="15"/>
      <c r="J66" s="15"/>
      <c r="K66" s="8"/>
      <c r="L66" s="8"/>
      <c r="M66" s="8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8">
        <f ca="1">IF(IFERROR(VLOOKUP($AG$3,$AJ$2:$AJ$6,1,FALSE),0)&lt;&gt;0,COUNTBLANK(H66:INDEX(H66:AA66,1,MATCH($AG$3,$H$2:$AA$2,0)-1)),COUNTBLANK(H66:INDEX(H66:AA66,1,MATCH($AG$3,$H$2:$AA$2,0)-1)))</f>
        <v>10</v>
      </c>
      <c r="AD66" s="10">
        <f t="shared" ca="1" si="1"/>
        <v>1</v>
      </c>
    </row>
    <row r="67" spans="2:32" hidden="1" x14ac:dyDescent="0.3">
      <c r="B67" s="5" t="s">
        <v>167</v>
      </c>
      <c r="C67" s="5" t="s">
        <v>168</v>
      </c>
      <c r="D67" s="5" t="s">
        <v>14</v>
      </c>
      <c r="E67" s="14" t="s">
        <v>15</v>
      </c>
      <c r="F67" s="5" t="s">
        <v>72</v>
      </c>
      <c r="G67" s="6" t="s">
        <v>11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8">
        <f ca="1">IF(IFERROR(VLOOKUP($AG$3,$AJ$2:$AJ$6,1,FALSE),0)&lt;&gt;0,COUNTBLANK(H67:INDEX(H67:AA67,1,MATCH($AG$3,$H$2:$AA$2,0)-1)),COUNTBLANK(H67:INDEX(H67:AA67,1,MATCH($AG$3,$H$2:$AA$2,0)-1)))</f>
        <v>10</v>
      </c>
      <c r="AD67" s="10">
        <f t="shared" ref="AD67" ca="1" si="2">AC67/$AG$4</f>
        <v>1</v>
      </c>
    </row>
    <row r="68" spans="2:32" x14ac:dyDescent="0.3">
      <c r="E68" s="16"/>
      <c r="L68"/>
      <c r="M68"/>
      <c r="O68"/>
    </row>
    <row r="69" spans="2:32" x14ac:dyDescent="0.3">
      <c r="E69" s="16"/>
      <c r="L69"/>
      <c r="M69"/>
      <c r="O69"/>
    </row>
    <row r="71" spans="2:32" x14ac:dyDescent="0.3">
      <c r="F71" t="s">
        <v>17</v>
      </c>
      <c r="H71" s="21">
        <f t="shared" ref="H71:Z71" si="3">COUNTIF(H3:H67,$F$71)</f>
        <v>12</v>
      </c>
      <c r="I71" s="21">
        <f t="shared" si="3"/>
        <v>7</v>
      </c>
      <c r="J71" s="21">
        <f t="shared" si="3"/>
        <v>8</v>
      </c>
      <c r="K71" s="21">
        <f t="shared" si="3"/>
        <v>5</v>
      </c>
      <c r="L71" s="21">
        <f t="shared" si="3"/>
        <v>5</v>
      </c>
      <c r="M71" s="21">
        <f t="shared" si="3"/>
        <v>4</v>
      </c>
      <c r="N71" s="21">
        <f t="shared" si="3"/>
        <v>4</v>
      </c>
      <c r="O71" s="21">
        <f t="shared" si="3"/>
        <v>5</v>
      </c>
      <c r="P71" s="21">
        <f t="shared" si="3"/>
        <v>5</v>
      </c>
      <c r="Q71" s="21">
        <f t="shared" si="3"/>
        <v>4</v>
      </c>
      <c r="R71" s="21">
        <f t="shared" si="3"/>
        <v>1</v>
      </c>
      <c r="S71" s="21">
        <f t="shared" si="3"/>
        <v>1</v>
      </c>
      <c r="T71" s="21">
        <f t="shared" si="3"/>
        <v>1</v>
      </c>
      <c r="U71" s="21">
        <f t="shared" si="3"/>
        <v>1</v>
      </c>
      <c r="V71" s="21">
        <f t="shared" si="3"/>
        <v>1</v>
      </c>
      <c r="W71" s="21">
        <f t="shared" si="3"/>
        <v>1</v>
      </c>
      <c r="X71" s="21">
        <f t="shared" si="3"/>
        <v>1</v>
      </c>
      <c r="Y71" s="21">
        <f t="shared" si="3"/>
        <v>1</v>
      </c>
      <c r="Z71" s="21">
        <f t="shared" si="3"/>
        <v>1</v>
      </c>
      <c r="AA71" s="21"/>
      <c r="AB71" s="21"/>
      <c r="AC71">
        <f>+AVERAGE(H71:Z71)</f>
        <v>3.5789473684210527</v>
      </c>
    </row>
    <row r="72" spans="2:32" x14ac:dyDescent="0.3">
      <c r="F72" t="s">
        <v>20</v>
      </c>
      <c r="H72" s="21">
        <f t="shared" ref="H72:Z72" si="4">COUNTIF(H3:H67,$F$72)</f>
        <v>4</v>
      </c>
      <c r="I72" s="21">
        <f t="shared" si="4"/>
        <v>5</v>
      </c>
      <c r="J72" s="21">
        <f t="shared" si="4"/>
        <v>5</v>
      </c>
      <c r="K72" s="21">
        <f t="shared" si="4"/>
        <v>4</v>
      </c>
      <c r="L72" s="21">
        <f t="shared" si="4"/>
        <v>4</v>
      </c>
      <c r="M72" s="21">
        <f t="shared" si="4"/>
        <v>4</v>
      </c>
      <c r="N72" s="21">
        <f t="shared" si="4"/>
        <v>4</v>
      </c>
      <c r="O72" s="21">
        <f t="shared" si="4"/>
        <v>4</v>
      </c>
      <c r="P72" s="21">
        <f t="shared" si="4"/>
        <v>5</v>
      </c>
      <c r="Q72" s="21">
        <f t="shared" si="4"/>
        <v>4</v>
      </c>
      <c r="R72" s="21">
        <f t="shared" si="4"/>
        <v>4</v>
      </c>
      <c r="S72" s="21">
        <f t="shared" si="4"/>
        <v>4</v>
      </c>
      <c r="T72" s="21">
        <f t="shared" si="4"/>
        <v>4</v>
      </c>
      <c r="U72" s="21">
        <f t="shared" si="4"/>
        <v>4</v>
      </c>
      <c r="V72" s="21">
        <f t="shared" si="4"/>
        <v>4</v>
      </c>
      <c r="W72" s="21">
        <f t="shared" si="4"/>
        <v>3</v>
      </c>
      <c r="X72" s="21">
        <f t="shared" si="4"/>
        <v>3</v>
      </c>
      <c r="Y72" s="21">
        <f t="shared" si="4"/>
        <v>3</v>
      </c>
      <c r="Z72" s="21">
        <f t="shared" si="4"/>
        <v>3</v>
      </c>
      <c r="AA72" s="21"/>
      <c r="AB72" s="21"/>
      <c r="AC72">
        <f>+AVERAGE(H72:Z72)</f>
        <v>3.9473684210526314</v>
      </c>
    </row>
    <row r="73" spans="2:32" x14ac:dyDescent="0.3">
      <c r="F73" t="s">
        <v>169</v>
      </c>
      <c r="H73" s="21">
        <f t="shared" ref="H73:Z73" si="5">COUNTBLANK(H3:H67)</f>
        <v>49</v>
      </c>
      <c r="I73" s="21">
        <f t="shared" si="5"/>
        <v>53</v>
      </c>
      <c r="J73" s="21">
        <f t="shared" si="5"/>
        <v>51</v>
      </c>
      <c r="K73" s="21">
        <f t="shared" si="5"/>
        <v>56</v>
      </c>
      <c r="L73" s="21">
        <f t="shared" si="5"/>
        <v>56</v>
      </c>
      <c r="M73" s="21">
        <f t="shared" si="5"/>
        <v>57</v>
      </c>
      <c r="N73" s="21">
        <f t="shared" si="5"/>
        <v>57</v>
      </c>
      <c r="O73" s="21">
        <f t="shared" si="5"/>
        <v>56</v>
      </c>
      <c r="P73" s="21">
        <f t="shared" si="5"/>
        <v>55</v>
      </c>
      <c r="Q73" s="21">
        <f t="shared" si="5"/>
        <v>57</v>
      </c>
      <c r="R73" s="21">
        <f t="shared" si="5"/>
        <v>60</v>
      </c>
      <c r="S73" s="21">
        <f t="shared" si="5"/>
        <v>60</v>
      </c>
      <c r="T73" s="21">
        <f t="shared" si="5"/>
        <v>60</v>
      </c>
      <c r="U73" s="21">
        <f t="shared" si="5"/>
        <v>60</v>
      </c>
      <c r="V73" s="21">
        <f t="shared" si="5"/>
        <v>60</v>
      </c>
      <c r="W73" s="21">
        <f t="shared" si="5"/>
        <v>61</v>
      </c>
      <c r="X73" s="21">
        <f t="shared" si="5"/>
        <v>61</v>
      </c>
      <c r="Y73" s="21">
        <f t="shared" si="5"/>
        <v>61</v>
      </c>
      <c r="Z73" s="21">
        <f t="shared" si="5"/>
        <v>61</v>
      </c>
      <c r="AA73" s="21"/>
      <c r="AB73" s="21"/>
      <c r="AC73">
        <f>+AVERAGE(H73:Z73)</f>
        <v>57.421052631578945</v>
      </c>
    </row>
    <row r="74" spans="2:32" x14ac:dyDescent="0.3">
      <c r="F74" t="s">
        <v>170</v>
      </c>
      <c r="H74" s="18">
        <f t="shared" ref="H74:Z74" si="6">67-H71-H72-H73</f>
        <v>2</v>
      </c>
      <c r="I74" s="18">
        <f t="shared" si="6"/>
        <v>2</v>
      </c>
      <c r="J74" s="18">
        <f t="shared" si="6"/>
        <v>3</v>
      </c>
      <c r="K74" s="18">
        <f t="shared" si="6"/>
        <v>2</v>
      </c>
      <c r="L74" s="18">
        <f t="shared" si="6"/>
        <v>2</v>
      </c>
      <c r="M74" s="18">
        <f t="shared" si="6"/>
        <v>2</v>
      </c>
      <c r="N74" s="18">
        <f t="shared" si="6"/>
        <v>2</v>
      </c>
      <c r="O74" s="18">
        <f t="shared" si="6"/>
        <v>2</v>
      </c>
      <c r="P74" s="18">
        <f t="shared" si="6"/>
        <v>2</v>
      </c>
      <c r="Q74" s="18">
        <f t="shared" si="6"/>
        <v>2</v>
      </c>
      <c r="R74" s="18">
        <f t="shared" si="6"/>
        <v>2</v>
      </c>
      <c r="S74" s="18">
        <f t="shared" si="6"/>
        <v>2</v>
      </c>
      <c r="T74" s="18">
        <f t="shared" si="6"/>
        <v>2</v>
      </c>
      <c r="U74" s="18">
        <f t="shared" si="6"/>
        <v>2</v>
      </c>
      <c r="V74" s="18">
        <f t="shared" si="6"/>
        <v>2</v>
      </c>
      <c r="W74" s="18">
        <f t="shared" si="6"/>
        <v>2</v>
      </c>
      <c r="X74" s="18">
        <f t="shared" si="6"/>
        <v>2</v>
      </c>
      <c r="Y74" s="18">
        <f t="shared" si="6"/>
        <v>2</v>
      </c>
      <c r="Z74" s="18">
        <f t="shared" si="6"/>
        <v>2</v>
      </c>
      <c r="AA74" s="21"/>
      <c r="AB74" s="21"/>
      <c r="AC74">
        <f>+AVERAGE(H74:Z74)</f>
        <v>2.0526315789473686</v>
      </c>
    </row>
    <row r="75" spans="2:32" x14ac:dyDescent="0.3">
      <c r="H75">
        <f t="shared" ref="H75:Z75" si="7">H71+H74</f>
        <v>14</v>
      </c>
      <c r="I75">
        <f t="shared" si="7"/>
        <v>9</v>
      </c>
      <c r="J75">
        <f t="shared" si="7"/>
        <v>11</v>
      </c>
      <c r="K75">
        <f t="shared" si="7"/>
        <v>7</v>
      </c>
      <c r="L75" s="28">
        <f t="shared" si="7"/>
        <v>7</v>
      </c>
      <c r="M75" s="13">
        <f t="shared" si="7"/>
        <v>6</v>
      </c>
      <c r="N75">
        <f t="shared" si="7"/>
        <v>6</v>
      </c>
      <c r="O75" s="13">
        <f t="shared" si="7"/>
        <v>7</v>
      </c>
      <c r="P75">
        <f t="shared" si="7"/>
        <v>7</v>
      </c>
      <c r="Q75">
        <f t="shared" si="7"/>
        <v>6</v>
      </c>
      <c r="R75" s="27">
        <f t="shared" si="7"/>
        <v>3</v>
      </c>
      <c r="S75">
        <f t="shared" si="7"/>
        <v>3</v>
      </c>
      <c r="T75">
        <f t="shared" si="7"/>
        <v>3</v>
      </c>
      <c r="U75">
        <f t="shared" si="7"/>
        <v>3</v>
      </c>
      <c r="V75">
        <f t="shared" si="7"/>
        <v>3</v>
      </c>
      <c r="W75">
        <f t="shared" si="7"/>
        <v>3</v>
      </c>
      <c r="X75">
        <f t="shared" si="7"/>
        <v>3</v>
      </c>
      <c r="Y75">
        <f t="shared" si="7"/>
        <v>3</v>
      </c>
      <c r="Z75">
        <f t="shared" si="7"/>
        <v>3</v>
      </c>
      <c r="AC75">
        <f>+AVERAGE(H75:Z75)</f>
        <v>5.6315789473684212</v>
      </c>
      <c r="AF75" s="29">
        <f>20225/19390</f>
        <v>1.0430634347601857</v>
      </c>
    </row>
    <row r="77" spans="2:32" x14ac:dyDescent="0.3">
      <c r="F77" t="s">
        <v>171</v>
      </c>
      <c r="H77" s="13">
        <f t="shared" ref="H77:U77" si="8">SUM(H71:H74)</f>
        <v>67</v>
      </c>
      <c r="I77" s="13">
        <f t="shared" si="8"/>
        <v>67</v>
      </c>
      <c r="J77" s="13">
        <f t="shared" si="8"/>
        <v>67</v>
      </c>
      <c r="K77" s="13">
        <f t="shared" si="8"/>
        <v>67</v>
      </c>
      <c r="L77" s="28">
        <f t="shared" si="8"/>
        <v>67</v>
      </c>
      <c r="M77" s="13">
        <f t="shared" si="8"/>
        <v>67</v>
      </c>
      <c r="N77" s="13">
        <f t="shared" si="8"/>
        <v>67</v>
      </c>
      <c r="O77" s="13">
        <f t="shared" si="8"/>
        <v>67</v>
      </c>
      <c r="P77" s="13">
        <f t="shared" si="8"/>
        <v>67</v>
      </c>
      <c r="Q77" s="13">
        <f t="shared" si="8"/>
        <v>67</v>
      </c>
      <c r="R77" s="13">
        <f t="shared" si="8"/>
        <v>67</v>
      </c>
      <c r="S77" s="13">
        <f t="shared" si="8"/>
        <v>67</v>
      </c>
      <c r="T77" s="13">
        <f t="shared" si="8"/>
        <v>67</v>
      </c>
      <c r="U77" s="13">
        <f t="shared" si="8"/>
        <v>67</v>
      </c>
      <c r="V77" s="13"/>
      <c r="W77" s="13"/>
      <c r="X77" s="13"/>
      <c r="Y77" s="13"/>
      <c r="Z77" s="13"/>
      <c r="AA77" s="13"/>
      <c r="AB77" s="13"/>
    </row>
    <row r="80" spans="2:32" x14ac:dyDescent="0.3">
      <c r="E80" t="s">
        <v>172</v>
      </c>
      <c r="H80" s="18">
        <f>(COUNTIF(H3:H60,$F$71))</f>
        <v>12</v>
      </c>
      <c r="I80" s="18">
        <f t="shared" ref="I80:U80" si="9">COUNTIF(I3:I60,$F$71)</f>
        <v>7</v>
      </c>
      <c r="J80" s="18">
        <f t="shared" si="9"/>
        <v>8</v>
      </c>
      <c r="K80" s="18">
        <f t="shared" si="9"/>
        <v>5</v>
      </c>
      <c r="L80" s="28">
        <f t="shared" si="9"/>
        <v>5</v>
      </c>
      <c r="M80" s="18">
        <f t="shared" si="9"/>
        <v>4</v>
      </c>
      <c r="N80" s="18">
        <f t="shared" si="9"/>
        <v>4</v>
      </c>
      <c r="O80" s="18">
        <f t="shared" si="9"/>
        <v>5</v>
      </c>
      <c r="P80" s="18">
        <f t="shared" si="9"/>
        <v>5</v>
      </c>
      <c r="Q80" s="18">
        <f t="shared" si="9"/>
        <v>4</v>
      </c>
      <c r="R80" s="18">
        <f t="shared" si="9"/>
        <v>1</v>
      </c>
      <c r="S80" s="18">
        <f t="shared" si="9"/>
        <v>1</v>
      </c>
      <c r="T80" s="18">
        <f t="shared" si="9"/>
        <v>1</v>
      </c>
      <c r="U80" s="18">
        <f t="shared" si="9"/>
        <v>1</v>
      </c>
    </row>
    <row r="81" spans="5:21" x14ac:dyDescent="0.3">
      <c r="E81" t="s">
        <v>20</v>
      </c>
      <c r="H81" s="18">
        <f t="shared" ref="H81:U81" si="10">COUNTIF(H3:H60,$F$72)</f>
        <v>4</v>
      </c>
      <c r="I81" s="18">
        <f t="shared" si="10"/>
        <v>5</v>
      </c>
      <c r="J81" s="18">
        <f t="shared" si="10"/>
        <v>5</v>
      </c>
      <c r="K81" s="18">
        <f t="shared" si="10"/>
        <v>4</v>
      </c>
      <c r="L81" s="28">
        <f t="shared" si="10"/>
        <v>4</v>
      </c>
      <c r="M81" s="18">
        <f t="shared" si="10"/>
        <v>4</v>
      </c>
      <c r="N81" s="18">
        <f t="shared" si="10"/>
        <v>4</v>
      </c>
      <c r="O81" s="18">
        <f t="shared" si="10"/>
        <v>4</v>
      </c>
      <c r="P81" s="18">
        <f t="shared" si="10"/>
        <v>5</v>
      </c>
      <c r="Q81" s="18">
        <f t="shared" si="10"/>
        <v>4</v>
      </c>
      <c r="R81" s="18">
        <f t="shared" si="10"/>
        <v>4</v>
      </c>
      <c r="S81" s="18">
        <f t="shared" si="10"/>
        <v>4</v>
      </c>
      <c r="T81" s="18">
        <f t="shared" si="10"/>
        <v>4</v>
      </c>
      <c r="U81" s="18">
        <f t="shared" si="10"/>
        <v>4</v>
      </c>
    </row>
    <row r="82" spans="5:21" x14ac:dyDescent="0.3">
      <c r="E82" t="s">
        <v>17</v>
      </c>
      <c r="H82" s="18"/>
      <c r="I82" s="18">
        <f t="shared" ref="I82:U82" si="11">COUNTBLANK(I3:I60)</f>
        <v>46</v>
      </c>
      <c r="J82" s="18">
        <f t="shared" si="11"/>
        <v>44</v>
      </c>
      <c r="K82" s="18">
        <f t="shared" si="11"/>
        <v>49</v>
      </c>
      <c r="L82" s="28">
        <f t="shared" si="11"/>
        <v>49</v>
      </c>
      <c r="M82" s="18">
        <f t="shared" si="11"/>
        <v>50</v>
      </c>
      <c r="N82" s="18">
        <f t="shared" si="11"/>
        <v>50</v>
      </c>
      <c r="O82" s="18">
        <f t="shared" si="11"/>
        <v>49</v>
      </c>
      <c r="P82" s="18">
        <f t="shared" si="11"/>
        <v>48</v>
      </c>
      <c r="Q82" s="18">
        <f t="shared" si="11"/>
        <v>50</v>
      </c>
      <c r="R82" s="18">
        <f t="shared" si="11"/>
        <v>53</v>
      </c>
      <c r="S82" s="18">
        <f t="shared" si="11"/>
        <v>53</v>
      </c>
      <c r="T82" s="18">
        <f t="shared" si="11"/>
        <v>53</v>
      </c>
      <c r="U82" s="18">
        <f t="shared" si="11"/>
        <v>53</v>
      </c>
    </row>
    <row r="83" spans="5:21" x14ac:dyDescent="0.3">
      <c r="H83" s="18">
        <f t="shared" ref="H83:U83" si="12">62-H80-H81-H82</f>
        <v>46</v>
      </c>
      <c r="I83" s="18">
        <f t="shared" si="12"/>
        <v>4</v>
      </c>
      <c r="J83" s="18">
        <f t="shared" si="12"/>
        <v>5</v>
      </c>
      <c r="K83" s="18">
        <f t="shared" si="12"/>
        <v>4</v>
      </c>
      <c r="L83" s="28">
        <f t="shared" si="12"/>
        <v>4</v>
      </c>
      <c r="M83" s="19">
        <f t="shared" si="12"/>
        <v>4</v>
      </c>
      <c r="N83" s="19">
        <f t="shared" si="12"/>
        <v>4</v>
      </c>
      <c r="O83" s="19">
        <f t="shared" si="12"/>
        <v>4</v>
      </c>
      <c r="P83" s="19">
        <f t="shared" si="12"/>
        <v>4</v>
      </c>
      <c r="Q83" s="19">
        <f t="shared" si="12"/>
        <v>4</v>
      </c>
      <c r="R83" s="20">
        <f t="shared" si="12"/>
        <v>4</v>
      </c>
      <c r="S83" s="20">
        <f t="shared" si="12"/>
        <v>4</v>
      </c>
      <c r="T83" s="21">
        <f t="shared" si="12"/>
        <v>4</v>
      </c>
      <c r="U83" s="21">
        <f t="shared" si="12"/>
        <v>4</v>
      </c>
    </row>
  </sheetData>
  <autoFilter ref="B2:AD67" xr:uid="{265DAB8D-4C9F-4F3A-94C6-0499301230B3}">
    <filterColumn colId="4">
      <filters>
        <filter val="TRUNCE BROCHON ATRICIA CATALINA"/>
      </filters>
    </filterColumn>
  </autoFilter>
  <conditionalFormatting sqref="G3:G67">
    <cfRule type="containsText" dxfId="1" priority="1" operator="containsText" text="LM">
      <formula>NOT(ISERROR(SEARCH("LM",G3)))</formula>
    </cfRule>
    <cfRule type="containsText" dxfId="0" priority="2" operator="containsText" text="LM 1/2 JORNADA">
      <formula>NOT(ISERROR(SEARCH("LM 1/2 JORNADA",G3)))</formula>
    </cfRule>
  </conditionalFormatting>
  <dataValidations count="2">
    <dataValidation type="list" allowBlank="1" showInputMessage="1" showErrorMessage="1" sqref="G68:G73" xr:uid="{6F0DA399-E9EC-4A2C-B8C9-75C637EE5D7C}">
      <formula1>$AI$2:$AI$4</formula1>
    </dataValidation>
    <dataValidation type="list" allowBlank="1" showInputMessage="1" showErrorMessage="1" sqref="G3:G67" xr:uid="{5B93AB42-80CB-4B57-B8E0-93CC76303023}">
      <formula1>$AI$2:$AI$7</formula1>
    </dataValidation>
  </dataValidations>
  <pageMargins left="0.7" right="0.7" top="0.75" bottom="0.75" header="0.3" footer="0.3"/>
  <pageSetup orientation="portrait" r:id="rId1"/>
  <headerFooter>
    <oddFooter>&amp;C_x000D_&amp;1#&amp;"Calibri"&amp;10&amp;K000000 Uso Interno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919845-75fe-452b-831d-28563531d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9A60DCDA533B44A34A4523B182FE87" ma:contentTypeVersion="15" ma:contentTypeDescription="Crear nuevo documento." ma:contentTypeScope="" ma:versionID="c4ef085c39c35460d42e0c120873d0d8">
  <xsd:schema xmlns:xsd="http://www.w3.org/2001/XMLSchema" xmlns:xs="http://www.w3.org/2001/XMLSchema" xmlns:p="http://schemas.microsoft.com/office/2006/metadata/properties" xmlns:ns3="a424062e-6f9a-45ea-b1b4-221540d34d40" xmlns:ns4="2b919845-75fe-452b-831d-28563531dfec" targetNamespace="http://schemas.microsoft.com/office/2006/metadata/properties" ma:root="true" ma:fieldsID="87d2c25f0317ca215015edc1351c3af7" ns3:_="" ns4:_="">
    <xsd:import namespace="a424062e-6f9a-45ea-b1b4-221540d34d40"/>
    <xsd:import namespace="2b919845-75fe-452b-831d-28563531df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4062e-6f9a-45ea-b1b4-221540d34d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19845-75fe-452b-831d-28563531df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FA287B-D574-499C-A2E9-7BBF271797EA}">
  <ds:schemaRefs>
    <ds:schemaRef ds:uri="a424062e-6f9a-45ea-b1b4-221540d34d40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2b919845-75fe-452b-831d-28563531dfec"/>
  </ds:schemaRefs>
</ds:datastoreItem>
</file>

<file path=customXml/itemProps2.xml><?xml version="1.0" encoding="utf-8"?>
<ds:datastoreItem xmlns:ds="http://schemas.openxmlformats.org/officeDocument/2006/customXml" ds:itemID="{B8E56A13-FD4E-48A7-B442-4DBA98206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2316A-D034-4EC3-98F9-8E07CB7AB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24062e-6f9a-45ea-b1b4-221540d34d40"/>
    <ds:schemaRef ds:uri="2b919845-75fe-452b-831d-28563531d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</vt:lpstr>
      <vt:lpstr>Feriados</vt:lpstr>
      <vt:lpstr>FEBRERO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 Donoso Andres</dc:creator>
  <cp:keywords/>
  <dc:description/>
  <cp:lastModifiedBy>Pereira Toledo Luis</cp:lastModifiedBy>
  <cp:revision/>
  <dcterms:created xsi:type="dcterms:W3CDTF">2023-12-04T01:11:25Z</dcterms:created>
  <dcterms:modified xsi:type="dcterms:W3CDTF">2025-03-17T13:38:04Z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7454-993d-4cd5-a0e9-6211b27798e4_Enabled">
    <vt:lpwstr>true</vt:lpwstr>
  </property>
  <property fmtid="{D5CDD505-2E9C-101B-9397-08002B2CF9AE}" pid="3" name="MSIP_Label_db797454-993d-4cd5-a0e9-6211b27798e4_SetDate">
    <vt:lpwstr>2023-12-04T01:11:58Z</vt:lpwstr>
  </property>
  <property fmtid="{D5CDD505-2E9C-101B-9397-08002B2CF9AE}" pid="4" name="MSIP_Label_db797454-993d-4cd5-a0e9-6211b27798e4_Method">
    <vt:lpwstr>Standard</vt:lpwstr>
  </property>
  <property fmtid="{D5CDD505-2E9C-101B-9397-08002B2CF9AE}" pid="5" name="MSIP_Label_db797454-993d-4cd5-a0e9-6211b27798e4_Name">
    <vt:lpwstr>Uso Interno</vt:lpwstr>
  </property>
  <property fmtid="{D5CDD505-2E9C-101B-9397-08002B2CF9AE}" pid="6" name="MSIP_Label_db797454-993d-4cd5-a0e9-6211b27798e4_SiteId">
    <vt:lpwstr>3f1b71d2-6eae-431f-adc8-f234f4d12e60</vt:lpwstr>
  </property>
  <property fmtid="{D5CDD505-2E9C-101B-9397-08002B2CF9AE}" pid="7" name="MSIP_Label_db797454-993d-4cd5-a0e9-6211b27798e4_ActionId">
    <vt:lpwstr>d19581f4-3f25-484c-b276-e34df03dc6f3</vt:lpwstr>
  </property>
  <property fmtid="{D5CDD505-2E9C-101B-9397-08002B2CF9AE}" pid="8" name="MSIP_Label_db797454-993d-4cd5-a0e9-6211b27798e4_ContentBits">
    <vt:lpwstr>2</vt:lpwstr>
  </property>
  <property fmtid="{D5CDD505-2E9C-101B-9397-08002B2CF9AE}" pid="9" name="ContentTypeId">
    <vt:lpwstr>0x010100F49A60DCDA533B44A34A4523B182FE87</vt:lpwstr>
  </property>
</Properties>
</file>