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rnando.fialho/"/>
    </mc:Choice>
  </mc:AlternateContent>
  <xr:revisionPtr revIDLastSave="201" documentId="13_ncr:1_{BC6CF9FF-33E5-F84F-813A-0B4F28B4B713}" xr6:coauthVersionLast="47" xr6:coauthVersionMax="47" xr10:uidLastSave="{81708959-6CDB-4D35-A027-BE7A04B2BBC4}"/>
  <bookViews>
    <workbookView xWindow="0" yWindow="0" windowWidth="28800" windowHeight="18000" xr2:uid="{00000000-000D-0000-FFFF-FFFF00000000}"/>
  </bookViews>
  <sheets>
    <sheet name="BoardProjeto" sheetId="11" r:id="rId1"/>
  </sheets>
  <definedNames>
    <definedName name="_xlnm.Print_Area" localSheetId="0">BoardProjeto!$1:$47</definedName>
    <definedName name="_xlnm.Print_Titles" localSheetId="0">BoardProjeto!$4:$6</definedName>
    <definedName name="task_end" localSheetId="0">BoardProjeto!$F1</definedName>
    <definedName name="task_progress" localSheetId="0">BoardProjeto!$D1</definedName>
    <definedName name="task_start" localSheetId="0">BoardProjeto!$E1</definedName>
    <definedName name="today" localSheetId="0">BoardProjeto!$E$3</definedName>
    <definedName name="valuevx">42.314159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1" l="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4" i="11"/>
  <c r="H23" i="11"/>
  <c r="H22" i="11"/>
  <c r="H21" i="11"/>
  <c r="H20" i="11"/>
  <c r="H19" i="11"/>
  <c r="H16" i="11"/>
  <c r="H14" i="11"/>
  <c r="H13" i="11"/>
  <c r="H12" i="11"/>
  <c r="H11" i="11"/>
  <c r="H10" i="11"/>
  <c r="H9" i="11"/>
  <c r="H8" i="11"/>
  <c r="H7" i="11"/>
  <c r="I5" i="11" l="1"/>
  <c r="I4" i="11" s="1"/>
  <c r="I6" i="11" l="1"/>
  <c r="J5" i="11" l="1"/>
  <c r="K5" i="11" s="1"/>
  <c r="L5" i="11" s="1"/>
  <c r="M5" i="11" s="1"/>
  <c r="N5" i="11" s="1"/>
  <c r="O5" i="11" s="1"/>
  <c r="P5" i="11" s="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M5" i="11" s="1"/>
  <c r="BK6" i="11"/>
  <c r="AF6" i="11"/>
  <c r="BM4" i="11" l="1"/>
  <c r="BM6" i="11"/>
  <c r="BN5" i="11"/>
  <c r="BL6" i="11"/>
  <c r="AG6" i="11"/>
  <c r="BN6" i="11" l="1"/>
  <c r="BO5" i="11"/>
  <c r="AH6" i="11"/>
  <c r="BO6" i="11" l="1"/>
  <c r="BP5" i="11"/>
  <c r="AI6" i="11"/>
  <c r="BP6" i="11" l="1"/>
  <c r="BQ5" i="11"/>
  <c r="AJ6" i="11"/>
  <c r="BQ6" i="11" l="1"/>
  <c r="BR5" i="11"/>
  <c r="AK6" i="11"/>
  <c r="BR6" i="11" l="1"/>
  <c r="BS5" i="11"/>
  <c r="AL6" i="11"/>
  <c r="BS6" i="11" l="1"/>
  <c r="BT5" i="11"/>
  <c r="AM6" i="11"/>
  <c r="BT4" i="11" l="1"/>
  <c r="BT6" i="11"/>
  <c r="BU5" i="11"/>
  <c r="AN6" i="11"/>
  <c r="BU6" i="11" l="1"/>
  <c r="BV5" i="11"/>
  <c r="AO6" i="11"/>
  <c r="BV6" i="11" l="1"/>
  <c r="BW5" i="11"/>
  <c r="AP6" i="11"/>
  <c r="BW6" i="11" l="1"/>
  <c r="BX5" i="11"/>
  <c r="AQ6" i="11"/>
  <c r="BX6" i="11" l="1"/>
  <c r="BY5" i="11"/>
  <c r="AR6" i="11"/>
  <c r="BY6" i="11" l="1"/>
  <c r="BZ5" i="11"/>
  <c r="BZ6" i="11" l="1"/>
  <c r="CA5" i="11"/>
  <c r="CA4" i="11" l="1"/>
  <c r="CA6" i="11"/>
  <c r="CB5" i="11"/>
  <c r="CB6" i="11" l="1"/>
  <c r="CC5" i="11"/>
  <c r="CC6" i="11" l="1"/>
  <c r="CD5" i="11"/>
  <c r="CD6" i="11" l="1"/>
  <c r="CE5" i="11"/>
  <c r="CE6" i="11" l="1"/>
  <c r="CF5" i="11"/>
  <c r="CF6" i="11" l="1"/>
  <c r="CG5" i="11"/>
  <c r="CG6" i="11" l="1"/>
  <c r="CH5" i="11"/>
  <c r="CH4" i="11" l="1"/>
  <c r="CH6" i="11"/>
  <c r="CI5" i="11"/>
  <c r="CI6" i="11" l="1"/>
  <c r="CJ5" i="11"/>
  <c r="CJ6" i="11" l="1"/>
  <c r="CK5" i="11"/>
  <c r="CK6" i="11" l="1"/>
  <c r="CL5" i="11"/>
  <c r="CL6" i="11" l="1"/>
  <c r="CM5" i="11"/>
  <c r="CM6" i="11" l="1"/>
  <c r="CN5" i="11"/>
  <c r="CN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<sst xmlns="http://schemas.openxmlformats.org/spreadsheetml/2006/main" count="77" uniqueCount="57">
  <si>
    <t>AUTISM DATA</t>
  </si>
  <si>
    <t>Grupo 9</t>
  </si>
  <si>
    <t>Inicio do projeto:</t>
  </si>
  <si>
    <t>Bruna, Fernando, Jennifer, Luan, Luiza e Rodrigo</t>
  </si>
  <si>
    <t>Hoje:</t>
  </si>
  <si>
    <t>Ajuste semanal:</t>
  </si>
  <si>
    <t>TASK</t>
  </si>
  <si>
    <t>ASSIGNED
TO</t>
  </si>
  <si>
    <t>PROGRESS</t>
  </si>
  <si>
    <t>START</t>
  </si>
  <si>
    <t>END</t>
  </si>
  <si>
    <t>DAYS</t>
  </si>
  <si>
    <t>Sprint 2</t>
  </si>
  <si>
    <t>Controle Gantt</t>
  </si>
  <si>
    <t>Fernando</t>
  </si>
  <si>
    <t>Dicionario de dados</t>
  </si>
  <si>
    <t>Bruna e Luiza</t>
  </si>
  <si>
    <t>OKR - Grupo</t>
  </si>
  <si>
    <t>Jennifer</t>
  </si>
  <si>
    <t>Implementação LGPD - parte 1</t>
  </si>
  <si>
    <t>Rodrigo</t>
  </si>
  <si>
    <t>IOT – Refatorar código de geração (mensagens de erro/alerta, etc..)</t>
  </si>
  <si>
    <t>Bruna</t>
  </si>
  <si>
    <t>Gerar dados para incrementar bases escolhidas  - Python(Pandemia e Alimentar)</t>
  </si>
  <si>
    <t>Luan</t>
  </si>
  <si>
    <t xml:space="preserve">Cleaning da tabela Alimentar pyspark  </t>
  </si>
  <si>
    <t>Jennifer e Fernando</t>
  </si>
  <si>
    <t>Cleaning da tabela Pandemia pyspark</t>
  </si>
  <si>
    <t>Jennifer  e Fernando</t>
  </si>
  <si>
    <t xml:space="preserve">Documentação de definição de redes IOT </t>
  </si>
  <si>
    <t>Grupo</t>
  </si>
  <si>
    <t xml:space="preserve">Conectar IOT ao AZURE </t>
  </si>
  <si>
    <t>Gestão e controle de entregaveis</t>
  </si>
  <si>
    <t>Luiza</t>
  </si>
  <si>
    <t>Phase 2 Title</t>
  </si>
  <si>
    <t>Integração Azure AWS</t>
  </si>
  <si>
    <t>17/11/2022</t>
  </si>
  <si>
    <t>25/11/2022</t>
  </si>
  <si>
    <t>Revisar/Terminar Cleaning</t>
  </si>
  <si>
    <t>Revisar LGPD</t>
  </si>
  <si>
    <t>Criar tabelas fato-dimensão</t>
  </si>
  <si>
    <t>Azure Stream Analytics</t>
  </si>
  <si>
    <t>Criar Big Numbers</t>
  </si>
  <si>
    <t>Criação da arquitetura final</t>
  </si>
  <si>
    <t>Complementar apresentação</t>
  </si>
  <si>
    <t>Phase 3 Title</t>
  </si>
  <si>
    <t>Task 1</t>
  </si>
  <si>
    <t>Task 2</t>
  </si>
  <si>
    <t>Task 3</t>
  </si>
  <si>
    <t>Task 4</t>
  </si>
  <si>
    <t>Task 5</t>
  </si>
  <si>
    <t>Phase 4 Title</t>
  </si>
  <si>
    <t>Phase 5 Title</t>
  </si>
  <si>
    <t>Insert new rows ABOVE this one</t>
  </si>
  <si>
    <t>SIMPLE GANTT CHART by Vertex42.com</t>
  </si>
  <si>
    <t>https://www.vertex42.com/ExcelTemplates/simple-gantt-chart.html</t>
  </si>
  <si>
    <t>© 2018-2019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</si>
</sst>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5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DCE6F2"/>
        <bgColor rgb="FFDCE6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0" fontId="22" fillId="0" borderId="10">
      <alignment horizontal="left" vertical="center" indent="1"/>
    </xf>
    <xf numFmtId="0" fontId="22" fillId="0" borderId="10">
      <alignment horizontal="center" vertical="center"/>
    </xf>
  </cellStyleXfs>
  <cellXfs count="10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vertical="center"/>
    </xf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1" fillId="8" borderId="0" xfId="0" applyNumberFormat="1" applyFont="1" applyFill="1" applyAlignment="1">
      <alignment horizontal="center" vertical="center"/>
    </xf>
    <xf numFmtId="167" fontId="11" fillId="8" borderId="5" xfId="0" applyNumberFormat="1" applyFont="1" applyFill="1" applyBorder="1" applyAlignment="1">
      <alignment horizontal="center" vertical="center"/>
    </xf>
    <xf numFmtId="167" fontId="11" fillId="8" borderId="6" xfId="0" applyNumberFormat="1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 shrinkToFit="1"/>
    </xf>
    <xf numFmtId="0" fontId="16" fillId="0" borderId="0" xfId="0" applyFont="1"/>
    <xf numFmtId="0" fontId="17" fillId="0" borderId="0" xfId="1" applyFont="1" applyAlignment="1" applyProtection="1"/>
    <xf numFmtId="0" fontId="18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14" fontId="19" fillId="0" borderId="0" xfId="0" applyNumberFormat="1" applyFont="1" applyAlignment="1">
      <alignment horizontal="center"/>
    </xf>
    <xf numFmtId="0" fontId="20" fillId="0" borderId="0" xfId="0" applyFont="1"/>
    <xf numFmtId="0" fontId="20" fillId="0" borderId="0" xfId="1" applyFont="1" applyAlignment="1" applyProtection="1"/>
    <xf numFmtId="0" fontId="0" fillId="16" borderId="8" xfId="0" applyFill="1" applyBorder="1" applyAlignment="1">
      <alignment vertical="center"/>
    </xf>
    <xf numFmtId="0" fontId="0" fillId="16" borderId="8" xfId="0" applyFill="1" applyBorder="1" applyAlignment="1">
      <alignment horizontal="right" vertical="center"/>
    </xf>
    <xf numFmtId="0" fontId="6" fillId="9" borderId="12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left" vertical="center" indent="1"/>
    </xf>
    <xf numFmtId="9" fontId="5" fillId="9" borderId="12" xfId="2" applyFont="1" applyFill="1" applyBorder="1" applyAlignment="1">
      <alignment horizontal="center" vertical="center"/>
    </xf>
    <xf numFmtId="164" fontId="0" fillId="9" borderId="12" xfId="0" applyNumberFormat="1" applyFill="1" applyBorder="1" applyAlignment="1">
      <alignment horizontal="center" vertical="center"/>
    </xf>
    <xf numFmtId="164" fontId="5" fillId="9" borderId="12" xfId="0" applyNumberFormat="1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left" vertical="center" indent="1"/>
    </xf>
    <xf numFmtId="9" fontId="5" fillId="10" borderId="13" xfId="2" applyFont="1" applyFill="1" applyBorder="1" applyAlignment="1">
      <alignment horizontal="center" vertical="center"/>
    </xf>
    <xf numFmtId="164" fontId="0" fillId="10" borderId="13" xfId="0" applyNumberFormat="1" applyFill="1" applyBorder="1" applyAlignment="1">
      <alignment horizontal="center" vertical="center"/>
    </xf>
    <xf numFmtId="164" fontId="5" fillId="10" borderId="13" xfId="0" applyNumberFormat="1" applyFont="1" applyFill="1" applyBorder="1" applyAlignment="1">
      <alignment horizontal="center" vertical="center"/>
    </xf>
    <xf numFmtId="0" fontId="0" fillId="17" borderId="11" xfId="3" applyFont="1" applyFill="1" applyBorder="1">
      <alignment horizontal="left" vertical="center" indent="1"/>
    </xf>
    <xf numFmtId="0" fontId="0" fillId="17" borderId="11" xfId="4" applyFont="1" applyFill="1" applyBorder="1">
      <alignment horizontal="center" vertical="center"/>
    </xf>
    <xf numFmtId="9" fontId="5" fillId="3" borderId="11" xfId="2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18" borderId="0" xfId="0" applyFont="1" applyFill="1" applyAlignment="1">
      <alignment horizontal="left"/>
    </xf>
    <xf numFmtId="0" fontId="15" fillId="18" borderId="11" xfId="0" applyFont="1" applyFill="1" applyBorder="1" applyAlignment="1">
      <alignment horizontal="left"/>
    </xf>
    <xf numFmtId="0" fontId="0" fillId="19" borderId="8" xfId="0" applyFill="1" applyBorder="1" applyAlignment="1">
      <alignment vertical="center"/>
    </xf>
    <xf numFmtId="0" fontId="0" fillId="19" borderId="0" xfId="0" applyFill="1" applyAlignment="1">
      <alignment vertical="center"/>
    </xf>
    <xf numFmtId="0" fontId="23" fillId="18" borderId="0" xfId="0" applyFont="1" applyFill="1"/>
    <xf numFmtId="0" fontId="23" fillId="18" borderId="0" xfId="0" applyFont="1" applyFill="1" applyAlignment="1">
      <alignment horizontal="center"/>
    </xf>
    <xf numFmtId="0" fontId="23" fillId="18" borderId="0" xfId="0" applyFont="1" applyFill="1" applyAlignment="1">
      <alignment horizontal="right" vertical="center"/>
    </xf>
    <xf numFmtId="0" fontId="24" fillId="18" borderId="14" xfId="0" applyFont="1" applyFill="1" applyBorder="1"/>
    <xf numFmtId="0" fontId="6" fillId="18" borderId="0" xfId="0" applyFont="1" applyFill="1"/>
    <xf numFmtId="0" fontId="6" fillId="18" borderId="0" xfId="0" applyFont="1" applyFill="1" applyAlignment="1">
      <alignment horizontal="right" vertical="center"/>
    </xf>
    <xf numFmtId="0" fontId="6" fillId="18" borderId="11" xfId="0" applyFont="1" applyFill="1" applyBorder="1" applyAlignment="1">
      <alignment horizontal="center" vertical="center"/>
    </xf>
    <xf numFmtId="0" fontId="24" fillId="18" borderId="9" xfId="0" applyFont="1" applyFill="1" applyBorder="1" applyAlignment="1">
      <alignment vertical="center"/>
    </xf>
    <xf numFmtId="0" fontId="6" fillId="18" borderId="0" xfId="0" applyFont="1" applyFill="1" applyAlignment="1">
      <alignment horizontal="center"/>
    </xf>
    <xf numFmtId="9" fontId="5" fillId="0" borderId="11" xfId="2" applyFont="1" applyFill="1" applyBorder="1" applyAlignment="1">
      <alignment horizontal="center" vertical="center"/>
    </xf>
    <xf numFmtId="0" fontId="0" fillId="20" borderId="8" xfId="0" applyFill="1" applyBorder="1" applyAlignment="1">
      <alignment vertical="center"/>
    </xf>
    <xf numFmtId="166" fontId="0" fillId="8" borderId="3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4" xfId="0" applyNumberFormat="1" applyFill="1" applyBorder="1" applyAlignment="1">
      <alignment horizontal="left" vertical="center" wrapText="1" indent="1"/>
    </xf>
    <xf numFmtId="165" fontId="6" fillId="18" borderId="15" xfId="0" applyNumberFormat="1" applyFont="1" applyFill="1" applyBorder="1" applyAlignment="1">
      <alignment horizontal="center" vertical="center"/>
    </xf>
    <xf numFmtId="165" fontId="6" fillId="18" borderId="16" xfId="0" applyNumberFormat="1" applyFont="1" applyFill="1" applyBorder="1" applyAlignment="1">
      <alignment horizontal="center" vertical="center"/>
    </xf>
    <xf numFmtId="0" fontId="21" fillId="0" borderId="0" xfId="1" applyFont="1" applyAlignment="1" applyProtection="1">
      <alignment horizontal="left" vertical="center"/>
    </xf>
    <xf numFmtId="0" fontId="24" fillId="18" borderId="11" xfId="0" applyFont="1" applyFill="1" applyBorder="1" applyAlignment="1">
      <alignment horizontal="left" vertical="center" wrapText="1"/>
    </xf>
    <xf numFmtId="165" fontId="6" fillId="18" borderId="11" xfId="0" applyNumberFormat="1" applyFont="1" applyFill="1" applyBorder="1" applyAlignment="1">
      <alignment horizontal="center" vertical="center"/>
    </xf>
  </cellXfs>
  <cellStyles count="5">
    <cellStyle name="Hyperlink" xfId="1" builtinId="8" customBuiltin="1"/>
    <cellStyle name="Nome" xfId="4" xr:uid="{5A43D6C9-7B4A-074C-98F8-DE25B4401268}"/>
    <cellStyle name="Normal" xfId="0" builtinId="0"/>
    <cellStyle name="Percent" xfId="2" builtinId="5"/>
    <cellStyle name="Tarefa" xfId="3" xr:uid="{7531F195-D9B8-5247-BC48-0AB048176F66}"/>
  </cellStyles>
  <dxfs count="25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27FC2"/>
      <color rgb="FF3969AD"/>
      <color rgb="FF215881"/>
      <color rgb="FF42648A"/>
      <color rgb="FF969696"/>
      <color rgb="FFC0C0C0"/>
      <color rgb="FF44678E"/>
      <color rgb="FF4A6F9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N51"/>
  <sheetViews>
    <sheetView showGridLines="0" tabSelected="1" showRuler="0" zoomScale="115" zoomScaleNormal="100" zoomScalePageLayoutView="70" workbookViewId="0">
      <pane ySplit="6" topLeftCell="A23" activePane="bottomLeft" state="frozen"/>
      <selection pane="bottomLeft" activeCell="D21" sqref="D21:D28"/>
    </sheetView>
  </sheetViews>
  <sheetFormatPr defaultColWidth="8.85546875" defaultRowHeight="15"/>
  <cols>
    <col min="1" max="1" width="2.7109375" customWidth="1"/>
    <col min="2" max="2" width="80.28515625" customWidth="1"/>
    <col min="3" max="3" width="25.7109375" customWidth="1"/>
    <col min="4" max="4" width="16.140625" customWidth="1"/>
    <col min="5" max="5" width="12" style="3" customWidth="1"/>
    <col min="6" max="6" width="10.42578125" customWidth="1"/>
    <col min="7" max="7" width="2.7109375" customWidth="1"/>
    <col min="8" max="8" width="6.140625" hidden="1" customWidth="1"/>
    <col min="9" max="50" width="2.42578125" hidden="1" customWidth="1"/>
    <col min="51" max="64" width="2.42578125" customWidth="1"/>
    <col min="65" max="74" width="2.85546875" bestFit="1" customWidth="1"/>
    <col min="75" max="78" width="2" bestFit="1" customWidth="1"/>
    <col min="79" max="79" width="2.42578125" bestFit="1" customWidth="1"/>
    <col min="80" max="80" width="2" bestFit="1" customWidth="1"/>
    <col min="81" max="81" width="2.5703125" bestFit="1" customWidth="1"/>
    <col min="82" max="83" width="2" bestFit="1" customWidth="1"/>
    <col min="84" max="92" width="2.85546875" bestFit="1" customWidth="1"/>
  </cols>
  <sheetData>
    <row r="1" spans="1:92" ht="28.5">
      <c r="B1" s="87" t="s">
        <v>0</v>
      </c>
      <c r="C1" s="86"/>
      <c r="D1" s="90"/>
      <c r="E1" s="91"/>
      <c r="F1" s="92"/>
      <c r="H1" s="1"/>
      <c r="I1" s="5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92" ht="19.5" customHeight="1">
      <c r="B2" s="93" t="s">
        <v>1</v>
      </c>
      <c r="C2" s="94"/>
      <c r="D2" s="95" t="s">
        <v>2</v>
      </c>
      <c r="E2" s="108">
        <v>44831</v>
      </c>
      <c r="F2" s="108"/>
    </row>
    <row r="3" spans="1:92" ht="19.5" customHeight="1">
      <c r="B3" s="107" t="s">
        <v>3</v>
      </c>
      <c r="C3" s="107"/>
      <c r="D3" s="95" t="s">
        <v>4</v>
      </c>
      <c r="E3" s="104">
        <v>44831</v>
      </c>
      <c r="F3" s="105"/>
    </row>
    <row r="4" spans="1:92" ht="19.5" customHeight="1">
      <c r="B4" s="107"/>
      <c r="C4" s="107"/>
      <c r="D4" s="95" t="s">
        <v>5</v>
      </c>
      <c r="E4" s="96">
        <v>1</v>
      </c>
      <c r="F4" s="94"/>
      <c r="I4" s="101">
        <f>I5</f>
        <v>44830</v>
      </c>
      <c r="J4" s="102"/>
      <c r="K4" s="102"/>
      <c r="L4" s="102"/>
      <c r="M4" s="102"/>
      <c r="N4" s="102"/>
      <c r="O4" s="103"/>
      <c r="P4" s="101">
        <f>P5</f>
        <v>44837</v>
      </c>
      <c r="Q4" s="102"/>
      <c r="R4" s="102"/>
      <c r="S4" s="102"/>
      <c r="T4" s="102"/>
      <c r="U4" s="102"/>
      <c r="V4" s="103"/>
      <c r="W4" s="101">
        <f>W5</f>
        <v>44844</v>
      </c>
      <c r="X4" s="102"/>
      <c r="Y4" s="102"/>
      <c r="Z4" s="102"/>
      <c r="AA4" s="102"/>
      <c r="AB4" s="102"/>
      <c r="AC4" s="103"/>
      <c r="AD4" s="101">
        <f>AD5</f>
        <v>44851</v>
      </c>
      <c r="AE4" s="102"/>
      <c r="AF4" s="102"/>
      <c r="AG4" s="102"/>
      <c r="AH4" s="102"/>
      <c r="AI4" s="102"/>
      <c r="AJ4" s="103"/>
      <c r="AK4" s="101">
        <f>AK5</f>
        <v>44858</v>
      </c>
      <c r="AL4" s="102"/>
      <c r="AM4" s="102"/>
      <c r="AN4" s="102"/>
      <c r="AO4" s="102"/>
      <c r="AP4" s="102"/>
      <c r="AQ4" s="103"/>
      <c r="AR4" s="101">
        <f>AR5</f>
        <v>44865</v>
      </c>
      <c r="AS4" s="102"/>
      <c r="AT4" s="102"/>
      <c r="AU4" s="102"/>
      <c r="AV4" s="102"/>
      <c r="AW4" s="102"/>
      <c r="AX4" s="103"/>
      <c r="AY4" s="101">
        <f>AY5</f>
        <v>44872</v>
      </c>
      <c r="AZ4" s="102"/>
      <c r="BA4" s="102"/>
      <c r="BB4" s="102"/>
      <c r="BC4" s="102"/>
      <c r="BD4" s="102"/>
      <c r="BE4" s="103"/>
      <c r="BF4" s="101">
        <f>BF5</f>
        <v>44879</v>
      </c>
      <c r="BG4" s="102"/>
      <c r="BH4" s="102"/>
      <c r="BI4" s="102"/>
      <c r="BJ4" s="102"/>
      <c r="BK4" s="102"/>
      <c r="BL4" s="103"/>
      <c r="BM4" s="101">
        <f>BM5</f>
        <v>44886</v>
      </c>
      <c r="BN4" s="102"/>
      <c r="BO4" s="102"/>
      <c r="BP4" s="102"/>
      <c r="BQ4" s="102"/>
      <c r="BR4" s="102"/>
      <c r="BS4" s="103"/>
      <c r="BT4" s="101">
        <f>BT5</f>
        <v>44893</v>
      </c>
      <c r="BU4" s="102"/>
      <c r="BV4" s="102"/>
      <c r="BW4" s="102"/>
      <c r="BX4" s="102"/>
      <c r="BY4" s="102"/>
      <c r="BZ4" s="103"/>
      <c r="CA4" s="101">
        <f>CA5</f>
        <v>44900</v>
      </c>
      <c r="CB4" s="102"/>
      <c r="CC4" s="102"/>
      <c r="CD4" s="102"/>
      <c r="CE4" s="102"/>
      <c r="CF4" s="102"/>
      <c r="CG4" s="103"/>
      <c r="CH4" s="101">
        <f>CH5</f>
        <v>44907</v>
      </c>
      <c r="CI4" s="102"/>
      <c r="CJ4" s="102"/>
      <c r="CK4" s="102"/>
      <c r="CL4" s="102"/>
      <c r="CM4" s="102"/>
      <c r="CN4" s="103"/>
    </row>
    <row r="5" spans="1:92" ht="15" customHeight="1">
      <c r="A5" s="4"/>
      <c r="B5" s="97"/>
      <c r="C5" s="97"/>
      <c r="D5" s="94"/>
      <c r="E5" s="98"/>
      <c r="F5" s="94"/>
      <c r="G5" s="4"/>
      <c r="I5" s="9">
        <f>E2-WEEKDAY(E2,1)+2+7*(E4-1)</f>
        <v>44830</v>
      </c>
      <c r="J5" s="8">
        <f>I5+1</f>
        <v>44831</v>
      </c>
      <c r="K5" s="8">
        <f t="shared" ref="K5:AX5" si="0">J5+1</f>
        <v>44832</v>
      </c>
      <c r="L5" s="8">
        <f t="shared" si="0"/>
        <v>44833</v>
      </c>
      <c r="M5" s="8">
        <f t="shared" si="0"/>
        <v>44834</v>
      </c>
      <c r="N5" s="8">
        <f t="shared" si="0"/>
        <v>44835</v>
      </c>
      <c r="O5" s="10">
        <f t="shared" si="0"/>
        <v>44836</v>
      </c>
      <c r="P5" s="9">
        <f>O5+1</f>
        <v>44837</v>
      </c>
      <c r="Q5" s="8">
        <f>P5+1</f>
        <v>44838</v>
      </c>
      <c r="R5" s="8">
        <f t="shared" si="0"/>
        <v>44839</v>
      </c>
      <c r="S5" s="8">
        <f t="shared" si="0"/>
        <v>44840</v>
      </c>
      <c r="T5" s="8">
        <f t="shared" si="0"/>
        <v>44841</v>
      </c>
      <c r="U5" s="8">
        <f t="shared" si="0"/>
        <v>44842</v>
      </c>
      <c r="V5" s="10">
        <f t="shared" si="0"/>
        <v>44843</v>
      </c>
      <c r="W5" s="9">
        <f>V5+1</f>
        <v>44844</v>
      </c>
      <c r="X5" s="8">
        <f>W5+1</f>
        <v>44845</v>
      </c>
      <c r="Y5" s="8">
        <f t="shared" si="0"/>
        <v>44846</v>
      </c>
      <c r="Z5" s="8">
        <f t="shared" si="0"/>
        <v>44847</v>
      </c>
      <c r="AA5" s="8">
        <f t="shared" si="0"/>
        <v>44848</v>
      </c>
      <c r="AB5" s="8">
        <f t="shared" si="0"/>
        <v>44849</v>
      </c>
      <c r="AC5" s="10">
        <f t="shared" si="0"/>
        <v>44850</v>
      </c>
      <c r="AD5" s="9">
        <f>AC5+1</f>
        <v>44851</v>
      </c>
      <c r="AE5" s="8">
        <f>AD5+1</f>
        <v>44852</v>
      </c>
      <c r="AF5" s="8">
        <f t="shared" si="0"/>
        <v>44853</v>
      </c>
      <c r="AG5" s="8">
        <f t="shared" si="0"/>
        <v>44854</v>
      </c>
      <c r="AH5" s="8">
        <f t="shared" si="0"/>
        <v>44855</v>
      </c>
      <c r="AI5" s="8">
        <f t="shared" si="0"/>
        <v>44856</v>
      </c>
      <c r="AJ5" s="10">
        <f t="shared" si="0"/>
        <v>44857</v>
      </c>
      <c r="AK5" s="9">
        <f>AJ5+1</f>
        <v>44858</v>
      </c>
      <c r="AL5" s="8">
        <f>AK5+1</f>
        <v>44859</v>
      </c>
      <c r="AM5" s="8">
        <f t="shared" si="0"/>
        <v>44860</v>
      </c>
      <c r="AN5" s="8">
        <f t="shared" si="0"/>
        <v>44861</v>
      </c>
      <c r="AO5" s="8">
        <f t="shared" si="0"/>
        <v>44862</v>
      </c>
      <c r="AP5" s="8">
        <f t="shared" si="0"/>
        <v>44863</v>
      </c>
      <c r="AQ5" s="10">
        <f t="shared" si="0"/>
        <v>44864</v>
      </c>
      <c r="AR5" s="9">
        <f>AQ5+1</f>
        <v>44865</v>
      </c>
      <c r="AS5" s="8">
        <f>AR5+1</f>
        <v>44866</v>
      </c>
      <c r="AT5" s="8">
        <f t="shared" si="0"/>
        <v>44867</v>
      </c>
      <c r="AU5" s="8">
        <f t="shared" si="0"/>
        <v>44868</v>
      </c>
      <c r="AV5" s="8">
        <f t="shared" si="0"/>
        <v>44869</v>
      </c>
      <c r="AW5" s="8">
        <f t="shared" si="0"/>
        <v>44870</v>
      </c>
      <c r="AX5" s="10">
        <f t="shared" si="0"/>
        <v>44871</v>
      </c>
      <c r="AY5" s="9">
        <f>AX5+1</f>
        <v>44872</v>
      </c>
      <c r="AZ5" s="8">
        <f>AY5+1</f>
        <v>44873</v>
      </c>
      <c r="BA5" s="8">
        <f t="shared" ref="BA5:BE5" si="1">AZ5+1</f>
        <v>44874</v>
      </c>
      <c r="BB5" s="8">
        <f t="shared" si="1"/>
        <v>44875</v>
      </c>
      <c r="BC5" s="8">
        <f t="shared" si="1"/>
        <v>44876</v>
      </c>
      <c r="BD5" s="8">
        <f t="shared" si="1"/>
        <v>44877</v>
      </c>
      <c r="BE5" s="10">
        <f t="shared" si="1"/>
        <v>44878</v>
      </c>
      <c r="BF5" s="9">
        <f>BE5+1</f>
        <v>44879</v>
      </c>
      <c r="BG5" s="8">
        <f>BF5+1</f>
        <v>44880</v>
      </c>
      <c r="BH5" s="8">
        <f t="shared" ref="BH5:BL5" si="2">BG5+1</f>
        <v>44881</v>
      </c>
      <c r="BI5" s="8">
        <f t="shared" si="2"/>
        <v>44882</v>
      </c>
      <c r="BJ5" s="8">
        <f t="shared" si="2"/>
        <v>44883</v>
      </c>
      <c r="BK5" s="8">
        <f t="shared" si="2"/>
        <v>44884</v>
      </c>
      <c r="BL5" s="10">
        <f t="shared" si="2"/>
        <v>44885</v>
      </c>
      <c r="BM5" s="9">
        <f>BL5+1</f>
        <v>44886</v>
      </c>
      <c r="BN5" s="8">
        <f>BM5+1</f>
        <v>44887</v>
      </c>
      <c r="BO5" s="8">
        <f t="shared" ref="BO5" si="3">BN5+1</f>
        <v>44888</v>
      </c>
      <c r="BP5" s="8">
        <f t="shared" ref="BP5" si="4">BO5+1</f>
        <v>44889</v>
      </c>
      <c r="BQ5" s="8">
        <f t="shared" ref="BQ5" si="5">BP5+1</f>
        <v>44890</v>
      </c>
      <c r="BR5" s="8">
        <f t="shared" ref="BR5" si="6">BQ5+1</f>
        <v>44891</v>
      </c>
      <c r="BS5" s="10">
        <f t="shared" ref="BS5" si="7">BR5+1</f>
        <v>44892</v>
      </c>
      <c r="BT5" s="9">
        <f>BS5+1</f>
        <v>44893</v>
      </c>
      <c r="BU5" s="8">
        <f>BT5+1</f>
        <v>44894</v>
      </c>
      <c r="BV5" s="8">
        <f t="shared" ref="BV5" si="8">BU5+1</f>
        <v>44895</v>
      </c>
      <c r="BW5" s="8">
        <f t="shared" ref="BW5" si="9">BV5+1</f>
        <v>44896</v>
      </c>
      <c r="BX5" s="8">
        <f t="shared" ref="BX5" si="10">BW5+1</f>
        <v>44897</v>
      </c>
      <c r="BY5" s="8">
        <f t="shared" ref="BY5" si="11">BX5+1</f>
        <v>44898</v>
      </c>
      <c r="BZ5" s="10">
        <f t="shared" ref="BZ5" si="12">BY5+1</f>
        <v>44899</v>
      </c>
      <c r="CA5" s="9">
        <f>BZ5+1</f>
        <v>44900</v>
      </c>
      <c r="CB5" s="8">
        <f>CA5+1</f>
        <v>44901</v>
      </c>
      <c r="CC5" s="8">
        <f t="shared" ref="CC5" si="13">CB5+1</f>
        <v>44902</v>
      </c>
      <c r="CD5" s="8">
        <f t="shared" ref="CD5" si="14">CC5+1</f>
        <v>44903</v>
      </c>
      <c r="CE5" s="8">
        <f t="shared" ref="CE5" si="15">CD5+1</f>
        <v>44904</v>
      </c>
      <c r="CF5" s="8">
        <f t="shared" ref="CF5" si="16">CE5+1</f>
        <v>44905</v>
      </c>
      <c r="CG5" s="10">
        <f t="shared" ref="CG5" si="17">CF5+1</f>
        <v>44906</v>
      </c>
      <c r="CH5" s="9">
        <f>CG5+1</f>
        <v>44907</v>
      </c>
      <c r="CI5" s="8">
        <f>CH5+1</f>
        <v>44908</v>
      </c>
      <c r="CJ5" s="8">
        <f t="shared" ref="CJ5" si="18">CI5+1</f>
        <v>44909</v>
      </c>
      <c r="CK5" s="8">
        <f t="shared" ref="CK5" si="19">CJ5+1</f>
        <v>44910</v>
      </c>
      <c r="CL5" s="8">
        <f t="shared" ref="CL5" si="20">CK5+1</f>
        <v>44911</v>
      </c>
      <c r="CM5" s="8">
        <f t="shared" ref="CM5" si="21">CL5+1</f>
        <v>44912</v>
      </c>
      <c r="CN5" s="10">
        <f t="shared" ref="CN5" si="22">CM5+1</f>
        <v>44913</v>
      </c>
    </row>
    <row r="6" spans="1:92" ht="29.25" customHeight="1">
      <c r="A6" s="14"/>
      <c r="B6" s="6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/>
      <c r="H6" s="7" t="s">
        <v>11</v>
      </c>
      <c r="I6" s="11" t="str">
        <f t="shared" ref="I6" si="23">LEFT(TEXT(I5,"ddd"),1)</f>
        <v>M</v>
      </c>
      <c r="J6" s="11" t="str">
        <f t="shared" ref="J6:AR6" si="24">LEFT(TEXT(J5,"ddd"),1)</f>
        <v>T</v>
      </c>
      <c r="K6" s="11" t="str">
        <f t="shared" si="24"/>
        <v>W</v>
      </c>
      <c r="L6" s="11" t="str">
        <f t="shared" si="24"/>
        <v>T</v>
      </c>
      <c r="M6" s="11" t="str">
        <f t="shared" si="24"/>
        <v>F</v>
      </c>
      <c r="N6" s="11" t="str">
        <f t="shared" si="24"/>
        <v>S</v>
      </c>
      <c r="O6" s="11" t="str">
        <f t="shared" si="24"/>
        <v>S</v>
      </c>
      <c r="P6" s="11" t="str">
        <f t="shared" si="24"/>
        <v>M</v>
      </c>
      <c r="Q6" s="11" t="str">
        <f t="shared" si="24"/>
        <v>T</v>
      </c>
      <c r="R6" s="11" t="str">
        <f t="shared" si="24"/>
        <v>W</v>
      </c>
      <c r="S6" s="11" t="str">
        <f t="shared" si="24"/>
        <v>T</v>
      </c>
      <c r="T6" s="11" t="str">
        <f t="shared" si="24"/>
        <v>F</v>
      </c>
      <c r="U6" s="11" t="str">
        <f t="shared" si="24"/>
        <v>S</v>
      </c>
      <c r="V6" s="11" t="str">
        <f t="shared" si="24"/>
        <v>S</v>
      </c>
      <c r="W6" s="11" t="str">
        <f t="shared" si="24"/>
        <v>M</v>
      </c>
      <c r="X6" s="11" t="str">
        <f t="shared" si="24"/>
        <v>T</v>
      </c>
      <c r="Y6" s="11" t="str">
        <f t="shared" si="24"/>
        <v>W</v>
      </c>
      <c r="Z6" s="11" t="str">
        <f t="shared" si="24"/>
        <v>T</v>
      </c>
      <c r="AA6" s="11" t="str">
        <f t="shared" si="24"/>
        <v>F</v>
      </c>
      <c r="AB6" s="11" t="str">
        <f t="shared" si="24"/>
        <v>S</v>
      </c>
      <c r="AC6" s="11" t="str">
        <f t="shared" si="24"/>
        <v>S</v>
      </c>
      <c r="AD6" s="11" t="str">
        <f t="shared" si="24"/>
        <v>M</v>
      </c>
      <c r="AE6" s="11" t="str">
        <f t="shared" si="24"/>
        <v>T</v>
      </c>
      <c r="AF6" s="11" t="str">
        <f t="shared" si="24"/>
        <v>W</v>
      </c>
      <c r="AG6" s="11" t="str">
        <f t="shared" si="24"/>
        <v>T</v>
      </c>
      <c r="AH6" s="11" t="str">
        <f t="shared" si="24"/>
        <v>F</v>
      </c>
      <c r="AI6" s="11" t="str">
        <f t="shared" si="24"/>
        <v>S</v>
      </c>
      <c r="AJ6" s="11" t="str">
        <f t="shared" si="24"/>
        <v>S</v>
      </c>
      <c r="AK6" s="11" t="str">
        <f t="shared" si="24"/>
        <v>M</v>
      </c>
      <c r="AL6" s="11" t="str">
        <f t="shared" si="24"/>
        <v>T</v>
      </c>
      <c r="AM6" s="11" t="str">
        <f t="shared" si="24"/>
        <v>W</v>
      </c>
      <c r="AN6" s="11" t="str">
        <f t="shared" si="24"/>
        <v>T</v>
      </c>
      <c r="AO6" s="11" t="str">
        <f t="shared" si="24"/>
        <v>F</v>
      </c>
      <c r="AP6" s="11" t="str">
        <f t="shared" si="24"/>
        <v>S</v>
      </c>
      <c r="AQ6" s="11" t="str">
        <f t="shared" si="24"/>
        <v>S</v>
      </c>
      <c r="AR6" s="11" t="str">
        <f t="shared" si="24"/>
        <v>M</v>
      </c>
      <c r="AS6" s="11" t="str">
        <f t="shared" ref="AS6:BL6" si="25">LEFT(TEXT(AS5,"ddd"),1)</f>
        <v>T</v>
      </c>
      <c r="AT6" s="11" t="str">
        <f t="shared" si="25"/>
        <v>W</v>
      </c>
      <c r="AU6" s="11" t="str">
        <f t="shared" si="25"/>
        <v>T</v>
      </c>
      <c r="AV6" s="11" t="str">
        <f t="shared" si="25"/>
        <v>F</v>
      </c>
      <c r="AW6" s="11" t="str">
        <f t="shared" si="25"/>
        <v>S</v>
      </c>
      <c r="AX6" s="11" t="str">
        <f t="shared" si="25"/>
        <v>S</v>
      </c>
      <c r="AY6" s="11" t="str">
        <f t="shared" si="25"/>
        <v>M</v>
      </c>
      <c r="AZ6" s="11" t="str">
        <f t="shared" si="25"/>
        <v>T</v>
      </c>
      <c r="BA6" s="11" t="str">
        <f t="shared" si="25"/>
        <v>W</v>
      </c>
      <c r="BB6" s="11" t="str">
        <f t="shared" si="25"/>
        <v>T</v>
      </c>
      <c r="BC6" s="11" t="str">
        <f t="shared" si="25"/>
        <v>F</v>
      </c>
      <c r="BD6" s="11" t="str">
        <f t="shared" si="25"/>
        <v>S</v>
      </c>
      <c r="BE6" s="11" t="str">
        <f t="shared" si="25"/>
        <v>S</v>
      </c>
      <c r="BF6" s="11" t="str">
        <f t="shared" si="25"/>
        <v>M</v>
      </c>
      <c r="BG6" s="11" t="str">
        <f t="shared" si="25"/>
        <v>T</v>
      </c>
      <c r="BH6" s="11" t="str">
        <f t="shared" si="25"/>
        <v>W</v>
      </c>
      <c r="BI6" s="11" t="str">
        <f t="shared" si="25"/>
        <v>T</v>
      </c>
      <c r="BJ6" s="11" t="str">
        <f t="shared" si="25"/>
        <v>F</v>
      </c>
      <c r="BK6" s="11" t="str">
        <f t="shared" si="25"/>
        <v>S</v>
      </c>
      <c r="BL6" s="11" t="str">
        <f t="shared" si="25"/>
        <v>S</v>
      </c>
      <c r="BM6" s="11" t="str">
        <f t="shared" ref="BM6:BS6" si="26">LEFT(TEXT(BM5,"ddd"),1)</f>
        <v>M</v>
      </c>
      <c r="BN6" s="11" t="str">
        <f t="shared" si="26"/>
        <v>T</v>
      </c>
      <c r="BO6" s="11" t="str">
        <f t="shared" si="26"/>
        <v>W</v>
      </c>
      <c r="BP6" s="11" t="str">
        <f t="shared" si="26"/>
        <v>T</v>
      </c>
      <c r="BQ6" s="11" t="str">
        <f t="shared" si="26"/>
        <v>F</v>
      </c>
      <c r="BR6" s="11" t="str">
        <f t="shared" si="26"/>
        <v>S</v>
      </c>
      <c r="BS6" s="11" t="str">
        <f t="shared" si="26"/>
        <v>S</v>
      </c>
      <c r="BT6" s="11" t="str">
        <f t="shared" ref="BT6:CN6" si="27">LEFT(TEXT(BT5,"ddd"),1)</f>
        <v>M</v>
      </c>
      <c r="BU6" s="11" t="str">
        <f t="shared" si="27"/>
        <v>T</v>
      </c>
      <c r="BV6" s="11" t="str">
        <f t="shared" si="27"/>
        <v>W</v>
      </c>
      <c r="BW6" s="11" t="str">
        <f t="shared" si="27"/>
        <v>T</v>
      </c>
      <c r="BX6" s="11" t="str">
        <f t="shared" si="27"/>
        <v>F</v>
      </c>
      <c r="BY6" s="11" t="str">
        <f t="shared" si="27"/>
        <v>S</v>
      </c>
      <c r="BZ6" s="11" t="str">
        <f t="shared" si="27"/>
        <v>S</v>
      </c>
      <c r="CA6" s="11" t="str">
        <f t="shared" si="27"/>
        <v>M</v>
      </c>
      <c r="CB6" s="11" t="str">
        <f t="shared" si="27"/>
        <v>T</v>
      </c>
      <c r="CC6" s="11" t="str">
        <f t="shared" si="27"/>
        <v>W</v>
      </c>
      <c r="CD6" s="11" t="str">
        <f t="shared" si="27"/>
        <v>T</v>
      </c>
      <c r="CE6" s="11" t="str">
        <f t="shared" si="27"/>
        <v>F</v>
      </c>
      <c r="CF6" s="11" t="str">
        <f t="shared" si="27"/>
        <v>S</v>
      </c>
      <c r="CG6" s="11" t="str">
        <f t="shared" si="27"/>
        <v>S</v>
      </c>
      <c r="CH6" s="11" t="str">
        <f t="shared" si="27"/>
        <v>M</v>
      </c>
      <c r="CI6" s="11" t="str">
        <f t="shared" si="27"/>
        <v>T</v>
      </c>
      <c r="CJ6" s="11" t="str">
        <f t="shared" si="27"/>
        <v>W</v>
      </c>
      <c r="CK6" s="11" t="str">
        <f t="shared" si="27"/>
        <v>T</v>
      </c>
      <c r="CL6" s="11" t="str">
        <f t="shared" si="27"/>
        <v>F</v>
      </c>
      <c r="CM6" s="11" t="str">
        <f t="shared" si="27"/>
        <v>S</v>
      </c>
      <c r="CN6" s="11" t="str">
        <f t="shared" si="27"/>
        <v>S</v>
      </c>
    </row>
    <row r="7" spans="1:92" s="2" customFormat="1" ht="21">
      <c r="A7" s="14"/>
      <c r="B7" s="15"/>
      <c r="C7" s="16"/>
      <c r="D7" s="17"/>
      <c r="E7" s="18"/>
      <c r="F7" s="19"/>
      <c r="G7" s="20"/>
      <c r="H7" s="20" t="str">
        <f t="shared" ref="H7:H47" ca="1" si="28">IF(OR(ISBLANK(task_start),ISBLANK(task_end)),"",task_end-task_start+1)</f>
        <v/>
      </c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88"/>
      <c r="W7" s="88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</row>
    <row r="8" spans="1:92" s="2" customFormat="1" ht="21">
      <c r="A8" s="14"/>
      <c r="B8" s="72" t="s">
        <v>12</v>
      </c>
      <c r="C8" s="70"/>
      <c r="D8" s="73"/>
      <c r="E8" s="74"/>
      <c r="F8" s="75"/>
      <c r="G8" s="20"/>
      <c r="H8" s="20" t="str">
        <f t="shared" ca="1" si="28"/>
        <v/>
      </c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88"/>
      <c r="W8" s="88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8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</row>
    <row r="9" spans="1:92" s="2" customFormat="1" ht="21">
      <c r="A9" s="14"/>
      <c r="B9" s="80" t="s">
        <v>13</v>
      </c>
      <c r="C9" s="81" t="s">
        <v>14</v>
      </c>
      <c r="D9" s="82">
        <v>1</v>
      </c>
      <c r="E9" s="83">
        <v>44831</v>
      </c>
      <c r="F9" s="84">
        <v>44834</v>
      </c>
      <c r="G9" s="20"/>
      <c r="H9" s="20">
        <f t="shared" ca="1" si="28"/>
        <v>4</v>
      </c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89"/>
      <c r="W9" s="88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8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</row>
    <row r="10" spans="1:92" s="2" customFormat="1" ht="21">
      <c r="A10" s="14"/>
      <c r="B10" s="80" t="s">
        <v>15</v>
      </c>
      <c r="C10" s="81" t="s">
        <v>16</v>
      </c>
      <c r="D10" s="82">
        <v>1</v>
      </c>
      <c r="E10" s="83">
        <v>44831</v>
      </c>
      <c r="F10" s="84">
        <v>44834</v>
      </c>
      <c r="G10" s="20"/>
      <c r="H10" s="20">
        <f t="shared" ca="1" si="28"/>
        <v>4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3"/>
      <c r="V10" s="88"/>
      <c r="W10" s="88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8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</row>
    <row r="11" spans="1:92" s="2" customFormat="1" ht="21">
      <c r="A11" s="14"/>
      <c r="B11" s="80" t="s">
        <v>17</v>
      </c>
      <c r="C11" s="81" t="s">
        <v>18</v>
      </c>
      <c r="D11" s="82">
        <v>1</v>
      </c>
      <c r="E11" s="83">
        <v>44831</v>
      </c>
      <c r="F11" s="84">
        <v>44836</v>
      </c>
      <c r="G11" s="20"/>
      <c r="H11" s="20">
        <f t="shared" ca="1" si="28"/>
        <v>6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8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</row>
    <row r="12" spans="1:92" s="2" customFormat="1" ht="21">
      <c r="A12" s="14"/>
      <c r="B12" s="80" t="s">
        <v>19</v>
      </c>
      <c r="C12" s="81" t="s">
        <v>20</v>
      </c>
      <c r="D12" s="82">
        <v>1</v>
      </c>
      <c r="E12" s="83">
        <v>44833</v>
      </c>
      <c r="F12" s="84">
        <v>44848</v>
      </c>
      <c r="G12" s="20"/>
      <c r="H12" s="20">
        <f t="shared" ca="1" si="28"/>
        <v>16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8"/>
      <c r="W12" s="62"/>
      <c r="X12" s="62"/>
      <c r="Y12" s="63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8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</row>
    <row r="13" spans="1:92" s="2" customFormat="1" ht="21">
      <c r="A13" s="14"/>
      <c r="B13" s="80" t="s">
        <v>21</v>
      </c>
      <c r="C13" s="85" t="s">
        <v>22</v>
      </c>
      <c r="D13" s="82">
        <v>1</v>
      </c>
      <c r="E13" s="83">
        <v>44834</v>
      </c>
      <c r="F13" s="84">
        <v>44854</v>
      </c>
      <c r="G13" s="20"/>
      <c r="H13" s="20">
        <f t="shared" ca="1" si="28"/>
        <v>21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8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8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</row>
    <row r="14" spans="1:92" s="2" customFormat="1" ht="21">
      <c r="A14" s="14"/>
      <c r="B14" s="80" t="s">
        <v>23</v>
      </c>
      <c r="C14" s="85" t="s">
        <v>24</v>
      </c>
      <c r="D14" s="82">
        <v>1</v>
      </c>
      <c r="E14" s="83">
        <v>44834</v>
      </c>
      <c r="F14" s="84">
        <v>44858</v>
      </c>
      <c r="G14" s="20"/>
      <c r="H14" s="20">
        <f t="shared" ca="1" si="28"/>
        <v>25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8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8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</row>
    <row r="15" spans="1:92" s="2" customFormat="1" ht="21">
      <c r="A15" s="14"/>
      <c r="B15" s="80" t="s">
        <v>25</v>
      </c>
      <c r="C15" s="85" t="s">
        <v>26</v>
      </c>
      <c r="D15" s="82">
        <v>1</v>
      </c>
      <c r="E15" s="83">
        <v>44834</v>
      </c>
      <c r="F15" s="84">
        <v>44858</v>
      </c>
      <c r="G15" s="20"/>
      <c r="H15" s="20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8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8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</row>
    <row r="16" spans="1:92" s="2" customFormat="1" ht="21">
      <c r="A16" s="14"/>
      <c r="B16" s="80" t="s">
        <v>27</v>
      </c>
      <c r="C16" s="85" t="s">
        <v>28</v>
      </c>
      <c r="D16" s="82">
        <v>1</v>
      </c>
      <c r="E16" s="83">
        <v>44834</v>
      </c>
      <c r="F16" s="84">
        <v>44844</v>
      </c>
      <c r="G16" s="20"/>
      <c r="H16" s="20">
        <f t="shared" ca="1" si="28"/>
        <v>11</v>
      </c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8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8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</row>
    <row r="17" spans="1:92" s="2" customFormat="1" ht="21">
      <c r="A17" s="14"/>
      <c r="B17" s="80" t="s">
        <v>29</v>
      </c>
      <c r="C17" s="85" t="s">
        <v>30</v>
      </c>
      <c r="D17" s="82">
        <v>1</v>
      </c>
      <c r="E17" s="83">
        <v>44834</v>
      </c>
      <c r="F17" s="84">
        <v>44844</v>
      </c>
      <c r="G17" s="20"/>
      <c r="H17" s="20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8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8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</row>
    <row r="18" spans="1:92" s="2" customFormat="1" ht="21">
      <c r="A18" s="14"/>
      <c r="B18" s="80" t="s">
        <v>31</v>
      </c>
      <c r="C18" s="85" t="s">
        <v>30</v>
      </c>
      <c r="D18" s="82">
        <v>1</v>
      </c>
      <c r="E18" s="83">
        <v>44834</v>
      </c>
      <c r="F18" s="84">
        <v>44844</v>
      </c>
      <c r="G18" s="20"/>
      <c r="H18" s="20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8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8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</row>
    <row r="19" spans="1:92" s="2" customFormat="1" ht="21">
      <c r="A19" s="14"/>
      <c r="B19" s="80" t="s">
        <v>32</v>
      </c>
      <c r="C19" s="85" t="s">
        <v>33</v>
      </c>
      <c r="D19" s="99">
        <v>1</v>
      </c>
      <c r="E19" s="83">
        <v>44834</v>
      </c>
      <c r="F19" s="84">
        <v>44858</v>
      </c>
      <c r="G19" s="20"/>
      <c r="H19" s="20">
        <f t="shared" ca="1" si="28"/>
        <v>25</v>
      </c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3"/>
      <c r="V19" s="69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8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</row>
    <row r="20" spans="1:92" s="2" customFormat="1" ht="21">
      <c r="A20" s="14"/>
      <c r="B20" s="76" t="s">
        <v>34</v>
      </c>
      <c r="C20" s="71"/>
      <c r="D20" s="77"/>
      <c r="E20" s="78"/>
      <c r="F20" s="79"/>
      <c r="G20" s="20"/>
      <c r="H20" s="20" t="str">
        <f t="shared" ca="1" si="28"/>
        <v/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</row>
    <row r="21" spans="1:92" s="2" customFormat="1" ht="21">
      <c r="A21" s="14"/>
      <c r="B21" s="21" t="s">
        <v>35</v>
      </c>
      <c r="C21" s="22"/>
      <c r="D21" s="23">
        <v>1</v>
      </c>
      <c r="E21" s="24" t="s">
        <v>36</v>
      </c>
      <c r="F21" s="25" t="s">
        <v>37</v>
      </c>
      <c r="G21" s="20"/>
      <c r="H21" s="20" t="e">
        <f t="shared" ca="1" si="28"/>
        <v>#VALUE!</v>
      </c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3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100"/>
      <c r="BJ21" s="100"/>
      <c r="BK21" s="100"/>
      <c r="BL21" s="100"/>
      <c r="BM21" s="100"/>
      <c r="BN21" s="100"/>
      <c r="BO21" s="100"/>
      <c r="BP21" s="100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8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</row>
    <row r="22" spans="1:92" s="2" customFormat="1" ht="21">
      <c r="A22" s="14"/>
      <c r="B22" s="21" t="s">
        <v>38</v>
      </c>
      <c r="C22" s="22"/>
      <c r="D22" s="23">
        <v>1</v>
      </c>
      <c r="E22" s="24" t="s">
        <v>36</v>
      </c>
      <c r="F22" s="25" t="s">
        <v>37</v>
      </c>
      <c r="G22" s="20"/>
      <c r="H22" s="20" t="e">
        <f t="shared" ca="1" si="28"/>
        <v>#VALUE!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100"/>
      <c r="BJ22" s="100"/>
      <c r="BK22" s="100"/>
      <c r="BL22" s="100"/>
      <c r="BM22" s="100"/>
      <c r="BN22" s="100"/>
      <c r="BO22" s="100"/>
      <c r="BP22" s="100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8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</row>
    <row r="23" spans="1:92" s="2" customFormat="1" ht="21">
      <c r="A23" s="14"/>
      <c r="B23" s="21" t="s">
        <v>39</v>
      </c>
      <c r="C23" s="22"/>
      <c r="D23" s="23">
        <v>1</v>
      </c>
      <c r="E23" s="24" t="s">
        <v>36</v>
      </c>
      <c r="F23" s="25" t="s">
        <v>37</v>
      </c>
      <c r="G23" s="20"/>
      <c r="H23" s="20" t="e">
        <f t="shared" ca="1" si="28"/>
        <v>#VALUE!</v>
      </c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100"/>
      <c r="BJ23" s="100"/>
      <c r="BK23" s="100"/>
      <c r="BL23" s="100"/>
      <c r="BM23" s="100"/>
      <c r="BN23" s="100"/>
      <c r="BO23" s="100"/>
      <c r="BP23" s="100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8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</row>
    <row r="24" spans="1:92" s="2" customFormat="1" ht="21">
      <c r="A24" s="14"/>
      <c r="B24" s="21" t="s">
        <v>40</v>
      </c>
      <c r="C24" s="22"/>
      <c r="D24" s="23">
        <v>1</v>
      </c>
      <c r="E24" s="24" t="s">
        <v>36</v>
      </c>
      <c r="F24" s="25" t="s">
        <v>37</v>
      </c>
      <c r="G24" s="20"/>
      <c r="H24" s="20" t="e">
        <f t="shared" ca="1" si="28"/>
        <v>#VALUE!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100"/>
      <c r="BJ24" s="100"/>
      <c r="BK24" s="100"/>
      <c r="BL24" s="100"/>
      <c r="BM24" s="100"/>
      <c r="BN24" s="100"/>
      <c r="BO24" s="100"/>
      <c r="BP24" s="100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8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</row>
    <row r="25" spans="1:92" s="2" customFormat="1" ht="21">
      <c r="A25" s="14"/>
      <c r="B25" s="21" t="s">
        <v>41</v>
      </c>
      <c r="C25" s="22"/>
      <c r="D25" s="23">
        <v>1</v>
      </c>
      <c r="E25" s="24" t="s">
        <v>37</v>
      </c>
      <c r="F25" s="25">
        <v>44724</v>
      </c>
      <c r="G25" s="20"/>
      <c r="H25" s="20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68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</row>
    <row r="26" spans="1:92" s="2" customFormat="1" ht="21">
      <c r="A26" s="14"/>
      <c r="B26" s="21" t="s">
        <v>42</v>
      </c>
      <c r="C26" s="22"/>
      <c r="D26" s="23">
        <v>1</v>
      </c>
      <c r="E26" s="24" t="s">
        <v>37</v>
      </c>
      <c r="F26" s="25">
        <v>44724</v>
      </c>
      <c r="G26" s="20"/>
      <c r="H26" s="20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68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</row>
    <row r="27" spans="1:92" s="2" customFormat="1" ht="21">
      <c r="A27" s="14"/>
      <c r="B27" s="21" t="s">
        <v>43</v>
      </c>
      <c r="C27" s="22"/>
      <c r="D27" s="23">
        <v>1</v>
      </c>
      <c r="E27" s="24" t="s">
        <v>37</v>
      </c>
      <c r="F27" s="25">
        <v>44724</v>
      </c>
      <c r="G27" s="20"/>
      <c r="H27" s="20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68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</row>
    <row r="28" spans="1:92" s="2" customFormat="1" ht="21">
      <c r="A28" s="14"/>
      <c r="B28" s="21" t="s">
        <v>44</v>
      </c>
      <c r="C28" s="22"/>
      <c r="D28" s="23">
        <v>1</v>
      </c>
      <c r="E28" s="24">
        <v>44604</v>
      </c>
      <c r="F28" s="25">
        <v>44724</v>
      </c>
      <c r="G28" s="20"/>
      <c r="H28" s="20">
        <f t="shared" ca="1" si="28"/>
        <v>121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100"/>
      <c r="BY28" s="100"/>
      <c r="BZ28" s="100"/>
      <c r="CA28" s="100"/>
      <c r="CB28" s="68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</row>
    <row r="29" spans="1:92" s="2" customFormat="1" ht="21" hidden="1">
      <c r="A29" s="14"/>
      <c r="B29" s="26" t="s">
        <v>45</v>
      </c>
      <c r="C29" s="27"/>
      <c r="D29" s="28"/>
      <c r="E29" s="29"/>
      <c r="F29" s="30"/>
      <c r="G29" s="20"/>
      <c r="H29" s="20" t="str">
        <f t="shared" ca="1" si="28"/>
        <v/>
      </c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</row>
    <row r="30" spans="1:92" s="2" customFormat="1" ht="21" hidden="1">
      <c r="A30" s="14"/>
      <c r="B30" s="31" t="s">
        <v>46</v>
      </c>
      <c r="C30" s="32"/>
      <c r="D30" s="33"/>
      <c r="E30" s="34">
        <v>43481</v>
      </c>
      <c r="F30" s="35">
        <v>43486</v>
      </c>
      <c r="G30" s="20"/>
      <c r="H30" s="20">
        <f t="shared" ca="1" si="28"/>
        <v>6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</row>
    <row r="31" spans="1:92" s="2" customFormat="1" ht="21" hidden="1">
      <c r="A31" s="14"/>
      <c r="B31" s="31" t="s">
        <v>47</v>
      </c>
      <c r="C31" s="32"/>
      <c r="D31" s="33"/>
      <c r="E31" s="34">
        <v>43487</v>
      </c>
      <c r="F31" s="35">
        <v>43491</v>
      </c>
      <c r="G31" s="20"/>
      <c r="H31" s="20">
        <f t="shared" ca="1" si="28"/>
        <v>5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</row>
    <row r="32" spans="1:92" s="2" customFormat="1" ht="21" hidden="1">
      <c r="A32" s="14"/>
      <c r="B32" s="31" t="s">
        <v>48</v>
      </c>
      <c r="C32" s="32"/>
      <c r="D32" s="33"/>
      <c r="E32" s="34">
        <v>43492</v>
      </c>
      <c r="F32" s="35">
        <v>43497</v>
      </c>
      <c r="G32" s="20"/>
      <c r="H32" s="20">
        <f t="shared" ca="1" si="28"/>
        <v>6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</row>
    <row r="33" spans="1:71" s="2" customFormat="1" ht="21" hidden="1">
      <c r="A33" s="14"/>
      <c r="B33" s="31" t="s">
        <v>49</v>
      </c>
      <c r="C33" s="32"/>
      <c r="D33" s="33"/>
      <c r="E33" s="34">
        <v>43498</v>
      </c>
      <c r="F33" s="35">
        <v>43502</v>
      </c>
      <c r="G33" s="20"/>
      <c r="H33" s="20">
        <f t="shared" ca="1" si="28"/>
        <v>5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</row>
    <row r="34" spans="1:71" s="2" customFormat="1" ht="21" hidden="1">
      <c r="A34" s="14"/>
      <c r="B34" s="31" t="s">
        <v>50</v>
      </c>
      <c r="C34" s="32"/>
      <c r="D34" s="33"/>
      <c r="E34" s="34">
        <v>43492</v>
      </c>
      <c r="F34" s="35">
        <v>43496</v>
      </c>
      <c r="G34" s="20"/>
      <c r="H34" s="20">
        <f t="shared" ca="1" si="28"/>
        <v>5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</row>
    <row r="35" spans="1:71" s="2" customFormat="1" ht="21" hidden="1">
      <c r="A35" s="14"/>
      <c r="B35" s="36" t="s">
        <v>51</v>
      </c>
      <c r="C35" s="37"/>
      <c r="D35" s="38"/>
      <c r="E35" s="39"/>
      <c r="F35" s="40"/>
      <c r="G35" s="20"/>
      <c r="H35" s="20" t="str">
        <f t="shared" ca="1" si="28"/>
        <v/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</row>
    <row r="36" spans="1:71" s="2" customFormat="1" ht="21" hidden="1">
      <c r="A36" s="14"/>
      <c r="B36" s="41" t="s">
        <v>46</v>
      </c>
      <c r="C36" s="42"/>
      <c r="D36" s="43"/>
      <c r="E36" s="44">
        <v>43494</v>
      </c>
      <c r="F36" s="45">
        <v>43499</v>
      </c>
      <c r="G36" s="20"/>
      <c r="H36" s="20">
        <f t="shared" ca="1" si="28"/>
        <v>6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</row>
    <row r="37" spans="1:71" s="2" customFormat="1" ht="21" hidden="1">
      <c r="A37" s="14"/>
      <c r="B37" s="41" t="s">
        <v>47</v>
      </c>
      <c r="C37" s="42"/>
      <c r="D37" s="43"/>
      <c r="E37" s="44">
        <v>43494</v>
      </c>
      <c r="F37" s="45">
        <v>43498</v>
      </c>
      <c r="G37" s="20"/>
      <c r="H37" s="20">
        <f t="shared" ca="1" si="28"/>
        <v>5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</row>
    <row r="38" spans="1:71" s="2" customFormat="1" ht="21" hidden="1">
      <c r="A38" s="14"/>
      <c r="B38" s="41" t="s">
        <v>48</v>
      </c>
      <c r="C38" s="42"/>
      <c r="D38" s="43"/>
      <c r="E38" s="44">
        <v>43499</v>
      </c>
      <c r="F38" s="45">
        <v>43502</v>
      </c>
      <c r="G38" s="20"/>
      <c r="H38" s="20">
        <f t="shared" ca="1" si="28"/>
        <v>4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</row>
    <row r="39" spans="1:71" s="2" customFormat="1" ht="21" hidden="1">
      <c r="A39" s="14"/>
      <c r="B39" s="41" t="s">
        <v>49</v>
      </c>
      <c r="C39" s="42"/>
      <c r="D39" s="43"/>
      <c r="E39" s="44">
        <v>43499</v>
      </c>
      <c r="F39" s="45">
        <v>43502</v>
      </c>
      <c r="G39" s="20"/>
      <c r="H39" s="20">
        <f t="shared" ca="1" si="28"/>
        <v>4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</row>
    <row r="40" spans="1:71" s="2" customFormat="1" ht="21" hidden="1">
      <c r="A40" s="14"/>
      <c r="B40" s="41" t="s">
        <v>50</v>
      </c>
      <c r="C40" s="42"/>
      <c r="D40" s="43"/>
      <c r="E40" s="44">
        <v>43503</v>
      </c>
      <c r="F40" s="45">
        <v>43507</v>
      </c>
      <c r="G40" s="20"/>
      <c r="H40" s="20">
        <f t="shared" ca="1" si="28"/>
        <v>5</v>
      </c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</row>
    <row r="41" spans="1:71" s="2" customFormat="1" ht="21" hidden="1">
      <c r="A41" s="14"/>
      <c r="B41" s="46" t="s">
        <v>52</v>
      </c>
      <c r="C41" s="47"/>
      <c r="D41" s="48"/>
      <c r="E41" s="49"/>
      <c r="F41" s="50"/>
      <c r="G41" s="20"/>
      <c r="H41" s="20" t="str">
        <f t="shared" ca="1" si="28"/>
        <v/>
      </c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</row>
    <row r="42" spans="1:71" s="2" customFormat="1" ht="21" hidden="1">
      <c r="A42" s="14"/>
      <c r="B42" s="51" t="s">
        <v>46</v>
      </c>
      <c r="C42" s="52"/>
      <c r="D42" s="53"/>
      <c r="E42" s="54">
        <v>43501</v>
      </c>
      <c r="F42" s="55">
        <v>43506</v>
      </c>
      <c r="G42" s="20"/>
      <c r="H42" s="20">
        <f t="shared" ca="1" si="28"/>
        <v>6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</row>
    <row r="43" spans="1:71" s="2" customFormat="1" ht="21" hidden="1">
      <c r="A43" s="14"/>
      <c r="B43" s="51" t="s">
        <v>47</v>
      </c>
      <c r="C43" s="52"/>
      <c r="D43" s="53"/>
      <c r="E43" s="54">
        <v>43501</v>
      </c>
      <c r="F43" s="55">
        <v>43503</v>
      </c>
      <c r="G43" s="20"/>
      <c r="H43" s="20">
        <f t="shared" ca="1" si="28"/>
        <v>3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</row>
    <row r="44" spans="1:71" s="2" customFormat="1" ht="21" hidden="1">
      <c r="A44" s="14"/>
      <c r="B44" s="51" t="s">
        <v>48</v>
      </c>
      <c r="C44" s="52"/>
      <c r="D44" s="53"/>
      <c r="E44" s="54">
        <v>43504</v>
      </c>
      <c r="F44" s="55">
        <v>43509</v>
      </c>
      <c r="G44" s="20"/>
      <c r="H44" s="20">
        <f t="shared" ca="1" si="28"/>
        <v>6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</row>
    <row r="45" spans="1:71" s="2" customFormat="1" ht="21" hidden="1">
      <c r="A45" s="14"/>
      <c r="B45" s="51" t="s">
        <v>49</v>
      </c>
      <c r="C45" s="52"/>
      <c r="D45" s="53"/>
      <c r="E45" s="54">
        <v>43504</v>
      </c>
      <c r="F45" s="55">
        <v>43509</v>
      </c>
      <c r="G45" s="20"/>
      <c r="H45" s="20">
        <f t="shared" ca="1" si="28"/>
        <v>6</v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</row>
    <row r="46" spans="1:71" s="2" customFormat="1" ht="21" hidden="1">
      <c r="A46" s="14"/>
      <c r="B46" s="51" t="s">
        <v>50</v>
      </c>
      <c r="C46" s="52"/>
      <c r="D46" s="53"/>
      <c r="E46" s="54">
        <v>43504</v>
      </c>
      <c r="F46" s="55">
        <v>43508</v>
      </c>
      <c r="G46" s="20"/>
      <c r="H46" s="20">
        <f t="shared" ca="1" si="28"/>
        <v>5</v>
      </c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</row>
    <row r="47" spans="1:71" s="2" customFormat="1" ht="21" hidden="1">
      <c r="A47" s="14"/>
      <c r="B47" s="56" t="s">
        <v>53</v>
      </c>
      <c r="C47" s="57"/>
      <c r="D47" s="58"/>
      <c r="E47" s="59"/>
      <c r="F47" s="60"/>
      <c r="G47" s="61"/>
      <c r="H47" s="61" t="str">
        <f t="shared" ca="1" si="28"/>
        <v/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</row>
    <row r="48" spans="1:71">
      <c r="A48" s="4"/>
      <c r="G48" s="4"/>
    </row>
    <row r="49" spans="2:6">
      <c r="B49" s="12" t="s">
        <v>54</v>
      </c>
      <c r="C49" s="12"/>
      <c r="F49" s="65">
        <v>43113</v>
      </c>
    </row>
    <row r="50" spans="2:6">
      <c r="B50" s="67" t="s">
        <v>55</v>
      </c>
      <c r="C50" s="13"/>
    </row>
    <row r="51" spans="2:6">
      <c r="B51" s="66" t="s">
        <v>56</v>
      </c>
    </row>
  </sheetData>
  <mergeCells count="16">
    <mergeCell ref="B3:C4"/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BM4:BS4"/>
    <mergeCell ref="BT4:BZ4"/>
    <mergeCell ref="CA4:CG4"/>
    <mergeCell ref="CH4:CN4"/>
    <mergeCell ref="AY4:BE4"/>
    <mergeCell ref="BF4:BL4"/>
  </mergeCells>
  <conditionalFormatting sqref="D7:D47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9:U9 W9:BL9 I11:U11 W11:BL11 I10:BL10 I7:BL8 I29:BS47 I12:BL28 BM7:BS28">
    <cfRule type="expression" dxfId="15" priority="38">
      <formula>AND(task_start&lt;=I$5,ROUNDDOWN((task_end-task_start+1)*task_progress,0)+task_start-1&gt;=I$5)</formula>
    </cfRule>
    <cfRule type="expression" dxfId="14" priority="39" stopIfTrue="1">
      <formula>AND(task_end&gt;=I$5,task_start&lt;I$5+1)</formula>
    </cfRule>
  </conditionalFormatting>
  <conditionalFormatting sqref="I9:U9 W9:BL9 I11:U11 W11:BL11 I10:BL10 I5:BL8 I29:BS47 I12:BL28 BM7:BS28">
    <cfRule type="expression" dxfId="13" priority="40">
      <formula>AND(today&gt;=I$5,today&lt;I$5+1)</formula>
    </cfRule>
  </conditionalFormatting>
  <conditionalFormatting sqref="BM5:BS6">
    <cfRule type="expression" dxfId="12" priority="13">
      <formula>AND(today&gt;=BM$5,today&lt;BM$5+1)</formula>
    </cfRule>
  </conditionalFormatting>
  <conditionalFormatting sqref="BT5:BZ6">
    <cfRule type="expression" dxfId="11" priority="12">
      <formula>AND(today&gt;=BT$5,today&lt;BT$5+1)</formula>
    </cfRule>
  </conditionalFormatting>
  <conditionalFormatting sqref="CA5:CG6">
    <cfRule type="expression" dxfId="10" priority="11">
      <formula>AND(today&gt;=CA$5,today&lt;CA$5+1)</formula>
    </cfRule>
  </conditionalFormatting>
  <conditionalFormatting sqref="CH5:CN6">
    <cfRule type="expression" dxfId="9" priority="10">
      <formula>AND(today&gt;=CH$5,today&lt;CH$5+1)</formula>
    </cfRule>
  </conditionalFormatting>
  <conditionalFormatting sqref="BT7:BZ28">
    <cfRule type="expression" dxfId="8" priority="7">
      <formula>AND(task_start&lt;=BT$5,ROUNDDOWN((task_end-task_start+1)*task_progress,0)+task_start-1&gt;=BT$5)</formula>
    </cfRule>
    <cfRule type="expression" dxfId="7" priority="8" stopIfTrue="1">
      <formula>AND(task_end&gt;=BT$5,task_start&lt;BT$5+1)</formula>
    </cfRule>
  </conditionalFormatting>
  <conditionalFormatting sqref="BT7:BZ28">
    <cfRule type="expression" dxfId="6" priority="9">
      <formula>AND(today&gt;=BT$5,today&lt;BT$5+1)</formula>
    </cfRule>
  </conditionalFormatting>
  <conditionalFormatting sqref="CA7:CG28">
    <cfRule type="expression" dxfId="5" priority="4">
      <formula>AND(task_start&lt;=CA$5,ROUNDDOWN((task_end-task_start+1)*task_progress,0)+task_start-1&gt;=CA$5)</formula>
    </cfRule>
    <cfRule type="expression" dxfId="4" priority="5" stopIfTrue="1">
      <formula>AND(task_end&gt;=CA$5,task_start&lt;CA$5+1)</formula>
    </cfRule>
  </conditionalFormatting>
  <conditionalFormatting sqref="CA7:CG28">
    <cfRule type="expression" dxfId="3" priority="6">
      <formula>AND(today&gt;=CA$5,today&lt;CA$5+1)</formula>
    </cfRule>
  </conditionalFormatting>
  <conditionalFormatting sqref="CH7:CN28">
    <cfRule type="expression" dxfId="2" priority="1">
      <formula>AND(task_start&lt;=CH$5,ROUNDDOWN((task_end-task_start+1)*task_progress,0)+task_start-1&gt;=CH$5)</formula>
    </cfRule>
    <cfRule type="expression" dxfId="1" priority="2" stopIfTrue="1">
      <formula>AND(task_end&gt;=CH$5,task_start&lt;CH$5+1)</formula>
    </cfRule>
  </conditionalFormatting>
  <conditionalFormatting sqref="CH7:CN28">
    <cfRule type="expression" dxfId="0" priority="3">
      <formula>AND(today&gt;=CH$5,today&lt;CH$5+1)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50" r:id="rId1" xr:uid="{00000000-0004-0000-0000-000000000000}"/>
    <hyperlink ref="B49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>
    <oddFooter>&amp;L_x000D_&amp;1#&amp;"Calibri"&amp;10&amp;K000000 Classificação: Interna</oddFooter>
  </headerFooter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RODRIGO MUEHRINGER BUSTO .</cp:lastModifiedBy>
  <cp:revision/>
  <dcterms:created xsi:type="dcterms:W3CDTF">2017-01-09T18:01:51Z</dcterms:created>
  <dcterms:modified xsi:type="dcterms:W3CDTF">2022-12-12T22:57:38Z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MSIP_Label_1279bf11-91f0-4f5f-9e43-872af84881ff_Enabled">
    <vt:lpwstr>true</vt:lpwstr>
  </property>
  <property fmtid="{D5CDD505-2E9C-101B-9397-08002B2CF9AE}" pid="6" name="MSIP_Label_1279bf11-91f0-4f5f-9e43-872af84881ff_SetDate">
    <vt:lpwstr>2022-09-30T17:36:14Z</vt:lpwstr>
  </property>
  <property fmtid="{D5CDD505-2E9C-101B-9397-08002B2CF9AE}" pid="7" name="MSIP_Label_1279bf11-91f0-4f5f-9e43-872af84881ff_Method">
    <vt:lpwstr>Standard</vt:lpwstr>
  </property>
  <property fmtid="{D5CDD505-2E9C-101B-9397-08002B2CF9AE}" pid="8" name="MSIP_Label_1279bf11-91f0-4f5f-9e43-872af84881ff_Name">
    <vt:lpwstr>Interna.</vt:lpwstr>
  </property>
  <property fmtid="{D5CDD505-2E9C-101B-9397-08002B2CF9AE}" pid="9" name="MSIP_Label_1279bf11-91f0-4f5f-9e43-872af84881ff_SiteId">
    <vt:lpwstr>5294678f-1f14-4cfa-b713-3d3b5db9b4c6</vt:lpwstr>
  </property>
  <property fmtid="{D5CDD505-2E9C-101B-9397-08002B2CF9AE}" pid="10" name="MSIP_Label_1279bf11-91f0-4f5f-9e43-872af84881ff_ActionId">
    <vt:lpwstr>a006e7b9-2a20-4e1d-9a2f-77d17cfcbc0d</vt:lpwstr>
  </property>
  <property fmtid="{D5CDD505-2E9C-101B-9397-08002B2CF9AE}" pid="11" name="MSIP_Label_1279bf11-91f0-4f5f-9e43-872af84881ff_ContentBits">
    <vt:lpwstr>2</vt:lpwstr>
  </property>
</Properties>
</file>