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a\Desktop\Luan 2\CUR\"/>
    </mc:Choice>
  </mc:AlternateContent>
  <bookViews>
    <workbookView xWindow="0" yWindow="0" windowWidth="20490" windowHeight="7620"/>
  </bookViews>
  <sheets>
    <sheet name="UFF" sheetId="1" r:id="rId1"/>
    <sheet name="TRANSP2017 - UFF" sheetId="6" r:id="rId2"/>
    <sheet name="TRANSP2016 - UFF" sheetId="2" r:id="rId3"/>
    <sheet name="TRANSP2015 - UFF" sheetId="3" r:id="rId4"/>
    <sheet name="TRANSP2014  - UFF" sheetId="4" r:id="rId5"/>
    <sheet name="TRANSP2013 - UFF" sheetId="5" r:id="rId6"/>
  </sheets>
  <calcPr calcId="162913"/>
</workbook>
</file>

<file path=xl/calcChain.xml><?xml version="1.0" encoding="utf-8"?>
<calcChain xmlns="http://schemas.openxmlformats.org/spreadsheetml/2006/main">
  <c r="E16" i="1" l="1"/>
  <c r="D16" i="1"/>
  <c r="C16" i="1"/>
  <c r="B16" i="1"/>
  <c r="AN5" i="1"/>
  <c r="AN9" i="1"/>
  <c r="AL9" i="1"/>
  <c r="AL6" i="1"/>
  <c r="AH5" i="1" l="1"/>
  <c r="AH4" i="1"/>
  <c r="AG5" i="1"/>
  <c r="AG9" i="1" s="1"/>
  <c r="AI9" i="1"/>
  <c r="AI7" i="1"/>
  <c r="G16" i="1" l="1"/>
  <c r="C14" i="1"/>
  <c r="B14" i="1"/>
  <c r="AF9" i="1"/>
  <c r="AE9" i="1"/>
  <c r="H36" i="3" l="1"/>
  <c r="AG4" i="1" l="1"/>
  <c r="D7" i="1"/>
  <c r="E13" i="1" s="1"/>
  <c r="I5" i="1"/>
  <c r="C13" i="1" s="1"/>
  <c r="D13" i="1"/>
  <c r="B13" i="1"/>
  <c r="AE7" i="1" l="1"/>
  <c r="E15" i="1" s="1"/>
  <c r="E78" i="2"/>
  <c r="E101" i="6" l="1"/>
  <c r="E95" i="6"/>
  <c r="E85" i="6"/>
  <c r="AF8" i="1" s="1"/>
  <c r="E76" i="6"/>
  <c r="AE8" i="1" s="1"/>
  <c r="E68" i="6"/>
  <c r="F15" i="1" l="1"/>
  <c r="E26" i="6"/>
  <c r="E8" i="1" s="1"/>
  <c r="E16" i="6"/>
  <c r="D8" i="1" s="1"/>
  <c r="E7" i="6"/>
  <c r="B8" i="1" l="1"/>
  <c r="F13" i="1" s="1"/>
  <c r="F18" i="1" s="1"/>
  <c r="J5" i="6"/>
  <c r="D9" i="1"/>
  <c r="E9" i="1"/>
  <c r="F9" i="1"/>
  <c r="G9" i="1"/>
  <c r="H9" i="1"/>
  <c r="I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9" i="1"/>
  <c r="B9" i="1"/>
  <c r="E268" i="5"/>
  <c r="E263" i="5"/>
  <c r="E255" i="5"/>
  <c r="E251" i="5"/>
  <c r="E240" i="5"/>
  <c r="E226" i="5"/>
  <c r="E213" i="5"/>
  <c r="E182" i="5"/>
  <c r="E167" i="5"/>
  <c r="E163" i="5"/>
  <c r="E159" i="5"/>
  <c r="E155" i="5"/>
  <c r="E141" i="5"/>
  <c r="E136" i="5"/>
  <c r="E129" i="5"/>
  <c r="E123" i="5"/>
  <c r="E119" i="5"/>
  <c r="E94" i="5"/>
  <c r="E90" i="5"/>
  <c r="E79" i="5"/>
  <c r="E72" i="5"/>
  <c r="E65" i="5"/>
  <c r="E61" i="5"/>
  <c r="E57" i="5"/>
  <c r="E39" i="5"/>
  <c r="E12" i="5"/>
  <c r="K4" i="1" s="1"/>
  <c r="G14" i="1" s="1"/>
  <c r="E7" i="5"/>
  <c r="E370" i="4"/>
  <c r="E362" i="4"/>
  <c r="E354" i="4"/>
  <c r="E345" i="4"/>
  <c r="E340" i="4"/>
  <c r="E336" i="4"/>
  <c r="E325" i="4"/>
  <c r="E314" i="4"/>
  <c r="E310" i="4"/>
  <c r="E306" i="4"/>
  <c r="E302" i="4"/>
  <c r="E279" i="4"/>
  <c r="E270" i="4"/>
  <c r="E265" i="4"/>
  <c r="E258" i="4"/>
  <c r="E252" i="4"/>
  <c r="E247" i="4"/>
  <c r="E242" i="4"/>
  <c r="E225" i="4"/>
  <c r="AF5" i="1" s="1"/>
  <c r="E220" i="4"/>
  <c r="AE5" i="1" s="1"/>
  <c r="C15" i="1" s="1"/>
  <c r="E206" i="4"/>
  <c r="E200" i="4"/>
  <c r="E186" i="4"/>
  <c r="E175" i="4"/>
  <c r="E158" i="4"/>
  <c r="E148" i="4"/>
  <c r="E137" i="4"/>
  <c r="E127" i="4"/>
  <c r="E115" i="4"/>
  <c r="E98" i="4"/>
  <c r="E86" i="4"/>
  <c r="E74" i="4"/>
  <c r="E54" i="4"/>
  <c r="E201" i="3"/>
  <c r="E186" i="3"/>
  <c r="E180" i="3"/>
  <c r="E174" i="3"/>
  <c r="E168" i="3"/>
  <c r="E158" i="3"/>
  <c r="E149" i="3"/>
  <c r="E140" i="3"/>
  <c r="E127" i="3"/>
  <c r="E120" i="3"/>
  <c r="E113" i="3"/>
  <c r="E106" i="3"/>
  <c r="E99" i="3"/>
  <c r="E89" i="3"/>
  <c r="E71" i="3"/>
  <c r="AE6" i="1" s="1"/>
  <c r="D15" i="1" s="1"/>
  <c r="E64" i="3"/>
  <c r="E52" i="3"/>
  <c r="E42" i="3"/>
  <c r="E35" i="3"/>
  <c r="E25" i="3"/>
  <c r="E15" i="3"/>
  <c r="E176" i="2"/>
  <c r="E159" i="2"/>
  <c r="E149" i="2"/>
  <c r="E144" i="2"/>
  <c r="E126" i="2"/>
  <c r="E120" i="2"/>
  <c r="E114" i="2"/>
  <c r="E104" i="2"/>
  <c r="E99" i="2"/>
  <c r="E93" i="2"/>
  <c r="E85" i="2"/>
  <c r="E67" i="2"/>
  <c r="E52" i="2"/>
  <c r="E36" i="2"/>
  <c r="E26" i="2"/>
  <c r="E17" i="2"/>
  <c r="G82" i="1"/>
  <c r="F82" i="1"/>
  <c r="E82" i="1"/>
  <c r="D82" i="1"/>
  <c r="C82" i="1"/>
  <c r="B82" i="1"/>
  <c r="G81" i="1"/>
  <c r="F81" i="1"/>
  <c r="E81" i="1"/>
  <c r="D81" i="1"/>
  <c r="I81" i="1" s="1"/>
  <c r="C81" i="1"/>
  <c r="B81" i="1"/>
  <c r="B80" i="1"/>
  <c r="H76" i="1"/>
  <c r="K72" i="1"/>
  <c r="K68" i="1"/>
  <c r="J64" i="1"/>
  <c r="G80" i="1" s="1"/>
  <c r="I64" i="1"/>
  <c r="F80" i="1" s="1"/>
  <c r="H64" i="1"/>
  <c r="E80" i="1" s="1"/>
  <c r="G64" i="1"/>
  <c r="D80" i="1" s="1"/>
  <c r="F64" i="1"/>
  <c r="C80" i="1" s="1"/>
  <c r="K60" i="1"/>
  <c r="H49" i="1"/>
  <c r="G49" i="1"/>
  <c r="F49" i="1"/>
  <c r="E49" i="1"/>
  <c r="D49" i="1"/>
  <c r="C49" i="1"/>
  <c r="H46" i="1"/>
  <c r="G46" i="1"/>
  <c r="F46" i="1"/>
  <c r="E46" i="1"/>
  <c r="D46" i="1"/>
  <c r="C46" i="1"/>
  <c r="H43" i="1"/>
  <c r="G43" i="1"/>
  <c r="F43" i="1"/>
  <c r="E43" i="1"/>
  <c r="D43" i="1"/>
  <c r="C43" i="1"/>
  <c r="H40" i="1"/>
  <c r="G40" i="1"/>
  <c r="F40" i="1"/>
  <c r="E40" i="1"/>
  <c r="D40" i="1"/>
  <c r="C40" i="1"/>
  <c r="H37" i="1"/>
  <c r="G37" i="1"/>
  <c r="F37" i="1"/>
  <c r="E37" i="1"/>
  <c r="D37" i="1"/>
  <c r="C37" i="1"/>
  <c r="E18" i="1"/>
  <c r="D18" i="1"/>
  <c r="AM9" i="1"/>
  <c r="AK9" i="1"/>
  <c r="AJ9" i="1"/>
  <c r="K9" i="1" l="1"/>
  <c r="G15" i="1"/>
  <c r="C18" i="1"/>
  <c r="I80" i="1"/>
  <c r="G13" i="1"/>
  <c r="B18" i="1"/>
  <c r="I82" i="1"/>
  <c r="H80" i="1"/>
  <c r="H81" i="1"/>
  <c r="H82" i="1"/>
  <c r="K64" i="1"/>
  <c r="G18" i="1" l="1"/>
</calcChain>
</file>

<file path=xl/sharedStrings.xml><?xml version="1.0" encoding="utf-8"?>
<sst xmlns="http://schemas.openxmlformats.org/spreadsheetml/2006/main" count="2452" uniqueCount="1034">
  <si>
    <t>*OBS: Não foi documentado o gasto irregular com bolsas de PIBIC/Monitoria/Afins</t>
  </si>
  <si>
    <t>GASTOS IRREGULARES* COM A VERBA DA AÇÃO 4002 NA UFF POR FAVORECIDO</t>
  </si>
  <si>
    <t>Ano/Tipo</t>
  </si>
  <si>
    <t>CROLL</t>
  </si>
  <si>
    <t>VPAR</t>
  </si>
  <si>
    <t>LUSO</t>
  </si>
  <si>
    <t>CENTAURO</t>
  </si>
  <si>
    <t>MARPA</t>
  </si>
  <si>
    <t>ZACT</t>
  </si>
  <si>
    <t>FOLHA REITORIA</t>
  </si>
  <si>
    <t>NOVA RIO</t>
  </si>
  <si>
    <t>AT ELEVADORES</t>
  </si>
  <si>
    <t>AUGUSTO</t>
  </si>
  <si>
    <t>GALCON</t>
  </si>
  <si>
    <t>EMARCO</t>
  </si>
  <si>
    <t>DIGITRO</t>
  </si>
  <si>
    <t>BILENGE</t>
  </si>
  <si>
    <t>MONTALVAO</t>
  </si>
  <si>
    <t>TRANSBUZIOS</t>
  </si>
  <si>
    <t>SPECTRU</t>
  </si>
  <si>
    <t>NOVO HORIZ.</t>
  </si>
  <si>
    <t>RENAUT S.A</t>
  </si>
  <si>
    <t>GREEN SOL.</t>
  </si>
  <si>
    <t>FUNDO IMPRENS.</t>
  </si>
  <si>
    <t>ENERGISA NF</t>
  </si>
  <si>
    <t>BRADOK</t>
  </si>
  <si>
    <t>NOVA ALIANÇ</t>
  </si>
  <si>
    <t>FEC</t>
  </si>
  <si>
    <t>CORREIOS</t>
  </si>
  <si>
    <t>MOBILESC</t>
  </si>
  <si>
    <t>EBC</t>
  </si>
  <si>
    <t>DECOR DIV.</t>
  </si>
  <si>
    <t xml:space="preserve">PINHO </t>
  </si>
  <si>
    <t>OSCAR WERM.</t>
  </si>
  <si>
    <t>TELEMAR NOR</t>
  </si>
  <si>
    <t>--</t>
  </si>
  <si>
    <t>TOTAL</t>
  </si>
  <si>
    <t>GASTOS IRREGULARES* COM A VERBA DA AÇÃO 4002 NA UFF - ACUMULADO</t>
  </si>
  <si>
    <t>Tipo/Ano</t>
  </si>
  <si>
    <t>2013-2016</t>
  </si>
  <si>
    <t>Terceirizadas*</t>
  </si>
  <si>
    <t>Obras**</t>
  </si>
  <si>
    <t>DESVIADO</t>
  </si>
  <si>
    <t>**Foram contabilizadas: AUGUSTO, GALCON, EMARCO, BILENGE e MONTALVAO.</t>
  </si>
  <si>
    <t>*FONTE:https://www.siop.planejamento.gov.br/siop/</t>
  </si>
  <si>
    <t>REPASSE PARA A UFF DA AÇÃO 4002 - ASSISTÊNCIA AO ESTUDANTE DO ENSINO SUPERIOR POR ESTÁGIO* DE EXECUÇÃO.</t>
  </si>
  <si>
    <t>*Projeto de Lei e Dotação inicial dizem</t>
  </si>
  <si>
    <t>Ano</t>
  </si>
  <si>
    <t>Grupo de Despesa</t>
  </si>
  <si>
    <t>Projeto de Lei</t>
  </si>
  <si>
    <t>Dotação Inicial</t>
  </si>
  <si>
    <t>Dotação Atual</t>
  </si>
  <si>
    <t>Empenhado</t>
  </si>
  <si>
    <t>Liquidado</t>
  </si>
  <si>
    <t>Pago</t>
  </si>
  <si>
    <t xml:space="preserve">respeito ao valor aprovado na LOA e </t>
  </si>
  <si>
    <t>3 - Outras Despesas Correntes</t>
  </si>
  <si>
    <t xml:space="preserve">disponibilizado como crédito para a </t>
  </si>
  <si>
    <t>2008 - TOTAL</t>
  </si>
  <si>
    <t>universidade no âmbito do programa 4002.</t>
  </si>
  <si>
    <t>4 - Investimentos</t>
  </si>
  <si>
    <t>*Dotação Atual considera a atualização</t>
  </si>
  <si>
    <t>2009 - TOTAL</t>
  </si>
  <si>
    <t>-</t>
  </si>
  <si>
    <t>da dotação inicial em relação a ementas,</t>
  </si>
  <si>
    <t>contingenciamentos e etc.</t>
  </si>
  <si>
    <t>2010 - TOTAL</t>
  </si>
  <si>
    <t>Empenho:</t>
  </si>
  <si>
    <t xml:space="preserve">Ato emanado de autoridade competente, que cria para o estado a obrigação de pagamento pendente ou não de implemento de condição; </t>
  </si>
  <si>
    <t>a garantia de que existe o crédito necessário para a liquidação de um compromisso assumido; é o primeiro estágio da despesa pública.</t>
  </si>
  <si>
    <t>2011 - TOTAL</t>
  </si>
  <si>
    <t>Liquidação:</t>
  </si>
  <si>
    <t xml:space="preserve">É o segundo estágio da despesa orçamentária. A liquidação da despesa é, normalmente, processada pelas Unidades Executoras ao receberem o objeto do empenho (o material, serviço, </t>
  </si>
  <si>
    <t>2012 - TOTAL</t>
  </si>
  <si>
    <t xml:space="preserve">bem ou obra). Conforme previsto no art. 63 da Lei nº 4.320/1964, a liquidação consiste na verificação do direito adquirido pelo credor tendo por base os títulos e documentos </t>
  </si>
  <si>
    <t xml:space="preserve">comprobatórios do respectivo crédito e tem como objetivos: apurar a origem e o objeto do que se deve pagar; a importância exata a pagar; e a quem se deve pagar a importância, </t>
  </si>
  <si>
    <t>para extinguir a obrigação.</t>
  </si>
  <si>
    <t>2013 - TOTAL</t>
  </si>
  <si>
    <t xml:space="preserve">A liquidação das despesas com fornecimento ou com serviços prestados terão por base: o contrato, ajuste ou acordo respectivo; a nota de empenho; e os comprovantes da entrega </t>
  </si>
  <si>
    <t>de material ou da prestação efetiva do serviço.</t>
  </si>
  <si>
    <t>Principais documentos contábeis envolvidos nessa fase: NS (Nota de Sistema) e NL (Nota de Lançamento)</t>
  </si>
  <si>
    <t>2014 - TOTAL</t>
  </si>
  <si>
    <t>Pagamento:</t>
  </si>
  <si>
    <t>Último estágio da despesa pública. Caracteriza-se pela emissão do cheque ou ordem bancária em favor do credor.</t>
  </si>
  <si>
    <t>2015 - TOTAL</t>
  </si>
  <si>
    <t>https://manualsiafi.tesouro.fazenda.gov.br/020000/020300/020317</t>
  </si>
  <si>
    <t>2016 - TOTAL</t>
  </si>
  <si>
    <t>2017 - TOTAL</t>
  </si>
  <si>
    <t>PROJETO DE LEI DA AÇÃO 4002 - ASSISTÊNCIA AO ESTUDANTE DO ENSINO SUPERIOR PARA A UFF DE 2012 À 2017</t>
  </si>
  <si>
    <t>ANO</t>
  </si>
  <si>
    <t>LOA</t>
  </si>
  <si>
    <t>DOTAÇÃO ATUALIZADADO DA AÇÃO 4002 - ASSISTÊNCIA AO ESTUDANTE DO ENSINO SUPERIOR PARA A UFF DE 2012 À 2017</t>
  </si>
  <si>
    <t>4002/UFF</t>
  </si>
  <si>
    <t>VALOR EMPENHADO DA AÇÃO 4002 - ASSISTÊNCIA AO ESTUDANTE DO ENSINO SUPERIOR PELA UFF DE 2012 À 2017</t>
  </si>
  <si>
    <t>EMPENHADO</t>
  </si>
  <si>
    <t>ERRADO</t>
  </si>
  <si>
    <t>VALOR LIQUIDADO DA AÇÃO 4002 - ASSISTÊNCIA AO ESTUDANTE DO ENSINO SUPERIOR PELA UFF DE 2012 À 2017</t>
  </si>
  <si>
    <t>VALOR PAGO DA AÇÃO 4002 - ASSISTÊNCIA AO ESTUDANTE DO ENSINO SUPERIOR PARA A UFF DE 2012 À 2017</t>
  </si>
  <si>
    <t>*FONTE:http://transparencia.gov.br/PortalComprasDiretasOEUnidadeGestora.asp?Ano=2016&amp;CodigoOS=26000&amp;CodigoOrgao=26236</t>
  </si>
  <si>
    <t>VERBA DA PROAES/UFF DE 2007 À 2016</t>
  </si>
  <si>
    <t>PROAES/UFF</t>
  </si>
  <si>
    <t>DIFERENÇA ENTRE VALOR RECEBIDO PELA UFF ATRAVÉS DA AÇÃO 4002 E VERBA DA PROAES ENTRE 2012 E 2016</t>
  </si>
  <si>
    <t>A Ação 4002 - Assistência ao Estudante do Ensino Superior engloba as verbas direcionadas para os programas: PNAES, PNAEST, PROMISAES, INCLUIR, BOLSA PERMANÊNCIA* e PBP Prouni**.</t>
  </si>
  <si>
    <t>*O BPB é depositado pelo MEC diretamente para o estudante através de cartão próprio, sem intermédio da IFES. Portanto, no repasse da ação 4002 para a UFF não há verba ou despesa com BPB.</t>
  </si>
  <si>
    <t>**Igual ao PBP de cima.</t>
  </si>
  <si>
    <t>Aqui estão registrados todos os gastos realizados com verba da ação 4002, ou seja, com verbas do PNAES fora da PROAES (com exceção de bolsas à estudantes)</t>
  </si>
  <si>
    <t>INICIO</t>
  </si>
  <si>
    <t>2016 - UFF - PROAD - Outras Despesas Correntes - Locação de Mão de Obra: http://www.portaltransparencia.gov.br/PortalComprasDiretasOEFavorecidoED.asp?Ano=2016&amp;CodigoOS=26000&amp;CodigoOrgao=26236&amp;CodigoUG=150182&amp;CodigoGD=3&amp;CodigoED=37&amp;Ordem=1</t>
  </si>
  <si>
    <t>2016 - UFF - PROAD - Outras Despesas Correntes - Locação de Mão de Obra - CROLL</t>
  </si>
  <si>
    <t>2016DR800478</t>
  </si>
  <si>
    <t>4002 - Assistência ao Estudante de Ensino Superior</t>
  </si>
  <si>
    <t>2016DR800479</t>
  </si>
  <si>
    <t>2016DR800480</t>
  </si>
  <si>
    <t>2016DR800481</t>
  </si>
  <si>
    <t>2016DR800482</t>
  </si>
  <si>
    <t>2016GP800207</t>
  </si>
  <si>
    <t>2016OB802213</t>
  </si>
  <si>
    <t>2016OB802216</t>
  </si>
  <si>
    <t>2016GP800222</t>
  </si>
  <si>
    <t>2016DF800817</t>
  </si>
  <si>
    <t>TOTAL:</t>
  </si>
  <si>
    <t>2016DR800466</t>
  </si>
  <si>
    <t>(Limpeza)</t>
  </si>
  <si>
    <t>2016OB802215</t>
  </si>
  <si>
    <t>2016DF800842</t>
  </si>
  <si>
    <t>2016DR800493</t>
  </si>
  <si>
    <t>2016OB802258</t>
  </si>
  <si>
    <t>(Copa e Cozinha)</t>
  </si>
  <si>
    <t>2016DF800818</t>
  </si>
  <si>
    <t>2016OB800753</t>
  </si>
  <si>
    <t>2016DF800816</t>
  </si>
  <si>
    <t>2016DR800475</t>
  </si>
  <si>
    <t>2016DR800476</t>
  </si>
  <si>
    <t>2016DR800477</t>
  </si>
  <si>
    <t>2016GP800206</t>
  </si>
  <si>
    <t>2016OB802211</t>
  </si>
  <si>
    <t>2016DR800455</t>
  </si>
  <si>
    <t>(Manutenção Predial)</t>
  </si>
  <si>
    <t>2016DF800814</t>
  </si>
  <si>
    <t>2016DR800467</t>
  </si>
  <si>
    <t>2016DR800470</t>
  </si>
  <si>
    <t>2016DR800471</t>
  </si>
  <si>
    <t>2015 - UFF - PROAD - Outras Despesas Correntes - Locação de Mão de Obra: http://www.portaltransparencia.gov.br/PortalComprasDiretasOEElementoDespesa.asp?Ano=2015&amp;CodigoOS=26000&amp;CodigoOrgao=26236&amp;CodigoUG=150182&amp;Ordem=3</t>
  </si>
  <si>
    <t>2016DR800472</t>
  </si>
  <si>
    <t>2016DR800473</t>
  </si>
  <si>
    <t>2016OB802212</t>
  </si>
  <si>
    <t>2015DF800682</t>
  </si>
  <si>
    <t>2016DF800875</t>
  </si>
  <si>
    <t>2016DR800514</t>
  </si>
  <si>
    <t>(Serviço de Limpeza)</t>
  </si>
  <si>
    <t>2015DR800418</t>
  </si>
  <si>
    <t>2016DR800515</t>
  </si>
  <si>
    <t>2016DR800516</t>
  </si>
  <si>
    <t>2015GP800247</t>
  </si>
  <si>
    <t>2016OB802316</t>
  </si>
  <si>
    <t>2015OB801398</t>
  </si>
  <si>
    <t>2015OB801399</t>
  </si>
  <si>
    <t>*FONTE: http://www.portaltransparencia.gov.br/PortalComprasDiretasOEDetalheED.asp?Ano=2016&amp;CodigoOS=26000&amp;CodigoOrgao=26236&amp;CodigoUG=150182&amp;CodigoGD=3&amp;CodigoED=37&amp;idFavorecido=30314938&amp;TipoFavorecido=2</t>
  </si>
  <si>
    <t>2016 - UFF - PROAD - Outras Despesas Correntes - Locação de Mão de Obra - DENJUD REFEIÇÕES COLETIVAS</t>
  </si>
  <si>
    <t>2015DF800703</t>
  </si>
  <si>
    <t>2016DF800506</t>
  </si>
  <si>
    <t>2015DR800433</t>
  </si>
  <si>
    <t>(Copa e Cozinha - Bandejão)</t>
  </si>
  <si>
    <t>2016DR800334</t>
  </si>
  <si>
    <t>2015OB801443</t>
  </si>
  <si>
    <t>2015OB801444</t>
  </si>
  <si>
    <t>2016GP800142</t>
  </si>
  <si>
    <t>2015 - UFF - PROAD - Outras Despesas Correntes - Locação de Mão de Obra - CROLL</t>
  </si>
  <si>
    <t>2016OB801328</t>
  </si>
  <si>
    <t>2015GP800239</t>
  </si>
  <si>
    <t>2015DF800681</t>
  </si>
  <si>
    <t>2016DF800757</t>
  </si>
  <si>
    <t>2015DR800415</t>
  </si>
  <si>
    <t>2015DR800416</t>
  </si>
  <si>
    <t>2016DR800434</t>
  </si>
  <si>
    <t>2015DR800417</t>
  </si>
  <si>
    <t>2016GP800190</t>
  </si>
  <si>
    <t>2015OB801397</t>
  </si>
  <si>
    <t>2015OB801442</t>
  </si>
  <si>
    <t>2016OB802052</t>
  </si>
  <si>
    <t>2016DF800815</t>
  </si>
  <si>
    <t>2016DR800474</t>
  </si>
  <si>
    <t>*FONTE: http://www.portaltransparencia.gov.br/PortalComprasDiretasOEDetalheED.asp?Ano=2015&amp;CodigoOS=26000&amp;CodigoOrgao=26236&amp;CodigoUG=150182&amp;CodigoGD=3&amp;CodigoED=37&amp;idFavorecido=30273077&amp;TipoFavorecido=2&amp;Pagina=4</t>
  </si>
  <si>
    <t>2015 - UFF - PROAD - Outras Despesas Correntes - Locação de Mão de Obra - NOVA RIO</t>
  </si>
  <si>
    <t>2015GP800167</t>
  </si>
  <si>
    <t>2016GP800205</t>
  </si>
  <si>
    <t>2015DF800484</t>
  </si>
  <si>
    <t>2015DR800300</t>
  </si>
  <si>
    <t>2016OB802214</t>
  </si>
  <si>
    <t>2015OB800968</t>
  </si>
  <si>
    <t>2015DF800704</t>
  </si>
  <si>
    <t>2015DR800434</t>
  </si>
  <si>
    <t>2015OB801445</t>
  </si>
  <si>
    <t>BANDEIJÃO</t>
  </si>
  <si>
    <t>FINAL</t>
  </si>
  <si>
    <t>2015 - UFF - PROAD - Outras Despesas Correntes - Locação de Mão de Obra - VPAR</t>
  </si>
  <si>
    <t>2015DF800488</t>
  </si>
  <si>
    <t>2015DR800307</t>
  </si>
  <si>
    <t>2016 - UFF - PROAD - Outras Despesas Correntes - Outros Serviços de Terceiros - Pessoa Jurídica: http://www.portaltransparencia.gov.br/PortalComprasDiretasOEFavorecidoED.asp?Ano=2016&amp;CodigoOS=26000&amp;CodigoOrgao=26236&amp;CodigoUG=150182&amp;CodigoGD=3&amp;CodigoED=39&amp;Ordem=1</t>
  </si>
  <si>
    <t>2015GP800179</t>
  </si>
  <si>
    <t>2015OB800973</t>
  </si>
  <si>
    <t>2016OB800340</t>
  </si>
  <si>
    <t>2016DF800819</t>
  </si>
  <si>
    <t>2015 - UFF - PROAD - Outras Despesas Correntes - Locação de Mão de Obra - MARPA</t>
  </si>
  <si>
    <t>2015DF800702</t>
  </si>
  <si>
    <t>2016OB802219</t>
  </si>
  <si>
    <t>2015DR800428</t>
  </si>
  <si>
    <t>2016OB802298</t>
  </si>
  <si>
    <t>2015DR800429</t>
  </si>
  <si>
    <t>2015DR800430</t>
  </si>
  <si>
    <t>*FONTE: http://www.portaltransparencia.gov.br/PortalComprasDiretasOEDetalheED.asp?Ano=2016&amp;CodigoOS=26000&amp;CodigoOrgao=26236&amp;CodigoUG=150182&amp;CodigoGD=3&amp;CodigoED=39&amp;idFavorecido=30334012&amp;TipoFavorecido=2</t>
  </si>
  <si>
    <t>2016 - UFF - PROAD - Outras Despesas Correntes - Outros Serviços de Terceiros - Pessoa Jurídica - CONSERVADORA LUSO BRASILEIRA</t>
  </si>
  <si>
    <t>2016DF800011</t>
  </si>
  <si>
    <t>2015DR800431</t>
  </si>
  <si>
    <t>2016DF800263</t>
  </si>
  <si>
    <t>2015DR800432</t>
  </si>
  <si>
    <t>2016DR800187</t>
  </si>
  <si>
    <t>2015OB801441</t>
  </si>
  <si>
    <t>2016OB800676</t>
  </si>
  <si>
    <t>2015 - UFF - PROAD - Outras Despesas Correntes - Outros Serviços de Terceiros - Pessoa Jurídica: http://www.portaltransparencia.gov.br/PortalComprasDiretasOEFavorecidoED.asp?Ano=2015&amp;CodigoOS=26000&amp;CodigoOrgao=26236&amp;CodigoUG=150182&amp;CodigoGD=3&amp;CodigoED=92</t>
  </si>
  <si>
    <t>*FONTE: http://www.portaltransparencia.gov.br/PortalComprasDiretasOEDetalheED.asp?Ano=2016&amp;CodigoOS=26000&amp;CodigoOrgao=26236&amp;CodigoUG=150182&amp;CodigoGD=3&amp;CodigoED=39&amp;idFavorecido=30247915&amp;TipoFavorecido=2&amp;Pagina=3</t>
  </si>
  <si>
    <t>2016 - UFF - PROAD - Outras Despesas Correntes - Outros Serviços de Terceiros - Pessoa Jurídica - TICKET SERVIÇOS LTDA</t>
  </si>
  <si>
    <t>2016DF800702</t>
  </si>
  <si>
    <t>(Gasto com busuff ou todos veículos da UFF?)</t>
  </si>
  <si>
    <t>2016DR800417</t>
  </si>
  <si>
    <t>*FONTE: http://www.portaltransparencia.gov.br/PortalComprasDiretasOEDetalheED.asp?Ano=2015&amp;CodigoOS=26000&amp;CodigoOrgao=26236&amp;CodigoUG=150182&amp;CodigoGD=3&amp;CodigoED=39&amp;idFavorecido=30334472&amp;TipoFavorecido=2</t>
  </si>
  <si>
    <t>2015 - UFF - PROAD - Outras Despesas Correntes - Outros Serviços de Terceiros - Pessoa Jurídica - CONSERVADORA LUSO BRASILEIRA</t>
  </si>
  <si>
    <t>2016OB801873</t>
  </si>
  <si>
    <t>2015DF800522</t>
  </si>
  <si>
    <t>2016DF800797</t>
  </si>
  <si>
    <t>2016OB802174</t>
  </si>
  <si>
    <t>2015DR800318</t>
  </si>
  <si>
    <t>2015OB801052</t>
  </si>
  <si>
    <t>BUSUFF</t>
  </si>
  <si>
    <t>*FONTE: http://www.portaltransparencia.gov.br/PortalComprasDiretasOEDetalheED.asp?Ano=2016&amp;CodigoOS=26000&amp;CodigoOrgao=26236&amp;CodigoUG=150182&amp;CodigoGD=3&amp;CodigoED=39&amp;idFavorecido=30372159&amp;TipoFavorecido=2</t>
  </si>
  <si>
    <t>2016 - UFF - PROAD - Outras Despesas Correntes - Outros Serviços de Terceiros - Pessoa Jurídica - LIGHT</t>
  </si>
  <si>
    <t>2016OB800008</t>
  </si>
  <si>
    <t>2015DF800590</t>
  </si>
  <si>
    <t>(Pode ser conta de luz da Moradia)</t>
  </si>
  <si>
    <t>2016DF800826</t>
  </si>
  <si>
    <t>2015DR800359</t>
  </si>
  <si>
    <t>2016OB802238</t>
  </si>
  <si>
    <t>2016DF800911</t>
  </si>
  <si>
    <t>2016OB802448</t>
  </si>
  <si>
    <t>2015DF800149</t>
  </si>
  <si>
    <t>2015DF800150</t>
  </si>
  <si>
    <t>2016DR800010</t>
  </si>
  <si>
    <t>2015OB800298</t>
  </si>
  <si>
    <t>2015OB800299</t>
  </si>
  <si>
    <t>2016GP800001</t>
  </si>
  <si>
    <t>2016OB800029</t>
  </si>
  <si>
    <t>2016OB800127</t>
  </si>
  <si>
    <t>2015DR800361</t>
  </si>
  <si>
    <t>2016DR800234</t>
  </si>
  <si>
    <t>2015GP800202</t>
  </si>
  <si>
    <t>2016GP800105</t>
  </si>
  <si>
    <t>2015OB801214</t>
  </si>
  <si>
    <t>2016OB800825</t>
  </si>
  <si>
    <t>2015GP800221</t>
  </si>
  <si>
    <t>2015GP800225</t>
  </si>
  <si>
    <t>2016DR800302</t>
  </si>
  <si>
    <t>2015DR800395</t>
  </si>
  <si>
    <t>2015DR800396</t>
  </si>
  <si>
    <t>2016GP800136</t>
  </si>
  <si>
    <t>2015OB801347</t>
  </si>
  <si>
    <t>2016OB800996</t>
  </si>
  <si>
    <t>2015OB801348</t>
  </si>
  <si>
    <t>2015DR800435</t>
  </si>
  <si>
    <t>2015DR800436</t>
  </si>
  <si>
    <t>2015GP800249</t>
  </si>
  <si>
    <t>2016DF800912</t>
  </si>
  <si>
    <t>2015GP800250</t>
  </si>
  <si>
    <t>2016DR800537</t>
  </si>
  <si>
    <t>2015OB801446</t>
  </si>
  <si>
    <t>2016OB802450</t>
  </si>
  <si>
    <t>2015OB801447</t>
  </si>
  <si>
    <t>*FONTE: http://www.portaltransparencia.gov.br/PortalComprasDiretasOEDetalheED.asp?Ano=2016&amp;CodigoOS=26000&amp;CodigoOrgao=26236&amp;CodigoUG=150182&amp;CodigoGD=3&amp;CodigoED=39&amp;idFavorecido=30414991&amp;TipoFavorecido=2&amp;Pagina=1</t>
  </si>
  <si>
    <t>2016 - UFF - PROAD - Outras Despesas Correntes - Outros Serviços de Terceiros - Pessoa Jurídica - CLARO S.A</t>
  </si>
  <si>
    <t>2016DF800046</t>
  </si>
  <si>
    <t>*FONTE: http://www.portaltransparencia.gov.br/PortalComprasDiretasOEDetalheED.asp?Ano=2015&amp;CodigoOS=26000&amp;CodigoOrgao=26236&amp;CodigoUG=150182&amp;CodigoGD=3&amp;CodigoED=39&amp;idFavorecido=30054180&amp;TipoFavorecido=2&amp;Pagina=4</t>
  </si>
  <si>
    <t>(Serviço de telefonia para PROAD)</t>
  </si>
  <si>
    <t>2015 - UFF - PROAD - Outras Despesas Correntes - Outros Serviços de Terceiros - Pessoa Jurídica - TICKET SERVIÇOS SA</t>
  </si>
  <si>
    <t>2016OB800114</t>
  </si>
  <si>
    <t>2015DF800486</t>
  </si>
  <si>
    <t>(São gastos com Busuff ou todos os veículos da UFF)</t>
  </si>
  <si>
    <t>2016DF800048</t>
  </si>
  <si>
    <t>2015DR800305</t>
  </si>
  <si>
    <t>2016OB800119</t>
  </si>
  <si>
    <t>2015OB800966</t>
  </si>
  <si>
    <t>2015DF800536</t>
  </si>
  <si>
    <t>2016DF800108</t>
  </si>
  <si>
    <t>2015DR800347</t>
  </si>
  <si>
    <t>2016OB800316</t>
  </si>
  <si>
    <t>2015OB801057</t>
  </si>
  <si>
    <t>2015OB801395</t>
  </si>
  <si>
    <t>2016OB800317</t>
  </si>
  <si>
    <t>2016DF800312</t>
  </si>
  <si>
    <t>2016DF800313</t>
  </si>
  <si>
    <t>2015DF800290</t>
  </si>
  <si>
    <t>2016OB800796</t>
  </si>
  <si>
    <t>2016OB800797</t>
  </si>
  <si>
    <t>2015OB800580</t>
  </si>
  <si>
    <t>2016DF800608</t>
  </si>
  <si>
    <t>2016OB801557</t>
  </si>
  <si>
    <t>2015DF800604</t>
  </si>
  <si>
    <t>2016DF800713</t>
  </si>
  <si>
    <t>2015OB801245</t>
  </si>
  <si>
    <t>2016OB801909</t>
  </si>
  <si>
    <t>2015DR800312</t>
  </si>
  <si>
    <t>2016DR800021</t>
  </si>
  <si>
    <t>2015OB801018</t>
  </si>
  <si>
    <t>2016OB800063</t>
  </si>
  <si>
    <t>2015OB801406</t>
  </si>
  <si>
    <t>2015OB801408</t>
  </si>
  <si>
    <t>2016 - UFF - PROAD - Outras Despesas Correntes - Despesas de Exercícios Anteriores: http://www.portaltransparencia.gov.br/PortalComprasDiretasOEFavorecidoED.asp?Ano=2016&amp;CodigoOS=26000&amp;CodigoOrgao=26236&amp;CodigoUG=150182&amp;CodigoGD=3&amp;CodigoED=92&amp;Ordem=1</t>
  </si>
  <si>
    <t>2015DR800348</t>
  </si>
  <si>
    <t>2015OB801062</t>
  </si>
  <si>
    <t>*FONTE: http://www.portaltransparencia.gov.br/PortalComprasDiretasOEDetalheED.asp?Ano=2016&amp;CodigoOS=26000&amp;CodigoOrgao=26236&amp;CodigoUG=150182&amp;CodigoGD=3&amp;CodigoED=92&amp;idFavorecido=30147956&amp;TipoFavorecido=2</t>
  </si>
  <si>
    <t>2016 - UFF - PROAD - Outras Despesas Correntes - Despesas de Exercícios Anteriores - NOVA RIO SERVIÇOS</t>
  </si>
  <si>
    <t>2016DF800050</t>
  </si>
  <si>
    <t>2015DR800354</t>
  </si>
  <si>
    <t>2015OB801095</t>
  </si>
  <si>
    <t>2016DR800047</t>
  </si>
  <si>
    <t>2016OB800126</t>
  </si>
  <si>
    <t>2015DF800025</t>
  </si>
  <si>
    <t>2015OB800046</t>
  </si>
  <si>
    <t>*FONTE: http://www.portaltransparencia.gov.br/PortalComprasDiretasOEDetalheED.asp?Ano=2016&amp;CodigoOS=26000&amp;CodigoOrgao=26236&amp;CodigoUG=150182&amp;CodigoGD=3&amp;CodigoED=92&amp;idFavorecido=30215753&amp;TipoFavorecido=2</t>
  </si>
  <si>
    <t>2016 - UFF - PROAD - Outras Despesas Correntes - Despesas de Exercícios Anteriores - AMPLA</t>
  </si>
  <si>
    <t>2015DF800517</t>
  </si>
  <si>
    <t>2015OB801017</t>
  </si>
  <si>
    <t>(Pode ser da moradia)</t>
  </si>
  <si>
    <t>2016 - UFF - PROPPI - Outras Despesas Correntes - Outros Serviços de Terceiros - Pessoa Jurídica: http://www.portaltransparencia.gov.br/PortalComprasDiretasOEFavorecidoED.asp?Ano=2016&amp;CodigoOS=26000&amp;CodigoOrgao=26236&amp;CodigoUG=153248&amp;CodigoGD=3&amp;CodigoED=39</t>
  </si>
  <si>
    <t>2015GR800016</t>
  </si>
  <si>
    <t>2016OB800430</t>
  </si>
  <si>
    <t>2015 - UFF - PROAD - Investimento - Equipamentos e Material Permanente: http://www.portaltransparencia.gov.br/PortalComprasDiretasOEDetalheED.asp?Ano=2015&amp;CodigoOS=26000&amp;CodigoOrgao=26236&amp;CodigoUG=150182&amp;CodigoGD=4&amp;CodigoED=52&amp;idFavorecido=30028490&amp;TipoFavorecido=2</t>
  </si>
  <si>
    <t>2016OB800431</t>
  </si>
  <si>
    <t>2015 - UFF - PROAD - Investimento - Equipamentos e Material Permanente - RENAULT DO BRASIL S.A</t>
  </si>
  <si>
    <t>2015DF800038</t>
  </si>
  <si>
    <t>2016DR800019</t>
  </si>
  <si>
    <t>2015OB800071</t>
  </si>
  <si>
    <t>2016DR800020</t>
  </si>
  <si>
    <t>2016OB801236</t>
  </si>
  <si>
    <t>2016OB801291</t>
  </si>
  <si>
    <t>2015 - UFF - COORD. DE PROJ. C/A FUND. DE APOIO - Despesas de Exercícios Anteriores - Outras Despesas Correntes - Despesas de Exercícios Anteriores: http://www.portaltransparencia.gov.br/PortalComprasDiretasOEDetalheED.asp?Ano=2015&amp;CodigoOS=26000&amp;CodigoOrgao=26236&amp;CodigoUG=150123&amp;CodigoGD=3&amp;CodigoED=92&amp;idFavorecido=30273077&amp;TipoFavorecido=2</t>
  </si>
  <si>
    <t>2015DF800003</t>
  </si>
  <si>
    <t>2015OB800022</t>
  </si>
  <si>
    <t>2015 - UFF - UFF - Outras Despesas Correntes - Despesas de Exercícios Anteriores: http://www.portaltransparencia.gov.br/PortalComprasDiretasOEFavorecidoED.asp?Ano=2015&amp;CodigoOS=26000&amp;CodigoOrgao=26236&amp;CodigoUG=153056&amp;CodigoGD=3&amp;CodigoED=92</t>
  </si>
  <si>
    <t>2015 - UFF - UFF - Outras Despesas Correntes - Despesas de Exercícios Anteriores - NOVO HORIZONTE</t>
  </si>
  <si>
    <t>2015DF800068</t>
  </si>
  <si>
    <t>2015OB800401</t>
  </si>
  <si>
    <t>2015 - UFF - UFF - Outras Despesas Correntes - Outros Serviços de Terceiros - Pessoa Física: http://www.portaltransparencia.gov.br/PortalComprasDiretasOEFavorecidoED.asp?Ano=2015&amp;CodigoOS=26000&amp;CodigoOrgao=26236&amp;CodigoUG=153056&amp;CodigoGD=3&amp;CodigoED=36&amp;Ordem=1</t>
  </si>
  <si>
    <t>2015OB800493</t>
  </si>
  <si>
    <t>2015OB801068</t>
  </si>
  <si>
    <t>2015OB801221</t>
  </si>
  <si>
    <t>2015OB801413</t>
  </si>
  <si>
    <t>2015 - UFF - UFF - Outras Despesas Correntes - Outros Serviços de Terceiros - Pessoa Física - CAIXA</t>
  </si>
  <si>
    <t>2015OB800871</t>
  </si>
  <si>
    <t>2015OB801693</t>
  </si>
  <si>
    <t>2015OB802110</t>
  </si>
  <si>
    <t>2015 - UFF - UFF - Outras Despesas Correntes - Outros Serviços de Terceiros - Pessoa Física - ITAÚ</t>
  </si>
  <si>
    <t>2015OB800137</t>
  </si>
  <si>
    <t>2015OB800345</t>
  </si>
  <si>
    <t>2015OB802484</t>
  </si>
  <si>
    <t>2015OB800346</t>
  </si>
  <si>
    <t>2015OB800681</t>
  </si>
  <si>
    <t>2015OB802109</t>
  </si>
  <si>
    <t>2015 - UFF - UFF - Outras Despesas Correntes - Outros Serviços de Terceiros - Pessoa Jurídica: http://www.portaltransparencia.gov.br/PortalComprasDiretasOEFavorecidoED.asp?Ano=2015&amp;CodigoOS=26000&amp;CodigoOrgao=26236&amp;CodigoUG=153056&amp;CodigoGD=3&amp;CodigoED=39&amp;Ordem=1</t>
  </si>
  <si>
    <t>*FONTE: http://www.portaltransparencia.gov.br/PortalComprasDiretasOEDetalheED.asp?Ano=2015&amp;CodigoOS=26000&amp;CodigoOrgao=26236&amp;CodigoUG=153056&amp;CodigoGD=3&amp;CodigoED=39&amp;idFavorecido=30170370&amp;TipoFavorecido=2</t>
  </si>
  <si>
    <t>2015 - UFF - UFF - Outras Despesas Correntes - Outros Serviços de Terceiros - Pessoa Jurídica - EMBRATEL</t>
  </si>
  <si>
    <t>2015DF800046</t>
  </si>
  <si>
    <t>(Pode ser internet da Moradia)</t>
  </si>
  <si>
    <t>2015OB800165</t>
  </si>
  <si>
    <t>2015DF800051</t>
  </si>
  <si>
    <t>2015OB800288</t>
  </si>
  <si>
    <t>2015DF800052</t>
  </si>
  <si>
    <t>2015OB800306</t>
  </si>
  <si>
    <t>2015DF800099</t>
  </si>
  <si>
    <t>2015OB800483</t>
  </si>
  <si>
    <t>2014 - UFF - UFF - Investimentos - Obras e Instalações: http://www.portaltransparencia.gov.br/PortalComprasDiretasOEFavorecidoED.asp?Ano=2014&amp;CodigoOS=26000&amp;CodigoOrgao=26236&amp;CodigoUG=153056&amp;CodigoGD=4&amp;CodigoED=51&amp;Ordem=1</t>
  </si>
  <si>
    <t xml:space="preserve">*FONTE: </t>
  </si>
  <si>
    <t>2014 - UFF - UFF - Investimentos - Obras e Instalações - MONTALVAO</t>
  </si>
  <si>
    <t>2014DF800001</t>
  </si>
  <si>
    <t>2014DF800002</t>
  </si>
  <si>
    <t>2014DF800003</t>
  </si>
  <si>
    <t>2014DF800004</t>
  </si>
  <si>
    <t>2014DR800001</t>
  </si>
  <si>
    <t>2014DR800002</t>
  </si>
  <si>
    <t>2014DR800003</t>
  </si>
  <si>
    <t>2014DR800004</t>
  </si>
  <si>
    <t>2014OB800004</t>
  </si>
  <si>
    <t>2014OB800005</t>
  </si>
  <si>
    <t>2014OB800006</t>
  </si>
  <si>
    <t>2014OB800007</t>
  </si>
  <si>
    <t>2014DF800098</t>
  </si>
  <si>
    <t>2014DR800064</t>
  </si>
  <si>
    <t>2014OB800189</t>
  </si>
  <si>
    <t>2014DF800104</t>
  </si>
  <si>
    <t>2014DR800076</t>
  </si>
  <si>
    <t>2014DF800117</t>
  </si>
  <si>
    <t>2014DR800077</t>
  </si>
  <si>
    <t>2014OB800324</t>
  </si>
  <si>
    <t>2014OB800328</t>
  </si>
  <si>
    <t>2014DF800133</t>
  </si>
  <si>
    <t>2014DF800134</t>
  </si>
  <si>
    <t>2014DR800098</t>
  </si>
  <si>
    <t>2014DR800099</t>
  </si>
  <si>
    <t>2014OB800457</t>
  </si>
  <si>
    <t>2014OB800619</t>
  </si>
  <si>
    <t>2013 - UFF - UFF - Investimentos - Obras e Instalações: http://www.portaldatransparencia.gov.br/PortalComprasDiretasOEFavorecidoED.asp?Ano=2013&amp;CodigoOS=26000&amp;CodigoOrgao=26236&amp;CodigoUG=153056&amp;CodigoGD=4&amp;CodigoED=51</t>
  </si>
  <si>
    <t>2013 - UFF - UFF - Investimentos - Obras e Instalações - MONTALVAO</t>
  </si>
  <si>
    <t>2014DF800333</t>
  </si>
  <si>
    <t>2013OB806876</t>
  </si>
  <si>
    <t>2014DF800334</t>
  </si>
  <si>
    <t>2014DR800239</t>
  </si>
  <si>
    <t>(Obras no Bloco G e H)</t>
  </si>
  <si>
    <t>2014DR800240</t>
  </si>
  <si>
    <t>2014OB801953</t>
  </si>
  <si>
    <t>2014OB801954</t>
  </si>
  <si>
    <t>2014DF800457</t>
  </si>
  <si>
    <t>2013 - UFF - UFF - Investimentos - Obras e Instalações - AUGUSTO VELOSO</t>
  </si>
  <si>
    <t>2013OB806860</t>
  </si>
  <si>
    <t>2014DF800458</t>
  </si>
  <si>
    <t>(Obras na Fac. Medicina)</t>
  </si>
  <si>
    <t>2014DR800285</t>
  </si>
  <si>
    <t>2013OB806861</t>
  </si>
  <si>
    <t>2014DR800286</t>
  </si>
  <si>
    <t>2014OB803328</t>
  </si>
  <si>
    <t>2014OB803329</t>
  </si>
  <si>
    <t>2013 - UFF - UFF - Investimentos - Obras e Instalações - VIEIRA ENGENHARIA</t>
  </si>
  <si>
    <t>2013DF800053</t>
  </si>
  <si>
    <t>(Obras de construção da Moradia)</t>
  </si>
  <si>
    <t>2013DF800054</t>
  </si>
  <si>
    <t>2016 - UFF - UFF - Investimentos - Obras e Instalações - AUGUSTO VELLOSO</t>
  </si>
  <si>
    <t>2013DF800055</t>
  </si>
  <si>
    <t>2014DF800082</t>
  </si>
  <si>
    <t>2013DR800042</t>
  </si>
  <si>
    <t>2013DR800043</t>
  </si>
  <si>
    <t>2014DF800083</t>
  </si>
  <si>
    <t>2013DR800044</t>
  </si>
  <si>
    <t>2014DR800054</t>
  </si>
  <si>
    <t>2013OB800170</t>
  </si>
  <si>
    <t>2014DR800055</t>
  </si>
  <si>
    <t>2014OB800144</t>
  </si>
  <si>
    <t>2013OB800171</t>
  </si>
  <si>
    <t>2014OB800145</t>
  </si>
  <si>
    <t>2013OB800172</t>
  </si>
  <si>
    <t>2014DF800131</t>
  </si>
  <si>
    <t>2014DF800132</t>
  </si>
  <si>
    <t>2013DF800095</t>
  </si>
  <si>
    <t>2014DR800096</t>
  </si>
  <si>
    <t>2013DF800096</t>
  </si>
  <si>
    <t>2014DR800097</t>
  </si>
  <si>
    <t>2013DR800071</t>
  </si>
  <si>
    <t>2014OB800455</t>
  </si>
  <si>
    <t>2013DR800072</t>
  </si>
  <si>
    <t>2014OB800456</t>
  </si>
  <si>
    <t>2014DF800198</t>
  </si>
  <si>
    <t>2013OB800482</t>
  </si>
  <si>
    <t>2013OB800483</t>
  </si>
  <si>
    <t>2013DF800189</t>
  </si>
  <si>
    <t>2013DF800190</t>
  </si>
  <si>
    <t>2013DR800136</t>
  </si>
  <si>
    <t>2014DR800142</t>
  </si>
  <si>
    <t>2013DR800137</t>
  </si>
  <si>
    <t>2014OB800871</t>
  </si>
  <si>
    <t>2013OB801212</t>
  </si>
  <si>
    <t>2014DF800517</t>
  </si>
  <si>
    <t>2013OB801213</t>
  </si>
  <si>
    <t>2014OB804267</t>
  </si>
  <si>
    <t>2013DF800325</t>
  </si>
  <si>
    <t>2013DR800229</t>
  </si>
  <si>
    <t>2013OB802522</t>
  </si>
  <si>
    <t>*FONTE: http://www.portaltransparencia.gov.br/PortalComprasDiretasOEDetalheED.asp?Ano=2014&amp;CodigoOS=26000&amp;CodigoOrgao=26236&amp;CodigoUG=153056&amp;CodigoGD=4&amp;CodigoED=51&amp;idFavorecido=31302601&amp;TipoFavorecido=2</t>
  </si>
  <si>
    <t>2016 - UFF - UFF - Investimentos - Obras e Instalações - VIEIRA ENGENHARIA</t>
  </si>
  <si>
    <t>2014DF800199</t>
  </si>
  <si>
    <t>2014DF800200</t>
  </si>
  <si>
    <t>MORADIA</t>
  </si>
  <si>
    <t>2014DF800201</t>
  </si>
  <si>
    <t>2014DR800143</t>
  </si>
  <si>
    <t>2014DR800144</t>
  </si>
  <si>
    <t>2013 - UFF - PROAD - Outras Despesas Correntes - Locação de Mão-de-Obra: http://www.portaldatransparencia.gov.br/PortalComprasDiretasOEFavorecidoED.asp?Ano=2013&amp;CodigoOS=26000&amp;CodigoOrgao=26236&amp;CodigoUG=150182&amp;CodigoGD=3&amp;CodigoED=37</t>
  </si>
  <si>
    <t>2014DR800145</t>
  </si>
  <si>
    <t>2014OB800872</t>
  </si>
  <si>
    <t>2014OB800873</t>
  </si>
  <si>
    <t>2014OB800874</t>
  </si>
  <si>
    <t>*FONTE: http://www.portaldatransparencia.gov.br/PortalComprasDiretasOEDetalheED.asp?Ano=2013&amp;CodigoOS=26000&amp;CodigoOrgao=26236&amp;CodigoUG=150182&amp;CodigoGD=3&amp;CodigoED=37&amp;idFavorecido=30594445&amp;TipoFavorecido=2&amp;Pagina=13</t>
  </si>
  <si>
    <t>2013 - UFF -  PROAD - Outras Despesas Correntes - Locação de Mão-de-Obra - LUSO BRASILEIRA</t>
  </si>
  <si>
    <t>2013DF801718</t>
  </si>
  <si>
    <t>2013DF801752</t>
  </si>
  <si>
    <t>2016 - UFF - UFF - Investimentos - Obras e Instalações: http://www.portaltransparencia.gov.br/PortalComprasDiretasOEFavorecidoED.asp?Ano=2014&amp;CodigoOS=26000&amp;CodigoOrgao=26236&amp;CodigoUG=153056&amp;CodigoGD=4&amp;CodigoED=51&amp;Ordem=1</t>
  </si>
  <si>
    <t>2013DF801753</t>
  </si>
  <si>
    <t>2016 - UFF - UFF -  Outras Despesas Correntes - Locação de Mão-de-Obra: http://www.portaltransparencia.gov.br/PortalComprasDiretasOEFavorecidoED.asp?Ano=2014&amp;CodigoOS=26000&amp;CodigoOrgao=26236&amp;CodigoUG=153056&amp;CodigoGD=3&amp;CodigoED=37</t>
  </si>
  <si>
    <t>2014DF800474</t>
  </si>
  <si>
    <t>2013DR800473</t>
  </si>
  <si>
    <t>2014DR800302</t>
  </si>
  <si>
    <t>2013DR800524</t>
  </si>
  <si>
    <t>2014GP800283</t>
  </si>
  <si>
    <t>2014OB803349</t>
  </si>
  <si>
    <t>2013DR800532</t>
  </si>
  <si>
    <t>2014OB803353</t>
  </si>
  <si>
    <t>2013GP800322</t>
  </si>
  <si>
    <t>2013GP800333</t>
  </si>
  <si>
    <t>2013OB803164</t>
  </si>
  <si>
    <t>2013OB803226</t>
  </si>
  <si>
    <t>2016 - UFF - PROAD -  Outras Despesas Correntes - Locação de Mão-de-Obra: http://www.portaltransparencia.gov.br/PortalComprasDiretasOEFavorecidoED.asp?Ano=2014&amp;CodigoOS=26000&amp;CodigoOrgao=26236&amp;CodigoUG=150182&amp;CodigoGD=3&amp;CodigoED=37</t>
  </si>
  <si>
    <t>2013OB803232</t>
  </si>
  <si>
    <t>2014DR800399</t>
  </si>
  <si>
    <t>2014GP800247</t>
  </si>
  <si>
    <t>2013 - UFF -  PROAD - Outras Despesas Correntes - Locação de Mão-de-Obra - CROLL</t>
  </si>
  <si>
    <t>2013OB803170</t>
  </si>
  <si>
    <t>2014GP800249</t>
  </si>
  <si>
    <t>2014GP800251</t>
  </si>
  <si>
    <t>2014OB802065</t>
  </si>
  <si>
    <t>2013 - UFF -  PROAD - Outras Despesas Correntes - Locação de Mão-de-Obra - CENTAURO</t>
  </si>
  <si>
    <t>2013OB803167</t>
  </si>
  <si>
    <t>2014DF800892</t>
  </si>
  <si>
    <t>2014DR800453</t>
  </si>
  <si>
    <t>2014OB802403</t>
  </si>
  <si>
    <t>2013 - UFF -  PROAD - Outras Despesas Correntes - Locação de Mão-de-Obra - MARPA</t>
  </si>
  <si>
    <t>2013DF801750</t>
  </si>
  <si>
    <t>2014OB802486</t>
  </si>
  <si>
    <t>2013DR800522</t>
  </si>
  <si>
    <t>2013GP800332</t>
  </si>
  <si>
    <t>2013OB803166</t>
  </si>
  <si>
    <t>2014OB802587</t>
  </si>
  <si>
    <t>2013 - UFF -  PROAD - Outras Despesas Correntes - Locação de Mão-de-Obra - VPAR</t>
  </si>
  <si>
    <t>2013DF801749</t>
  </si>
  <si>
    <t>2013DR800474</t>
  </si>
  <si>
    <t>2013GP800330</t>
  </si>
  <si>
    <t>2013OB803171</t>
  </si>
  <si>
    <t>2013 - UFF -  PROAD - Outras Despesas Correntes - Locação de Mão-de-Obra - NOVA RIO</t>
  </si>
  <si>
    <t>2013OB800891</t>
  </si>
  <si>
    <t>2014OB800142</t>
  </si>
  <si>
    <t>2013DF800633</t>
  </si>
  <si>
    <t>2014DF800798</t>
  </si>
  <si>
    <t>2013DR800141</t>
  </si>
  <si>
    <t>2014DR800395</t>
  </si>
  <si>
    <t>2013GP800095</t>
  </si>
  <si>
    <t>2014DR800396</t>
  </si>
  <si>
    <t>2013OB801004</t>
  </si>
  <si>
    <t>2014DR800397</t>
  </si>
  <si>
    <t>2014DR800398</t>
  </si>
  <si>
    <t>2013DF801026</t>
  </si>
  <si>
    <t>2014GP800253</t>
  </si>
  <si>
    <t>2013DR800262</t>
  </si>
  <si>
    <t>2014OB802063</t>
  </si>
  <si>
    <t>2013OB801578</t>
  </si>
  <si>
    <t>2014GP800299</t>
  </si>
  <si>
    <t>2014OB800146</t>
  </si>
  <si>
    <t>2013 - UFF -  PROAD - Outras Despesas Correntes - Locação de Mão-de-Obra - TRANSBUZIOS</t>
  </si>
  <si>
    <t>2013OB803168</t>
  </si>
  <si>
    <t>2014DF800802</t>
  </si>
  <si>
    <t>2014DR800402</t>
  </si>
  <si>
    <t>2014GP800248</t>
  </si>
  <si>
    <t>2014OB802068</t>
  </si>
  <si>
    <t>2013 - UFF - PROAD - Outras Despesas Correntes - Outros Serviços de Terceiros - Pessoa Jurídica: http://www.portaldatransparencia.gov.br/PortalComprasDiretasOEFavorecidoED.asp?Ano=2013&amp;CodigoOS=26000&amp;CodigoOrgao=26236&amp;CodigoUG=150182&amp;CodigoGD=3&amp;CodigoED=39</t>
  </si>
  <si>
    <t>2014DR800492</t>
  </si>
  <si>
    <t>*FONTE: http://www.portaldatransparencia.gov.br/PortalComprasDiretasOEDetalheED.asp?Ano=2013&amp;CodigoOS=26000&amp;CodigoOrgao=26236&amp;CodigoUG=150182&amp;CodigoGD=3&amp;CodigoED=39&amp;idFavorecido=30547666&amp;TipoFavorecido=2&amp;Pagina=2#</t>
  </si>
  <si>
    <t>2013 - UFF -  PROAD - Outras Despesas Correntes - Outros Serviços de Terceiros - Pessoa Jurídica - NOVA QUADRANTE</t>
  </si>
  <si>
    <t>2014OB802637</t>
  </si>
  <si>
    <t>2013DF800768</t>
  </si>
  <si>
    <t>2013DR800165</t>
  </si>
  <si>
    <t>2013GP800118</t>
  </si>
  <si>
    <t>2014GP800252</t>
  </si>
  <si>
    <t>2013OB801155</t>
  </si>
  <si>
    <t>2014OB802330</t>
  </si>
  <si>
    <t>2013DF800892</t>
  </si>
  <si>
    <t>2014GP800275</t>
  </si>
  <si>
    <t>2013DR800209</t>
  </si>
  <si>
    <t>2014DF800923</t>
  </si>
  <si>
    <t>2013GP800150</t>
  </si>
  <si>
    <t>2014DR800476</t>
  </si>
  <si>
    <t>2013OB801309</t>
  </si>
  <si>
    <t>2014DR800477</t>
  </si>
  <si>
    <t>2013GP800159</t>
  </si>
  <si>
    <t>2014DR800478</t>
  </si>
  <si>
    <t>2013OB801470</t>
  </si>
  <si>
    <t>2014OB802525</t>
  </si>
  <si>
    <t>2013DF801313</t>
  </si>
  <si>
    <t>2013DR800349</t>
  </si>
  <si>
    <t>2013GP800233</t>
  </si>
  <si>
    <t>2013OB802229</t>
  </si>
  <si>
    <t>2014OB800162</t>
  </si>
  <si>
    <t>2013DF801542</t>
  </si>
  <si>
    <t>2013DR800441</t>
  </si>
  <si>
    <t>2014DF800801</t>
  </si>
  <si>
    <t>2013GP800284</t>
  </si>
  <si>
    <t>2014DR800401</t>
  </si>
  <si>
    <t>2013OB802830</t>
  </si>
  <si>
    <t>2014GP800250</t>
  </si>
  <si>
    <t>2014OB802067</t>
  </si>
  <si>
    <t>*FONTE: http://www.portaldatransparencia.gov.br/PortalComprasDiretasOEDetalheED.asp?Ano=2013&amp;CodigoOS=26000&amp;CodigoOrgao=26236&amp;CodigoUG=150182&amp;CodigoGD=3&amp;CodigoED=39&amp;idFavorecido=30439466&amp;TipoFavorecido=2&amp;Pagina=5</t>
  </si>
  <si>
    <t>2014GP800270</t>
  </si>
  <si>
    <t>2013 - UFF -  PROAD - Outras Despesas Correntes - Outros Serviços de Terceiros - Pessoa Jurídica - TICKET</t>
  </si>
  <si>
    <t>2013OB803227</t>
  </si>
  <si>
    <t>2014GP800297</t>
  </si>
  <si>
    <t>2013DF801751</t>
  </si>
  <si>
    <t>2013OB803006</t>
  </si>
  <si>
    <t>20RK - Funcionamento de Instituições Federais de Ensino Superior</t>
  </si>
  <si>
    <t>2013OB803169</t>
  </si>
  <si>
    <t>*FONTE: http://www.portaltransparencia.gov.br/PortalComprasDiretasOEDetalheED.asp?Ano=2014&amp;CodigoOS=26000&amp;CodigoOrgao=26236&amp;CodigoUG=150182&amp;CodigoGD=3&amp;CodigoED=37&amp;idFavorecido=30149781&amp;TipoFavorecido=2</t>
  </si>
  <si>
    <t>2016 - UFF - PROAD -  Outras Despesas Correntes - Locação de Mão-de-Obra - NOVA RIO</t>
  </si>
  <si>
    <t>2014DF800049</t>
  </si>
  <si>
    <t>2014DR800013</t>
  </si>
  <si>
    <t>*FONTE: http://www.portaldatransparencia.gov.br/PortalComprasDiretasOEDetalheED.asp?Ano=2013&amp;CodigoOS=26000&amp;CodigoOrgao=26236&amp;CodigoUG=150182&amp;CodigoGD=3&amp;CodigoED=39&amp;idFavorecido=30424519&amp;TipoFavorecido=2&amp;Pagina=4</t>
  </si>
  <si>
    <t>2013 - UFF -  PROAD - Outras Despesas Correntes - Outros Serviços de Terceiros - Pessoa Jurídica - DECOR</t>
  </si>
  <si>
    <t>2013DF801541</t>
  </si>
  <si>
    <t>2014GP800013</t>
  </si>
  <si>
    <t>(Instalação de estrutura para PROAES)</t>
  </si>
  <si>
    <t>2013DR800440</t>
  </si>
  <si>
    <t>2014OB800141</t>
  </si>
  <si>
    <t>2013GP800283</t>
  </si>
  <si>
    <t>2013OB802829</t>
  </si>
  <si>
    <t>2014GP800036</t>
  </si>
  <si>
    <t>2013DF801709</t>
  </si>
  <si>
    <t>2014OB800308</t>
  </si>
  <si>
    <t>(Locação de imóveis para Campos)</t>
  </si>
  <si>
    <t>2013OB803207</t>
  </si>
  <si>
    <t>2014DF800214</t>
  </si>
  <si>
    <t>2014DR800094</t>
  </si>
  <si>
    <t>2013OB800640</t>
  </si>
  <si>
    <t>2014GP800053</t>
  </si>
  <si>
    <t>2013OB800767</t>
  </si>
  <si>
    <t>2014OB800470</t>
  </si>
  <si>
    <t>2013OB800893</t>
  </si>
  <si>
    <t>2013OB801118</t>
  </si>
  <si>
    <t>2014GP800092</t>
  </si>
  <si>
    <t>2013OB801308</t>
  </si>
  <si>
    <t>2014GP800104</t>
  </si>
  <si>
    <t>2013OB801636</t>
  </si>
  <si>
    <t>2013OB802178</t>
  </si>
  <si>
    <t>2013OB802230</t>
  </si>
  <si>
    <t>2014DF800800</t>
  </si>
  <si>
    <t>2013OB802521</t>
  </si>
  <si>
    <t>2014DR800400</t>
  </si>
  <si>
    <t>2013OB802831</t>
  </si>
  <si>
    <t>2014GP800254</t>
  </si>
  <si>
    <t>2013OB803147</t>
  </si>
  <si>
    <t>2014OB802066</t>
  </si>
  <si>
    <t>2014OB802558</t>
  </si>
  <si>
    <t>2014DF800949</t>
  </si>
  <si>
    <t>2013OB803230</t>
  </si>
  <si>
    <t>2014DR800491</t>
  </si>
  <si>
    <t>2014OB802627</t>
  </si>
  <si>
    <t>2013GR800029</t>
  </si>
  <si>
    <t>2016 - UFF - PROAD -  Investimentos - Obras e Instalações: http://www.portaltransparencia.gov.br/PortalComprasDiretasOEFavorecidoED.asp?Ano=2014&amp;CodigoOS=26000&amp;CodigoOrgao=26236&amp;CodigoUG=150182&amp;CodigoGD=4&amp;CodigoED=51</t>
  </si>
  <si>
    <t>2013OB803231</t>
  </si>
  <si>
    <t>2016 - UFF - PROAD -  Investimentos - Obras e Instalações - GALCON</t>
  </si>
  <si>
    <t>2014GP800098</t>
  </si>
  <si>
    <t>2014DF800366</t>
  </si>
  <si>
    <t>2013 - UFF - PROAD - Investimentos - Obras e Instalações: http://www.portaldatransparencia.gov.br/PortalComprasDiretasOEDetalheED.asp?Ano=2013&amp;CodigoOS=26000&amp;CodigoOrgao=26236&amp;CodigoUG=150182&amp;CodigoGD=4&amp;CodigoED=51&amp;idFavorecido=30639690&amp;TipoFavorecido=2&amp;Pagina=3</t>
  </si>
  <si>
    <t>2014DR800154</t>
  </si>
  <si>
    <t>2013 - UFF -  PROAD - Investimentos - Obras e Instalações - EMARCO CONSTRUÇÕES</t>
  </si>
  <si>
    <t>2014OB800795</t>
  </si>
  <si>
    <t>2013GP800302</t>
  </si>
  <si>
    <t>2013GP800306</t>
  </si>
  <si>
    <t>2014OB801110</t>
  </si>
  <si>
    <t>2013DF801661</t>
  </si>
  <si>
    <t>2014OB802148</t>
  </si>
  <si>
    <t>2013DF801667</t>
  </si>
  <si>
    <t>2014OB802229</t>
  </si>
  <si>
    <t>2013DR800471</t>
  </si>
  <si>
    <t>2013DR800511</t>
  </si>
  <si>
    <t>2013OB803023</t>
  </si>
  <si>
    <t>2016 - UFF - PROAD -  Investimentos - Obras e Instalações - BILENGE</t>
  </si>
  <si>
    <t>2014DF800911</t>
  </si>
  <si>
    <t>2013OB803024</t>
  </si>
  <si>
    <t>2014DR800467</t>
  </si>
  <si>
    <t>2014OB802485</t>
  </si>
  <si>
    <t>*FONTE: http://www.portaldatransparencia.gov.br/PortalComprasDiretasOEDetalheED.asp?Ano=2013&amp;CodigoOS=26000&amp;CodigoOrgao=26236&amp;CodigoUG=150182&amp;CodigoGD=4&amp;CodigoED=51&amp;idFavorecido=30739831&amp;TipoFavorecido=2&amp;Pagina=4</t>
  </si>
  <si>
    <t>2013 - UFF -  PROAD - Investimentos - Obras e Instalações - FORMATO</t>
  </si>
  <si>
    <t>2013DF800536</t>
  </si>
  <si>
    <t>2016 - UFF - PROAD -  Investimentos - Obras e Instalações - EMARCO CONSTRUÇÕES</t>
  </si>
  <si>
    <t>2014OB800019</t>
  </si>
  <si>
    <t>(Alguns gastos parecem ser desvio, outros são com a Moradia RO)</t>
  </si>
  <si>
    <t>2013GP800084</t>
  </si>
  <si>
    <t>2013OB800888</t>
  </si>
  <si>
    <t>2013DF800679</t>
  </si>
  <si>
    <t>2016 - UFF - PROAD -  Outras Despesas Correntes - Outros Serviços de Terceiros - Pessoa Jurídica: http://www.portaltransparencia.gov.br/PortalComprasDiretasOEFavorecidoED.asp?Ano=2014&amp;CodigoOS=26000&amp;CodigoOrgao=26236&amp;CodigoUG=150182&amp;CodigoGD=3&amp;CodigoED=39</t>
  </si>
  <si>
    <t>2013GP800103</t>
  </si>
  <si>
    <t>2014DF800951</t>
  </si>
  <si>
    <t>2013OB801115</t>
  </si>
  <si>
    <t>2014OB802636</t>
  </si>
  <si>
    <t>2013DF801022</t>
  </si>
  <si>
    <t>2014OB802728</t>
  </si>
  <si>
    <t>2013GP800173</t>
  </si>
  <si>
    <t>2013OB801560</t>
  </si>
  <si>
    <t>2013OB801561</t>
  </si>
  <si>
    <t>2013DF801069</t>
  </si>
  <si>
    <t>2013DR800285</t>
  </si>
  <si>
    <t>2014DF800861</t>
  </si>
  <si>
    <t>2013GP800188</t>
  </si>
  <si>
    <t>2013OB801644</t>
  </si>
  <si>
    <t>2014OB802266</t>
  </si>
  <si>
    <t>2013GP800207</t>
  </si>
  <si>
    <t>2013DF801290</t>
  </si>
  <si>
    <t>2013OB802175</t>
  </si>
  <si>
    <t>*FONTE: http://www.portaltransparencia.gov.br/PortalComprasDiretasOEDetalheED.asp?Ano=2014&amp;CodigoOS=26000&amp;CodigoOrgao=26236&amp;CodigoUG=150182&amp;CodigoGD=3&amp;CodigoED=39&amp;idFavorecido=30031607&amp;TipoFavorecido=2&amp;Pagina=1</t>
  </si>
  <si>
    <t>2016 - UFF - PROAD -  Outras Despesas Correntes - Outros Serviços de Terceiros - Pessoa Jurídica - TICKET</t>
  </si>
  <si>
    <t>2013GP800225</t>
  </si>
  <si>
    <t>2014OB800256</t>
  </si>
  <si>
    <t>2013DF801304</t>
  </si>
  <si>
    <t>2014DF800488</t>
  </si>
  <si>
    <t>2013DR800345</t>
  </si>
  <si>
    <t>2014DR800238</t>
  </si>
  <si>
    <t>2013OB802212</t>
  </si>
  <si>
    <t>2014OB801119</t>
  </si>
  <si>
    <t>2013DF801314</t>
  </si>
  <si>
    <t>2014DF800597</t>
  </si>
  <si>
    <t>2013DR800350</t>
  </si>
  <si>
    <t>2013GP800234</t>
  </si>
  <si>
    <t>2014DR800297</t>
  </si>
  <si>
    <t>2014OB801409</t>
  </si>
  <si>
    <t>2013OB802228</t>
  </si>
  <si>
    <t>2014DF800679</t>
  </si>
  <si>
    <t>2013GP800241</t>
  </si>
  <si>
    <t>2014DR800329</t>
  </si>
  <si>
    <t>2013DF801429</t>
  </si>
  <si>
    <t>2014OB801677</t>
  </si>
  <si>
    <t>2013OB802615</t>
  </si>
  <si>
    <t>2014DF800794</t>
  </si>
  <si>
    <t>2014DR800391</t>
  </si>
  <si>
    <t>2014OB802047</t>
  </si>
  <si>
    <t>*FONTE: http://www.portaldatransparencia.gov.br/PortalComprasDiretasOEDetalheED.asp?Ano=2013&amp;CodigoOS=26000&amp;CodigoOrgao=26236&amp;CodigoUG=150182&amp;CodigoGD=4&amp;CodigoED=51&amp;idFavorecido=30518794&amp;TipoFavorecido=2</t>
  </si>
  <si>
    <t>2013 - UFF -  PROAD - Investimentos - Obras e Instalações - QUADRANTE</t>
  </si>
  <si>
    <t>2013GP800085</t>
  </si>
  <si>
    <t>2014OB802387</t>
  </si>
  <si>
    <t>2013DF800539</t>
  </si>
  <si>
    <t>2013DR800124</t>
  </si>
  <si>
    <t>2013OB800892</t>
  </si>
  <si>
    <t>2014DF800804</t>
  </si>
  <si>
    <t>2013GP800179</t>
  </si>
  <si>
    <t>2014OB802073</t>
  </si>
  <si>
    <t>2013DF801155</t>
  </si>
  <si>
    <t>2013DR800306</t>
  </si>
  <si>
    <t>2013OB801790</t>
  </si>
  <si>
    <t>2014DF800805</t>
  </si>
  <si>
    <t>2013GP800274</t>
  </si>
  <si>
    <t>2014OB802070</t>
  </si>
  <si>
    <t>2013OB802971</t>
  </si>
  <si>
    <t>2014OB800115</t>
  </si>
  <si>
    <t>2013 - UFF -  PROAD - Investimentos - Obras e Instalações - MOBILESC</t>
  </si>
  <si>
    <t>2013OB800112</t>
  </si>
  <si>
    <t>2014OB800312</t>
  </si>
  <si>
    <t>2013OB800712</t>
  </si>
  <si>
    <t>2014OB800460</t>
  </si>
  <si>
    <t>2013OB800887</t>
  </si>
  <si>
    <t>2013OB801179</t>
  </si>
  <si>
    <t>(MORADIA)</t>
  </si>
  <si>
    <t>2014DF800912</t>
  </si>
  <si>
    <t>2013OB801285</t>
  </si>
  <si>
    <t>2013OB801286</t>
  </si>
  <si>
    <t>2014DR800469</t>
  </si>
  <si>
    <t>2013OB801287</t>
  </si>
  <si>
    <t>2014GP800286</t>
  </si>
  <si>
    <t>2013OB801288</t>
  </si>
  <si>
    <t>2014OB802491</t>
  </si>
  <si>
    <t>2013OB801638</t>
  </si>
  <si>
    <t>2013OB802226</t>
  </si>
  <si>
    <t>2013OB803053</t>
  </si>
  <si>
    <t>2014DF800925</t>
  </si>
  <si>
    <t>TOTAL (229:231)</t>
  </si>
  <si>
    <t>(Correios)</t>
  </si>
  <si>
    <t>2014OB802532</t>
  </si>
  <si>
    <t>2013 - UFF - PROAD - Investimentos - Equipamentos e Material Permanente: http://www.portaldatransparencia.gov.br/PortalComprasDiretasOEDetalheED.asp?Ano=2013&amp;CodigoOS=26000&amp;CodigoOrgao=26236&amp;CodigoUG=150182&amp;CodigoGD=4&amp;CodigoED=51&amp;idFavorecido=30639690&amp;TipoFavorecido=2&amp;Pagina=3</t>
  </si>
  <si>
    <t>*FONTE: http://www.portaldatransparencia.gov.br/PortalComprasDiretasOEDetalheED.asp?Ano=2013&amp;CodigoOS=26000&amp;CodigoOrgao=26236&amp;CodigoUG=150182&amp;CodigoGD=4&amp;CodigoED=52&amp;idFavorecido=30954663&amp;TipoFavorecido=2</t>
  </si>
  <si>
    <t>2013 - UFF -  PROAD - Investimentos - Equipamentos e Material Permanente - MOVEIS BELTRAME</t>
  </si>
  <si>
    <t>2013OB801307</t>
  </si>
  <si>
    <t>2014OB802075</t>
  </si>
  <si>
    <t>2013OB801467</t>
  </si>
  <si>
    <t>2013OB801743</t>
  </si>
  <si>
    <t>2013OB802614</t>
  </si>
  <si>
    <t>2014OB802085</t>
  </si>
  <si>
    <t>2014OB802688</t>
  </si>
  <si>
    <t>*FONTE: http://www.portaldatransparencia.gov.br/PortalComprasDiretasOEDetalheED.asp?Ano=2013&amp;CodigoOS=26000&amp;CodigoOrgao=26236&amp;CodigoUG=150182&amp;CodigoGD=4&amp;CodigoED=52&amp;idFavorecido=31440610&amp;TipoFavorecido=2</t>
  </si>
  <si>
    <t>2013 - UFF -  PROAD - Investimentos - Equipamentos e Material Permanente - ADX COMERCIO</t>
  </si>
  <si>
    <t>2013OB801814</t>
  </si>
  <si>
    <t>2014DF800027</t>
  </si>
  <si>
    <t>2014OB800094</t>
  </si>
  <si>
    <t>2014DF800183</t>
  </si>
  <si>
    <t>2013 - UFF - PROAD - Outras Despesas Correntes - Passagens e Despesas com Locomoção: http://www.portaldatransparencia.gov.br/PortalComprasDiretasOEFavorecidoED.asp?Ano=2013&amp;CodigoOS=26000&amp;CodigoOrgao=26236&amp;CodigoUG=150182&amp;CodigoGD=3&amp;CodigoED=33</t>
  </si>
  <si>
    <t>2014OB800556</t>
  </si>
  <si>
    <t>2013 - UFF -  PROAD -  Outras Despesas Correntes - Passagens e Despesas com Locomoção - AEROTUR</t>
  </si>
  <si>
    <t>2014DF800276</t>
  </si>
  <si>
    <t>2013OB802213</t>
  </si>
  <si>
    <t>2014OB800578</t>
  </si>
  <si>
    <t>(Passagem aérea para a PROAES)</t>
  </si>
  <si>
    <t>2014DF800365</t>
  </si>
  <si>
    <t>*FONTE: http://www.portaldatransparencia.gov.br/PortalComprasDiretasOEDetalheED.asp?Ano=2013&amp;CodigoOS=26000&amp;CodigoOrgao=26236&amp;CodigoUG=150182&amp;CodigoGD=3&amp;CodigoED=33&amp;idFavorecido=30552028&amp;TipoFavorecido=2</t>
  </si>
  <si>
    <t>2013 - UFF -  PROAD -  Outras Despesas Correntes - Passagens e Despesas com Locomoção - SOLAZAR</t>
  </si>
  <si>
    <t>2014OB800797</t>
  </si>
  <si>
    <t>2013DF801312</t>
  </si>
  <si>
    <t>2014DF800443</t>
  </si>
  <si>
    <t>(Locação de veículo para viagem interestadual pela PROAES)</t>
  </si>
  <si>
    <t>2013OB802227</t>
  </si>
  <si>
    <t>2014OB801001</t>
  </si>
  <si>
    <t>2014DF800598</t>
  </si>
  <si>
    <t>2014OB801411</t>
  </si>
  <si>
    <t>2014DF800675</t>
  </si>
  <si>
    <t>2014OB801664</t>
  </si>
  <si>
    <t>2014DF800722</t>
  </si>
  <si>
    <t>2014OB801779</t>
  </si>
  <si>
    <t>2014DF800789</t>
  </si>
  <si>
    <t>2014OB802006</t>
  </si>
  <si>
    <t>2014DF800860</t>
  </si>
  <si>
    <t>2014OB802265</t>
  </si>
  <si>
    <t>2014OB802076</t>
  </si>
  <si>
    <t>2014OB800287</t>
  </si>
  <si>
    <t>2014OB802071</t>
  </si>
  <si>
    <t>2016 - UFF - PROAD -  Outras Despesas Correntes - Despesas de Exercícios Anteriores: http://www.portaltransparencia.gov.br/PortalComprasDiretasOEFavorecidoED.asp?Ano=2014&amp;CodigoOS=26000&amp;CodigoOrgao=26236&amp;CodigoUG=150182&amp;CodigoGD=3&amp;CodigoED=92</t>
  </si>
  <si>
    <t>2014GP800120</t>
  </si>
  <si>
    <t>2014DF800426</t>
  </si>
  <si>
    <t>2014DR800191</t>
  </si>
  <si>
    <t>2014OB800950</t>
  </si>
  <si>
    <t>2016 - UFF - PROAD - Investimento - Equipamento e Material Permanente: http://www.portaltransparencia.gov.br/PortalComprasDiretasOEFavorecidoED.asp?Ano=2014&amp;CodigoOS=26000&amp;CodigoOrgao=26236&amp;CodigoUG=150182&amp;CodigoGD=4&amp;CodigoED=52</t>
  </si>
  <si>
    <t>*FONTE: http://www.portaltransparencia.gov.br/PortalComprasDiretasOEDetalheED.asp?Ano=2014&amp;CodigoOS=26000&amp;CodigoOrgao=26236&amp;CodigoUG=150182&amp;CodigoGD=4&amp;CodigoED=52&amp;idFavorecido=30176021&amp;TipoFavorecido=2&amp;Pagina=5</t>
  </si>
  <si>
    <t>2016 - UFF - PROAD -  Investimento - Equipamento e Material Permanente - HELP MANUT. E INFORMÁTICA</t>
  </si>
  <si>
    <t>2014DF800634</t>
  </si>
  <si>
    <t>(Computadores para PROAES)</t>
  </si>
  <si>
    <t>2014DF800636</t>
  </si>
  <si>
    <t>2014OB801524</t>
  </si>
  <si>
    <t>2014OB801527</t>
  </si>
  <si>
    <t>2014OB802612</t>
  </si>
  <si>
    <t>*FONTE: http://www.portaltransparencia.gov.br/PortalComprasDiretasOEDetalheED.asp?Ano=2014&amp;CodigoOS=26000&amp;CodigoOrgao=26236&amp;CodigoUG=150182&amp;CodigoGD=4&amp;CodigoED=52&amp;idFavorecido=30149331&amp;TipoFavorecido=2</t>
  </si>
  <si>
    <t>2016 - UFF - PROAD -  Investimento - Equipamento e Material Permanente - RWX COMERCIO</t>
  </si>
  <si>
    <t>2014OB800511</t>
  </si>
  <si>
    <t>(Computadoras para moradia. Talvez a compra acima para a PROAES tenha ficado para a pró-reitoria)</t>
  </si>
  <si>
    <t>2014OB800544</t>
  </si>
  <si>
    <t>2016 - UFF - PROAD - Outras Despesas Correntes - Material de Consumo: http://www.portaltransparencia.gov.br/PortalComprasDiretasOEFavorecidoED.asp?Ano=2014&amp;CodigoOS=26000&amp;CodigoOrgao=26236&amp;CodigoUG=150182&amp;CodigoGD=3&amp;CodigoED=30&amp;Ordem=1</t>
  </si>
  <si>
    <t>2014OB800713</t>
  </si>
  <si>
    <t>2014OB801663</t>
  </si>
  <si>
    <t>2016 - UFF - COORD. DE PROJ. C/A FUND. DE APOIO - Outras Despesas Correntes - Outros Serviços de Terceiros - Pessoa Jurídica: http://www.portaltransparencia.gov.br/PortalComprasDiretasOEFavorecidoED.asp?Ano=2014&amp;CodigoOS=26000&amp;CodigoOrgao=26236&amp;CodigoUG=150123&amp;CodigoGD=3&amp;CodigoED=39</t>
  </si>
  <si>
    <t>2014OB800437</t>
  </si>
  <si>
    <t>(Projeto Reitoria-FEC no COLUNI)</t>
  </si>
  <si>
    <t>2016 - UFF - COORD. DE PROJ. C/A FUND. DE APOIO - Outras Despesas Correntes - Locação de Mão-de-Obra: http://www.portaltransparencia.gov.br/PortalComprasDiretasOEFavorecidoED.asp?Ano=2014&amp;CodigoOS=26000&amp;CodigoOrgao=26236&amp;CodigoUG=150123&amp;CodigoGD=3&amp;CodigoED=37&amp;Ordem=1</t>
  </si>
  <si>
    <t>2014OB800022</t>
  </si>
  <si>
    <t>2017 - UFF - PROAD - Outras Despesas Correntes - Locação de Mão de Obra: http://www.portaltransparencia.gov.br/PortalComprasDiretasOEFavorecidoED.asp?Ano=2017&amp;CodigoOS=26000&amp;CodigoOrgao=26236&amp;CodigoUG=150182&amp;CodigoGD=3&amp;CodigoED=37&amp;Ordem=1</t>
  </si>
  <si>
    <t>2017OB801548</t>
  </si>
  <si>
    <t>2017 - UFF - PROAD - Outras Despesas Correntes - Locação de Mão de Obra - CROLL</t>
  </si>
  <si>
    <t>2017GP800163</t>
  </si>
  <si>
    <t>2017DF800710</t>
  </si>
  <si>
    <t>2017DR800473</t>
  </si>
  <si>
    <t>2017OB801738</t>
  </si>
  <si>
    <t>2017DF800735</t>
  </si>
  <si>
    <t>2017DR800513</t>
  </si>
  <si>
    <t>2017 - UFF - PROAD - Outras Despesas Correntes - Locação de Mão de Obra - CENTAURO</t>
  </si>
  <si>
    <t>2017GP800166</t>
  </si>
  <si>
    <t>2017GP800204</t>
  </si>
  <si>
    <t>2017DF800713</t>
  </si>
  <si>
    <t>2017DR800476</t>
  </si>
  <si>
    <t>2017DR800477</t>
  </si>
  <si>
    <t>2017DR800478</t>
  </si>
  <si>
    <t>2017OB801741</t>
  </si>
  <si>
    <t>(Vigilância)</t>
  </si>
  <si>
    <t>2017 - UFF - PROAD - Outras Despesas Correntes - Locação de Mão de Obra - DENJUD</t>
  </si>
  <si>
    <t>*FONTE: http://www.portaltransparencia.gov.br/PortalComprasDiretasOEDetalheED.asp?Ano=2017&amp;CodigoOS=26000&amp;CodigoOrgao=26236&amp;CodigoUG=150182&amp;CodigoGD=3&amp;CodigoED=37&amp;idFavorecido=30112807&amp;TipoFavorecido=2</t>
  </si>
  <si>
    <t>2017DF800035</t>
  </si>
  <si>
    <t>2017DR800026</t>
  </si>
  <si>
    <t>2017OB800067</t>
  </si>
  <si>
    <t>2017GP800038</t>
  </si>
  <si>
    <t>2017GP800069</t>
  </si>
  <si>
    <t>2017DF800172</t>
  </si>
  <si>
    <t>2017DR800137</t>
  </si>
  <si>
    <t>2017OB800344</t>
  </si>
  <si>
    <t>2017OB800413</t>
  </si>
  <si>
    <t>2017GP800086</t>
  </si>
  <si>
    <t>2017DF800249</t>
  </si>
  <si>
    <t>2017DR800173</t>
  </si>
  <si>
    <t>2017OB800560</t>
  </si>
  <si>
    <t>2017GP800102</t>
  </si>
  <si>
    <t>2017DF800393</t>
  </si>
  <si>
    <t>2017DR800251</t>
  </si>
  <si>
    <t>2017OB800810</t>
  </si>
  <si>
    <t>2017GP800122</t>
  </si>
  <si>
    <t>2017DF800459</t>
  </si>
  <si>
    <t>2017DR800269</t>
  </si>
  <si>
    <t>2017OB800965</t>
  </si>
  <si>
    <t>2017GP800138</t>
  </si>
  <si>
    <t>2017DF800534</t>
  </si>
  <si>
    <t>2017DR800361</t>
  </si>
  <si>
    <t>2017OB801170</t>
  </si>
  <si>
    <t>2017GP800179</t>
  </si>
  <si>
    <t>2017DF800647</t>
  </si>
  <si>
    <t>2017DR800433</t>
  </si>
  <si>
    <t>2017OB801459</t>
  </si>
  <si>
    <t>2017GP800205</t>
  </si>
  <si>
    <t>2017DF800721</t>
  </si>
  <si>
    <t>2017DR800497</t>
  </si>
  <si>
    <t>2017OB801751</t>
  </si>
  <si>
    <t>2017 - UFF - PROAD - Outras Despesas Correntes - Locação de Mão de Obra</t>
  </si>
  <si>
    <t xml:space="preserve">2017 - UFF - PROAD - Outras Despesas Correntes - Outros Serviços de Terceiros - Pessoa Jurídica: </t>
  </si>
  <si>
    <t>2017DF800091</t>
  </si>
  <si>
    <t>2017DR800079</t>
  </si>
  <si>
    <t>2017OB800171</t>
  </si>
  <si>
    <t>2017DF800132</t>
  </si>
  <si>
    <t>2017DR800095</t>
  </si>
  <si>
    <t>2017OB800286</t>
  </si>
  <si>
    <t>2017DF800736</t>
  </si>
  <si>
    <t>2017DF800625</t>
  </si>
  <si>
    <t>2017DF800626</t>
  </si>
  <si>
    <t>2017OB801381</t>
  </si>
  <si>
    <t>2017OB801382</t>
  </si>
  <si>
    <t>2017DF800724</t>
  </si>
  <si>
    <t>2017OB801763</t>
  </si>
  <si>
    <t>2017 - UFF - PROAD - Outras Despesas Correntes - Outros Serviços de Terceiros - Pessoa Jurídica - LUSO BRASILEIRA</t>
  </si>
  <si>
    <t>*FONTE: http://www.portaltransparencia.gov.br/PortalComprasDiretasOEDetalheED.asp?Ano=2017&amp;CodigoOS=26000&amp;CodigoOrgao=26236&amp;CodigoUG=150182&amp;CodigoGD=3&amp;CodigoED=39&amp;idFavorecido=30132025&amp;TipoFavorecido=2</t>
  </si>
  <si>
    <t>2017GP800121</t>
  </si>
  <si>
    <t>2017DF800520</t>
  </si>
  <si>
    <t>2017DR800345</t>
  </si>
  <si>
    <t>2017OB801147</t>
  </si>
  <si>
    <t>2017DF800709</t>
  </si>
  <si>
    <t>2017DR800472</t>
  </si>
  <si>
    <t>2017OB801737</t>
  </si>
  <si>
    <t>2017 - UFF - PROAD - Outras Despesas Correntes - Outros Serviços de Terceiros - Pessoa Jurídica - TICKET SOLUÇÕES</t>
  </si>
  <si>
    <t>2017OB801442</t>
  </si>
  <si>
    <t>2017DF800688</t>
  </si>
  <si>
    <t>2017OB801699</t>
  </si>
  <si>
    <t>*FONTE: http://www.portaltransparencia.gov.br/PortalComprasDiretasOEDetalheED.asp?Ano=2017&amp;CodigoOS=26000&amp;CodigoOrgao=26236&amp;CodigoUG=150182&amp;CodigoGD=3&amp;CodigoED=39&amp;idFavorecido=30204132&amp;TipoFavorecido=2&amp;Pagina=1</t>
  </si>
  <si>
    <t>(Combustível)</t>
  </si>
  <si>
    <t>(Motorista)</t>
  </si>
  <si>
    <t>2016 - UFF - PROPPI - Outras Despesas Correntes - Outros Serviços de Terceiros - Pessoa Jurídica</t>
  </si>
  <si>
    <t>Outros</t>
  </si>
  <si>
    <t>AMPLA</t>
  </si>
  <si>
    <t>AGUAS DE NIT</t>
  </si>
  <si>
    <t>Luz/Água</t>
  </si>
  <si>
    <t>(Limpeza e Conservação)</t>
  </si>
  <si>
    <t>(Portaria e Recepcionistas)</t>
  </si>
  <si>
    <t>(Serviço de Agropecuária)</t>
  </si>
  <si>
    <t>(BUSUFF)</t>
  </si>
  <si>
    <t>(Manutenção de Jardins)</t>
  </si>
  <si>
    <t>(TOTAL-BUSUFF)</t>
  </si>
  <si>
    <t>2014 - UFF - UFF - Outras Despesas Correntes - Locação de Mão-de-Obra - MARPA</t>
  </si>
  <si>
    <t>2014 - UFF - PROAD -  Outras Despesas Correntes - Locação de Mão-de-Obra - LUSO BRASILEIRA</t>
  </si>
  <si>
    <t>2014 - UFF - PROAD -  Outras Despesas Correntes - Locação de Mão-de-Obra - CROLL</t>
  </si>
  <si>
    <t>2014 - UFF - PROAD -  Outras Despesas Correntes - Locação de Mão-de-Obra - VPAR</t>
  </si>
  <si>
    <t>2014 - UFF - PROAD -  Outras Despesas Correntes - Locação de Mão-de-Obra - CENTAURO</t>
  </si>
  <si>
    <t>2014 - UFF - PROAD -  Outras Despesas Correntes - Locação de Mão-de-Obra - MARPA</t>
  </si>
  <si>
    <t>2014 - UFF - PROAD -  Outras Despesas Correntes - Locação de Mão-de-Obra - TRANSBUZIOS</t>
  </si>
  <si>
    <t>(Apoio à Gestão Administrativa)</t>
  </si>
  <si>
    <t>2014 - UFF - PROAD -  Outras Despesas Correntes - Despesas de Exercícios Anteriores - NOVA RIO</t>
  </si>
  <si>
    <t>2014 - UFF - COORD. DE PROJ. C/A FUND. DE APOIO - O.D.C. - Loc. de Mão-de-Obra - NOVA RIO</t>
  </si>
  <si>
    <t>(Apoio Administrativo)</t>
  </si>
  <si>
    <t>2015 - UFF - PROAD - Outras Despesas Correntes - Locação de Mão de Obra - LUSO BRASILEIRA</t>
  </si>
  <si>
    <t>(Portaria e Zeladoria)</t>
  </si>
  <si>
    <t>2015 - UFF - COORD. DE PROJ. C/A FUND. DE APOIO - O.D.C. - Despesas de Ex. Ant. - NOVA RIO</t>
  </si>
  <si>
    <t>(Recepção, Portaria e Zeladoria)</t>
  </si>
  <si>
    <t>TOTAL-COPA</t>
  </si>
  <si>
    <t>2016 - UFF - PROAD - Outras Despesas Correntes - Locação de Mão de Obra - LUSO BRASILEIRA</t>
  </si>
  <si>
    <t>2016 - UFF - PROAD - Outras Despesas Correntes - Locação de Mão de Obra - CENTAURO</t>
  </si>
  <si>
    <t>2016 - UFF - PROAD - Outras Despesas Correntes - Locação de Mão de Obra - MARPA</t>
  </si>
  <si>
    <t>(Manutenção em Jardins)</t>
  </si>
  <si>
    <t>2017 - UFF - PROAD - Outras Despesas Correntes - Locação de Mão de Obra - LUSO BRASILEIRA</t>
  </si>
  <si>
    <t>(Fornecimento de Energia)</t>
  </si>
  <si>
    <t>2016 - UFF - PROAD -  O.D.C. - Outros Serviços de Terceiros - Pessoa Jurídica - AMPLA</t>
  </si>
  <si>
    <t>(Fornecimento de Água)</t>
  </si>
  <si>
    <t>2016 - UFF - PROAD -  O.D.C. - Outros Serviços de Terceiros - Pessoa Jurídica - AGUAS DE NITEROI</t>
  </si>
  <si>
    <t>2015 - UFF - PROAD - O.D.C. - Outros Serviços de Terceiros - Pessoa Jurídica - AMPLA</t>
  </si>
  <si>
    <t>2016 - UFF - PROAD - O.D.C. - Outros Serviços de Terceiros - Pessoa Jurídica - AMPLA</t>
  </si>
  <si>
    <t>2017 - UFF - PROAD - O.D.C. - Outros Serviços de Terceiros - Pessoa Jurídica - AMPLA</t>
  </si>
  <si>
    <t>2017 - UFF - PROAD - O.D.C. - Outros Serviços de Terceiros - Pessoa Jurídica - AGUAS DE NITEROI</t>
  </si>
  <si>
    <t>(Obras no Inst. Geociências)</t>
  </si>
  <si>
    <t>(Obras na Geociências)</t>
  </si>
  <si>
    <t>(Obras Fac. Economia)</t>
  </si>
  <si>
    <t>(Obras no Bloco P)</t>
  </si>
  <si>
    <t>(Obras no IACS)</t>
  </si>
  <si>
    <t>(Obras no Inst. Biologia)</t>
  </si>
  <si>
    <t>(Manutenção para PROAES)</t>
  </si>
  <si>
    <t>(Serviço de Telefonia para PROAD)</t>
  </si>
  <si>
    <t>2013 - UFF -  PROAD - O.D.C - Outros Serviços de Terceiros - Pessoa Jurídica - DIGITRO</t>
  </si>
  <si>
    <t>2013 - UFF -  PROAD - O.D.C. - Outros Serviços de Terceiros - Pessoa Jurídica - PINHO VILAS</t>
  </si>
  <si>
    <t>(Manutenção na Gráfica Univ.)</t>
  </si>
  <si>
    <t>2013 - UFF -  PROAD - O.D.C. - Outros Serviços de Terceiros - Pessoa Jurídica - GUARANI</t>
  </si>
  <si>
    <t>(Despesa com condomínio)</t>
  </si>
  <si>
    <t>2013 - UFF -  PROAD - O.D.C. - Outros Serviços de Terceiros - Pessoa Jurídica - COND. DANTON</t>
  </si>
  <si>
    <t>2013 - UFF -  PROAD - O.D.C. - Outros Serviços de Terceiros - Pessoa Jurídica - EBC</t>
  </si>
  <si>
    <t>(Publicação de Avisos)</t>
  </si>
  <si>
    <t>(Locação de Imóvel)</t>
  </si>
  <si>
    <t>2013 - UFF -  PROAD - O.D.C. - Outros Serviços de Terceiros - Pessoa Jurídica - OSCAR WERM.</t>
  </si>
  <si>
    <t>(Mobiliário para Fac. Economia)</t>
  </si>
  <si>
    <t>(TOTAL-MORADIA)</t>
  </si>
  <si>
    <t>COND. DANTON</t>
  </si>
  <si>
    <t>GUARANI</t>
  </si>
  <si>
    <t>(Serviço de Cópias)</t>
  </si>
  <si>
    <t>2014 - UFF - PROAD -  O.D.C - Outros Serviços de Terceiros - Pessoa Jurídica - BRADOK</t>
  </si>
  <si>
    <t>2014 - UFF - PROAD -  O.D.C. - Outros Serviços de Terceiros - Pessoa Jurídica - SPECTRU</t>
  </si>
  <si>
    <t>(Manut./Montagem de Equip. Elétricos)</t>
  </si>
  <si>
    <t>2014 - UFF - PROAD -  O.D.C. - Outros Serviços de Terceiros - Pessoa Jurídica - GUARANI</t>
  </si>
  <si>
    <t>(Manutenção de Imóveis na Ed. Física)</t>
  </si>
  <si>
    <t>2014 - UFF - PROAD -  O.D.C. - Outros Serviços de Terceiros - Pessoa Jurídica - DECOR DIV. MOVEIS</t>
  </si>
  <si>
    <t>2014 - UFF - PROAD -  O.D.C. - Outros Serviços de Terceiros - Pessoa Jurídica - CORREIOS</t>
  </si>
  <si>
    <t>2014 - UFF - PROAD -  O.D.C. - Outros Serviços de Terceiros - Pessoa Jurídica - PINHO VILAS NOVAS</t>
  </si>
  <si>
    <t>2014 - UFF - PROAD -  O.D.C. - Outros Serviços de Terceiros - Pessoa Jurídica - OSCAR WERMELINGER</t>
  </si>
  <si>
    <t>(Telefonia Fixa)</t>
  </si>
  <si>
    <t>2014 - UFF - PROAD - O.D.C. - Outros Serviços de Terceiros - Pessoa Jurídica - TELEMAR NORTE (OI)</t>
  </si>
  <si>
    <t>2014 - UFF - PROAD - O.D.C. - Outros Serviços de Terceiros - Pessoa Jurídica - COND. DANTON</t>
  </si>
  <si>
    <t>2014 - UFF - PROAD -  O.D.C. - Outros Serviços de Terceiros - Pessoa Jurídica - ENERGISA NF</t>
  </si>
  <si>
    <t>(Energia Elétrica Nova Friburgo)</t>
  </si>
  <si>
    <t>2016 - UFF - PROAD -  O.D.C. - Outros Serviços de Terceiros - Pessoa Jurídica - ALBUQUERQUE COMERCIO</t>
  </si>
  <si>
    <t>(Manutenção de Equip. Laboratoriais)</t>
  </si>
  <si>
    <t>2014 - UFF - PROAD -  Investimento - Equipamento e Material Permanente - MOBILESC</t>
  </si>
  <si>
    <t>(Mobilia para Gráfica Univ.)</t>
  </si>
  <si>
    <t>(Insumos para Gráfica Univ.)</t>
  </si>
  <si>
    <t>2014 - UFF - PROAD -  O.D.C. - Material de Consumo - NOVA ALIANÇA EDITORA E PAPEIS</t>
  </si>
  <si>
    <t>2014 - UFF - COORD. DE PROJ. C/A FUND. DE APOIO - O.D.C. - O.S.T. - P.J. - FEC</t>
  </si>
  <si>
    <t>(Manutenção Predial na Fac. Nutrição)</t>
  </si>
  <si>
    <t>(Instalação de bancadas para Mestrado)</t>
  </si>
  <si>
    <t>(Manutenção Predial no Inst. Bio.)</t>
  </si>
  <si>
    <t>(Manutenção Predial na Fac. Economia)</t>
  </si>
  <si>
    <t>2015 - UFF - PROAD - O.D.C. - Outros Serviços de Terceiros - Pessoa Jurídica - ZACT MAN. E REFORM.</t>
  </si>
  <si>
    <t>2015 - UFF - PROAD - O.D.C. - Outros Serviços de Terceiros - Pessoa Jurídica - DIGITRO TECNOLOGIA LTDA</t>
  </si>
  <si>
    <t>(Manutenção de elevadores)</t>
  </si>
  <si>
    <t>2015 - UFF - PROAD - O.D.C. - Outros Serviços de Terceiros - Pessoa Jurídica - AT ELEVADORES LTDA</t>
  </si>
  <si>
    <t>(Pintura da fachada do prédio da Reitoria</t>
  </si>
  <si>
    <t>(Recuperação do Telhado do Inst. Química)</t>
  </si>
  <si>
    <t>2015 - UFF - PROAD - O.D.C. - Outros Serviços de Terceiros - Pessoa Jurídica - BRIPTER CONSTRUÇÕES LTDA</t>
  </si>
  <si>
    <t>2015 - UFF - PROAD - O.D.C. - Outros Serviços de Terceiros - Pessoa Jurídica - ENERGISA NF</t>
  </si>
  <si>
    <t>2015 - UFF - PROAD - O.D.C. - O.S.T. - Pessoa Jurídica - FUNDO DE IMPRENSA NACIONAL/EXEC.ORC.FINANC.</t>
  </si>
  <si>
    <t>(Compra de Veículo)</t>
  </si>
  <si>
    <t>(Locação de Contêiner)</t>
  </si>
  <si>
    <t>2015 - UFF - UFF - O.D.C. - Outros Serviços de Terceiros - Pessoa Física - BANCO DO BRASIL SA</t>
  </si>
  <si>
    <t>(Folha de pagamento da Reitoria)</t>
  </si>
  <si>
    <t>2015 - UFF - UFF - O.D.C. - Outros Serviços de Terceiros - Pessoa Física - SANTANDER</t>
  </si>
  <si>
    <t>2016 - UFF - PROAD - O.D.C. - Outros Serviços de Terceiros - Pessoa Jurídica - NOVO HORIZONTE</t>
  </si>
  <si>
    <t>(Manutenção Predial na Fac. Veterinária)</t>
  </si>
  <si>
    <t>2016 - UFF - PROAD - O.D.C. - Outros Serviços de Terceiros - Pessoa Jurídica - GREEN SOLUTION</t>
  </si>
  <si>
    <t>(Manutenção Predial no Inst. Biologia)</t>
  </si>
  <si>
    <t>2016 - UFF - PROAD - O.D.C. - Outros Serviços de Terceiros - Pessoa Jurídica - ZACT MANUTENÇÃO E REFORMAS</t>
  </si>
  <si>
    <t>2016 - UFF - PROAD - O.D.C. - Outros Serviços de Terceiros - Pessoa Jurídica - DADY ILHA SOLUCOES INTEGRADAS</t>
  </si>
  <si>
    <t>2016 - UFF - PROAD - O.D.C. - Outros Serviços de Terceiros - Pessoa Jurídica - GUARANI MECÂNICA GRAFICA</t>
  </si>
  <si>
    <t>(Mudança de layout da AGIR na PV)</t>
  </si>
  <si>
    <t>2016 - UFF - PROPPI - O.D.C. - Outros Serviços de Terceiros - PJ - ZACT MANUTENÇÃO E REFORMAS LTDA</t>
  </si>
  <si>
    <t>DADY ILHA</t>
  </si>
  <si>
    <t>BRIPTER</t>
  </si>
  <si>
    <t>ALBUQUERQUE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</si>
</sst>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#,##0.00;[Red]\-&quot;R$&quot;#,##0.00"/>
    <numFmt numFmtId="43" formatCode="_-* #,##0.00_-;\-* #,##0.00_-;_-* &quot;-&quot;??_-;_-@_-"/>
    <numFmt numFmtId="164" formatCode="[$R$ -416]#,##0.00"/>
    <numFmt numFmtId="165" formatCode="d/m/yyyy"/>
    <numFmt numFmtId="166" formatCode="&quot;R$&quot;#,##0.00"/>
    <numFmt numFmtId="167" formatCode="mmmm\ yyyy"/>
  </numFmts>
  <fonts count="32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222222"/>
      <name val="&quot;Helvetica Neue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000000"/>
      <name val="Inherit"/>
    </font>
    <font>
      <u/>
      <sz val="8"/>
      <color rgb="FF0000FF"/>
      <name val="Inherit"/>
    </font>
    <font>
      <u/>
      <sz val="8"/>
      <color rgb="FF0000FF"/>
      <name val="Inherit"/>
    </font>
    <font>
      <u/>
      <sz val="8"/>
      <color rgb="FF0000FF"/>
      <name val="Inherit"/>
    </font>
    <font>
      <b/>
      <sz val="10"/>
      <color rgb="FFF3F3F3"/>
      <name val="Arial"/>
      <family val="2"/>
    </font>
    <font>
      <u/>
      <sz val="8"/>
      <color rgb="FF0000FF"/>
      <name val="Inherit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rgb="FFD1E0B5"/>
        <bgColor rgb="FFD1E0B5"/>
      </patternFill>
    </fill>
    <fill>
      <patternFill patternType="solid">
        <fgColor rgb="FFE7EFD9"/>
        <bgColor rgb="FFE7EFD9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CC4125"/>
        <bgColor rgb="FFCC4125"/>
      </patternFill>
    </fill>
    <fill>
      <patternFill patternType="solid">
        <fgColor rgb="FFEFEFF1"/>
        <bgColor rgb="FFEFEFF1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EFEF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rgb="FFB7B7B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9900"/>
        <bgColor rgb="FFFF0000"/>
      </patternFill>
    </fill>
    <fill>
      <patternFill patternType="solid">
        <fgColor rgb="FFFF9900"/>
        <bgColor rgb="FFFFF2CC"/>
      </patternFill>
    </fill>
    <fill>
      <patternFill patternType="solid">
        <fgColor rgb="FFFF9900"/>
        <bgColor rgb="FFEFEFF1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rgb="FFFFFFFF"/>
      </patternFill>
    </fill>
  </fills>
  <borders count="6">
    <border>
      <left/>
      <right/>
      <top/>
      <bottom/>
      <diagonal/>
    </border>
    <border>
      <left style="thin">
        <color rgb="FFBBD192"/>
      </left>
      <right style="thin">
        <color rgb="FFBBD192"/>
      </right>
      <top style="thin">
        <color rgb="FF000000"/>
      </top>
      <bottom style="thin">
        <color rgb="FFBBD192"/>
      </bottom>
      <diagonal/>
    </border>
    <border>
      <left/>
      <right style="thin">
        <color rgb="FF000000"/>
      </right>
      <top style="thin">
        <color rgb="FF000000"/>
      </top>
      <bottom style="thin">
        <color rgb="FFBBD19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66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3" fillId="0" borderId="0" applyNumberFormat="0" applyFill="0" applyBorder="0" applyAlignment="0" applyProtection="0"/>
    <xf numFmtId="43" fontId="29" fillId="0" borderId="0" applyFont="0" applyFill="0" applyBorder="0" applyAlignment="0" applyProtection="0"/>
  </cellStyleXfs>
  <cellXfs count="2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/>
    <xf numFmtId="164" fontId="5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4" fontId="1" fillId="3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/>
    <xf numFmtId="3" fontId="5" fillId="6" borderId="0" xfId="0" applyNumberFormat="1" applyFont="1" applyFill="1" applyAlignment="1">
      <alignment horizontal="right"/>
    </xf>
    <xf numFmtId="3" fontId="1" fillId="0" borderId="0" xfId="0" applyNumberFormat="1" applyFont="1"/>
    <xf numFmtId="0" fontId="6" fillId="7" borderId="0" xfId="0" applyFont="1" applyFill="1" applyAlignment="1"/>
    <xf numFmtId="0" fontId="5" fillId="0" borderId="0" xfId="0" applyFont="1" applyAlignment="1"/>
    <xf numFmtId="0" fontId="9" fillId="0" borderId="0" xfId="0" applyFont="1"/>
    <xf numFmtId="0" fontId="10" fillId="6" borderId="0" xfId="0" applyFont="1" applyFill="1" applyAlignment="1">
      <alignment horizontal="left"/>
    </xf>
    <xf numFmtId="3" fontId="10" fillId="6" borderId="0" xfId="0" applyNumberFormat="1" applyFont="1" applyFill="1" applyAlignment="1">
      <alignment horizontal="right"/>
    </xf>
    <xf numFmtId="164" fontId="5" fillId="0" borderId="0" xfId="0" applyNumberFormat="1" applyFont="1" applyAlignment="1"/>
    <xf numFmtId="164" fontId="5" fillId="6" borderId="0" xfId="0" applyNumberFormat="1" applyFont="1" applyFill="1" applyAlignment="1"/>
    <xf numFmtId="164" fontId="5" fillId="6" borderId="0" xfId="0" applyNumberFormat="1" applyFont="1" applyFill="1" applyAlignment="1">
      <alignment horizontal="right"/>
    </xf>
    <xf numFmtId="0" fontId="10" fillId="6" borderId="0" xfId="0" applyFont="1" applyFill="1" applyAlignment="1"/>
    <xf numFmtId="164" fontId="11" fillId="7" borderId="0" xfId="0" applyNumberFormat="1" applyFont="1" applyFill="1" applyAlignment="1"/>
    <xf numFmtId="164" fontId="5" fillId="6" borderId="0" xfId="0" applyNumberFormat="1" applyFont="1" applyFill="1" applyAlignment="1">
      <alignment horizontal="left"/>
    </xf>
    <xf numFmtId="164" fontId="10" fillId="6" borderId="0" xfId="0" applyNumberFormat="1" applyFont="1" applyFill="1" applyAlignment="1">
      <alignment horizontal="left"/>
    </xf>
    <xf numFmtId="3" fontId="5" fillId="6" borderId="0" xfId="0" applyNumberFormat="1" applyFont="1" applyFill="1" applyAlignment="1">
      <alignment horizontal="left"/>
    </xf>
    <xf numFmtId="164" fontId="12" fillId="0" borderId="0" xfId="0" applyNumberFormat="1" applyFont="1" applyAlignment="1"/>
    <xf numFmtId="164" fontId="13" fillId="0" borderId="0" xfId="0" applyNumberFormat="1" applyFont="1" applyAlignment="1"/>
    <xf numFmtId="0" fontId="14" fillId="4" borderId="0" xfId="0" applyFont="1" applyFill="1"/>
    <xf numFmtId="0" fontId="2" fillId="4" borderId="0" xfId="0" applyFont="1" applyFill="1" applyAlignment="1"/>
    <xf numFmtId="0" fontId="14" fillId="4" borderId="0" xfId="0" applyFont="1" applyFill="1"/>
    <xf numFmtId="0" fontId="1" fillId="4" borderId="0" xfId="0" applyFont="1" applyFill="1"/>
    <xf numFmtId="0" fontId="1" fillId="5" borderId="0" xfId="0" applyFont="1" applyFill="1" applyAlignment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/>
    <xf numFmtId="3" fontId="5" fillId="6" borderId="0" xfId="0" applyNumberFormat="1" applyFont="1" applyFill="1" applyAlignment="1">
      <alignment horizontal="right"/>
    </xf>
    <xf numFmtId="164" fontId="1" fillId="6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3" fontId="1" fillId="6" borderId="0" xfId="0" applyNumberFormat="1" applyFont="1" applyFill="1"/>
    <xf numFmtId="0" fontId="14" fillId="4" borderId="0" xfId="0" applyFont="1" applyFill="1" applyAlignment="1"/>
    <xf numFmtId="0" fontId="5" fillId="5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4" borderId="0" xfId="0" applyNumberFormat="1" applyFont="1" applyFill="1" applyAlignment="1"/>
    <xf numFmtId="164" fontId="14" fillId="4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166" fontId="1" fillId="6" borderId="0" xfId="0" applyNumberFormat="1" applyFont="1" applyFill="1"/>
    <xf numFmtId="0" fontId="5" fillId="8" borderId="0" xfId="0" applyFont="1" applyFill="1" applyAlignment="1"/>
    <xf numFmtId="0" fontId="7" fillId="8" borderId="0" xfId="0" applyFont="1" applyFill="1" applyAlignment="1"/>
    <xf numFmtId="0" fontId="5" fillId="8" borderId="0" xfId="0" applyFont="1" applyFill="1" applyAlignment="1"/>
    <xf numFmtId="0" fontId="5" fillId="0" borderId="0" xfId="0" applyFont="1" applyAlignment="1"/>
    <xf numFmtId="0" fontId="5" fillId="9" borderId="0" xfId="0" applyFont="1" applyFill="1" applyAlignment="1"/>
    <xf numFmtId="0" fontId="5" fillId="9" borderId="0" xfId="0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9" borderId="0" xfId="0" applyFont="1" applyFill="1" applyAlignment="1"/>
    <xf numFmtId="4" fontId="5" fillId="10" borderId="0" xfId="0" applyNumberFormat="1" applyFont="1" applyFill="1" applyAlignment="1">
      <alignment horizontal="right"/>
    </xf>
    <xf numFmtId="10" fontId="5" fillId="7" borderId="0" xfId="0" applyNumberFormat="1" applyFont="1" applyFill="1" applyAlignment="1"/>
    <xf numFmtId="4" fontId="5" fillId="0" borderId="0" xfId="0" applyNumberFormat="1" applyFont="1" applyAlignment="1"/>
    <xf numFmtId="10" fontId="5" fillId="0" borderId="0" xfId="0" applyNumberFormat="1" applyFont="1" applyAlignment="1"/>
    <xf numFmtId="10" fontId="1" fillId="0" borderId="0" xfId="0" applyNumberFormat="1" applyFont="1"/>
    <xf numFmtId="10" fontId="5" fillId="11" borderId="0" xfId="0" applyNumberFormat="1" applyFont="1" applyFill="1" applyAlignment="1"/>
    <xf numFmtId="0" fontId="2" fillId="11" borderId="0" xfId="0" applyFont="1" applyFill="1" applyAlignment="1"/>
    <xf numFmtId="4" fontId="1" fillId="11" borderId="0" xfId="0" applyNumberFormat="1" applyFont="1" applyFill="1"/>
    <xf numFmtId="10" fontId="1" fillId="11" borderId="0" xfId="0" applyNumberFormat="1" applyFont="1" applyFill="1"/>
    <xf numFmtId="0" fontId="1" fillId="12" borderId="0" xfId="0" applyFont="1" applyFill="1" applyAlignment="1"/>
    <xf numFmtId="0" fontId="12" fillId="12" borderId="0" xfId="0" applyFont="1" applyFill="1" applyAlignment="1">
      <alignment horizontal="right"/>
    </xf>
    <xf numFmtId="164" fontId="1" fillId="12" borderId="0" xfId="0" applyNumberFormat="1" applyFont="1" applyFill="1" applyAlignment="1"/>
    <xf numFmtId="164" fontId="12" fillId="6" borderId="0" xfId="0" applyNumberFormat="1" applyFont="1" applyFill="1"/>
    <xf numFmtId="167" fontId="1" fillId="0" borderId="0" xfId="0" applyNumberFormat="1" applyFont="1"/>
    <xf numFmtId="0" fontId="2" fillId="13" borderId="0" xfId="0" applyFont="1" applyFill="1" applyAlignment="1"/>
    <xf numFmtId="0" fontId="7" fillId="13" borderId="0" xfId="0" applyFont="1" applyFill="1" applyAlignment="1"/>
    <xf numFmtId="0" fontId="14" fillId="13" borderId="0" xfId="0" applyFont="1" applyFill="1"/>
    <xf numFmtId="0" fontId="8" fillId="13" borderId="0" xfId="0" applyFont="1" applyFill="1" applyAlignment="1"/>
    <xf numFmtId="14" fontId="14" fillId="13" borderId="0" xfId="0" applyNumberFormat="1" applyFont="1" applyFill="1"/>
    <xf numFmtId="0" fontId="1" fillId="14" borderId="0" xfId="0" applyFont="1" applyFill="1" applyAlignment="1"/>
    <xf numFmtId="0" fontId="15" fillId="14" borderId="0" xfId="0" applyFont="1" applyFill="1" applyAlignment="1"/>
    <xf numFmtId="0" fontId="1" fillId="14" borderId="0" xfId="0" applyFont="1" applyFill="1"/>
    <xf numFmtId="0" fontId="5" fillId="14" borderId="0" xfId="0" applyFont="1" applyFill="1" applyAlignment="1"/>
    <xf numFmtId="14" fontId="1" fillId="14" borderId="0" xfId="0" applyNumberFormat="1" applyFont="1" applyFill="1"/>
    <xf numFmtId="0" fontId="12" fillId="14" borderId="0" xfId="0" applyFont="1" applyFill="1" applyAlignment="1"/>
    <xf numFmtId="0" fontId="6" fillId="15" borderId="0" xfId="0" applyFont="1" applyFill="1" applyAlignment="1"/>
    <xf numFmtId="0" fontId="1" fillId="15" borderId="0" xfId="0" applyFont="1" applyFill="1"/>
    <xf numFmtId="14" fontId="16" fillId="16" borderId="3" xfId="0" applyNumberFormat="1" applyFont="1" applyFill="1" applyBorder="1" applyAlignment="1">
      <alignment horizontal="left" wrapText="1"/>
    </xf>
    <xf numFmtId="0" fontId="17" fillId="16" borderId="3" xfId="0" applyFont="1" applyFill="1" applyBorder="1" applyAlignment="1">
      <alignment horizontal="left" wrapText="1"/>
    </xf>
    <xf numFmtId="0" fontId="16" fillId="16" borderId="3" xfId="0" applyFont="1" applyFill="1" applyBorder="1" applyAlignment="1">
      <alignment horizontal="left" wrapText="1"/>
    </xf>
    <xf numFmtId="4" fontId="16" fillId="16" borderId="3" xfId="0" applyNumberFormat="1" applyFont="1" applyFill="1" applyBorder="1" applyAlignment="1">
      <alignment horizontal="right"/>
    </xf>
    <xf numFmtId="14" fontId="16" fillId="7" borderId="3" xfId="0" applyNumberFormat="1" applyFont="1" applyFill="1" applyBorder="1" applyAlignment="1">
      <alignment horizontal="left" wrapText="1"/>
    </xf>
    <xf numFmtId="0" fontId="18" fillId="7" borderId="3" xfId="0" applyFont="1" applyFill="1" applyBorder="1" applyAlignment="1">
      <alignment horizontal="left" wrapText="1"/>
    </xf>
    <xf numFmtId="0" fontId="16" fillId="7" borderId="3" xfId="0" applyFont="1" applyFill="1" applyBorder="1" applyAlignment="1">
      <alignment horizontal="left" wrapText="1"/>
    </xf>
    <xf numFmtId="4" fontId="16" fillId="7" borderId="3" xfId="0" applyNumberFormat="1" applyFont="1" applyFill="1" applyBorder="1" applyAlignment="1">
      <alignment horizontal="right"/>
    </xf>
    <xf numFmtId="0" fontId="16" fillId="16" borderId="3" xfId="0" applyFont="1" applyFill="1" applyBorder="1" applyAlignment="1">
      <alignment horizontal="right"/>
    </xf>
    <xf numFmtId="165" fontId="16" fillId="16" borderId="3" xfId="0" applyNumberFormat="1" applyFont="1" applyFill="1" applyBorder="1" applyAlignment="1">
      <alignment horizontal="left" wrapText="1"/>
    </xf>
    <xf numFmtId="0" fontId="1" fillId="15" borderId="0" xfId="0" applyFont="1" applyFill="1" applyAlignment="1"/>
    <xf numFmtId="4" fontId="1" fillId="15" borderId="0" xfId="0" applyNumberFormat="1" applyFont="1" applyFill="1"/>
    <xf numFmtId="165" fontId="16" fillId="7" borderId="3" xfId="0" applyNumberFormat="1" applyFont="1" applyFill="1" applyBorder="1" applyAlignment="1">
      <alignment horizontal="left" wrapText="1"/>
    </xf>
    <xf numFmtId="0" fontId="1" fillId="7" borderId="0" xfId="0" applyFont="1" applyFill="1" applyAlignment="1"/>
    <xf numFmtId="0" fontId="1" fillId="7" borderId="0" xfId="0" applyFont="1" applyFill="1"/>
    <xf numFmtId="0" fontId="16" fillId="7" borderId="3" xfId="0" applyFont="1" applyFill="1" applyBorder="1" applyAlignment="1">
      <alignment horizontal="right"/>
    </xf>
    <xf numFmtId="14" fontId="1" fillId="15" borderId="0" xfId="0" applyNumberFormat="1" applyFont="1" applyFill="1"/>
    <xf numFmtId="0" fontId="12" fillId="18" borderId="0" xfId="0" applyFont="1" applyFill="1" applyAlignment="1"/>
    <xf numFmtId="0" fontId="15" fillId="18" borderId="0" xfId="0" applyFont="1" applyFill="1" applyAlignment="1"/>
    <xf numFmtId="0" fontId="12" fillId="18" borderId="0" xfId="0" applyFont="1" applyFill="1"/>
    <xf numFmtId="0" fontId="1" fillId="18" borderId="0" xfId="0" applyFont="1" applyFill="1"/>
    <xf numFmtId="0" fontId="5" fillId="18" borderId="0" xfId="0" applyFont="1" applyFill="1" applyAlignment="1"/>
    <xf numFmtId="14" fontId="1" fillId="18" borderId="0" xfId="0" applyNumberFormat="1" applyFont="1" applyFill="1"/>
    <xf numFmtId="0" fontId="12" fillId="14" borderId="0" xfId="0" applyFont="1" applyFill="1"/>
    <xf numFmtId="0" fontId="5" fillId="15" borderId="0" xfId="0" applyFont="1" applyFill="1" applyAlignment="1"/>
    <xf numFmtId="4" fontId="5" fillId="15" borderId="0" xfId="0" applyNumberFormat="1" applyFont="1" applyFill="1" applyAlignment="1">
      <alignment horizontal="right"/>
    </xf>
    <xf numFmtId="0" fontId="10" fillId="0" borderId="0" xfId="0" applyFont="1" applyAlignment="1"/>
    <xf numFmtId="4" fontId="10" fillId="0" borderId="0" xfId="0" applyNumberFormat="1" applyFont="1" applyAlignment="1">
      <alignment horizontal="right"/>
    </xf>
    <xf numFmtId="0" fontId="10" fillId="15" borderId="0" xfId="0" applyFont="1" applyFill="1" applyAlignment="1"/>
    <xf numFmtId="0" fontId="5" fillId="14" borderId="0" xfId="0" applyFont="1" applyFill="1" applyAlignment="1"/>
    <xf numFmtId="14" fontId="5" fillId="14" borderId="0" xfId="0" applyNumberFormat="1" applyFont="1" applyFill="1" applyAlignment="1"/>
    <xf numFmtId="164" fontId="16" fillId="7" borderId="3" xfId="0" applyNumberFormat="1" applyFont="1" applyFill="1" applyBorder="1" applyAlignment="1">
      <alignment horizontal="right"/>
    </xf>
    <xf numFmtId="164" fontId="1" fillId="15" borderId="0" xfId="0" applyNumberFormat="1" applyFont="1" applyFill="1"/>
    <xf numFmtId="0" fontId="12" fillId="19" borderId="0" xfId="0" applyFont="1" applyFill="1" applyAlignment="1"/>
    <xf numFmtId="0" fontId="15" fillId="19" borderId="0" xfId="0" applyFont="1" applyFill="1" applyAlignment="1"/>
    <xf numFmtId="0" fontId="1" fillId="19" borderId="0" xfId="0" applyFont="1" applyFill="1"/>
    <xf numFmtId="0" fontId="5" fillId="19" borderId="0" xfId="0" applyFont="1" applyFill="1" applyAlignment="1"/>
    <xf numFmtId="14" fontId="1" fillId="19" borderId="0" xfId="0" applyNumberFormat="1" applyFont="1" applyFill="1"/>
    <xf numFmtId="14" fontId="16" fillId="11" borderId="3" xfId="0" applyNumberFormat="1" applyFont="1" applyFill="1" applyBorder="1" applyAlignment="1">
      <alignment horizontal="left" wrapText="1"/>
    </xf>
    <xf numFmtId="0" fontId="21" fillId="11" borderId="3" xfId="0" applyFont="1" applyFill="1" applyBorder="1" applyAlignment="1">
      <alignment horizontal="left" wrapText="1"/>
    </xf>
    <xf numFmtId="0" fontId="16" fillId="11" borderId="3" xfId="0" applyFont="1" applyFill="1" applyBorder="1" applyAlignment="1">
      <alignment horizontal="left" wrapText="1"/>
    </xf>
    <xf numFmtId="4" fontId="16" fillId="11" borderId="3" xfId="0" applyNumberFormat="1" applyFont="1" applyFill="1" applyBorder="1" applyAlignment="1">
      <alignment horizontal="right"/>
    </xf>
    <xf numFmtId="4" fontId="1" fillId="15" borderId="0" xfId="0" applyNumberFormat="1" applyFont="1" applyFill="1" applyAlignment="1"/>
    <xf numFmtId="0" fontId="1" fillId="15" borderId="0" xfId="0" applyFont="1" applyFill="1" applyAlignment="1"/>
    <xf numFmtId="0" fontId="1" fillId="3" borderId="0" xfId="0" applyNumberFormat="1" applyFont="1" applyFill="1" applyAlignment="1">
      <alignment horizontal="right"/>
    </xf>
    <xf numFmtId="0" fontId="22" fillId="6" borderId="0" xfId="0" applyFont="1" applyFill="1" applyAlignment="1">
      <alignment horizontal="left"/>
    </xf>
    <xf numFmtId="3" fontId="22" fillId="6" borderId="0" xfId="0" applyNumberFormat="1" applyFont="1" applyFill="1" applyAlignment="1">
      <alignment horizontal="left"/>
    </xf>
    <xf numFmtId="14" fontId="16" fillId="20" borderId="4" xfId="0" applyNumberFormat="1" applyFont="1" applyFill="1" applyBorder="1" applyAlignment="1">
      <alignment vertical="center" wrapText="1"/>
    </xf>
    <xf numFmtId="0" fontId="23" fillId="20" borderId="4" xfId="2" applyFill="1" applyBorder="1" applyAlignment="1">
      <alignment vertical="center" wrapText="1"/>
    </xf>
    <xf numFmtId="0" fontId="16" fillId="20" borderId="4" xfId="0" applyFont="1" applyFill="1" applyBorder="1" applyAlignment="1">
      <alignment vertical="center" wrapText="1"/>
    </xf>
    <xf numFmtId="4" fontId="16" fillId="20" borderId="4" xfId="0" applyNumberFormat="1" applyFont="1" applyFill="1" applyBorder="1" applyAlignment="1">
      <alignment horizontal="right" vertical="center"/>
    </xf>
    <xf numFmtId="0" fontId="24" fillId="15" borderId="0" xfId="0" applyFont="1" applyFill="1" applyAlignment="1"/>
    <xf numFmtId="0" fontId="24" fillId="0" borderId="0" xfId="0" applyFont="1" applyAlignment="1"/>
    <xf numFmtId="14" fontId="16" fillId="21" borderId="4" xfId="0" applyNumberFormat="1" applyFont="1" applyFill="1" applyBorder="1" applyAlignment="1">
      <alignment vertical="center" wrapText="1"/>
    </xf>
    <xf numFmtId="0" fontId="23" fillId="21" borderId="4" xfId="2" applyFill="1" applyBorder="1" applyAlignment="1">
      <alignment vertical="center" wrapText="1"/>
    </xf>
    <xf numFmtId="0" fontId="16" fillId="21" borderId="4" xfId="0" applyFont="1" applyFill="1" applyBorder="1" applyAlignment="1">
      <alignment vertical="center" wrapText="1"/>
    </xf>
    <xf numFmtId="4" fontId="16" fillId="21" borderId="4" xfId="0" applyNumberFormat="1" applyFont="1" applyFill="1" applyBorder="1" applyAlignment="1">
      <alignment horizontal="right" vertical="center"/>
    </xf>
    <xf numFmtId="4" fontId="0" fillId="0" borderId="0" xfId="0" applyNumberFormat="1" applyFont="1" applyAlignment="1"/>
    <xf numFmtId="0" fontId="27" fillId="14" borderId="0" xfId="0" applyFont="1" applyFill="1" applyAlignment="1"/>
    <xf numFmtId="0" fontId="27" fillId="18" borderId="0" xfId="0" applyFont="1" applyFill="1" applyAlignment="1"/>
    <xf numFmtId="0" fontId="16" fillId="21" borderId="4" xfId="0" applyFont="1" applyFill="1" applyBorder="1" applyAlignment="1">
      <alignment horizontal="right" vertical="center"/>
    </xf>
    <xf numFmtId="0" fontId="22" fillId="18" borderId="0" xfId="0" applyFont="1" applyFill="1" applyAlignment="1"/>
    <xf numFmtId="0" fontId="12" fillId="23" borderId="0" xfId="0" applyFont="1" applyFill="1" applyAlignment="1"/>
    <xf numFmtId="0" fontId="27" fillId="23" borderId="0" xfId="0" applyFont="1" applyFill="1" applyAlignment="1"/>
    <xf numFmtId="0" fontId="12" fillId="23" borderId="0" xfId="0" applyFont="1" applyFill="1"/>
    <xf numFmtId="0" fontId="1" fillId="23" borderId="0" xfId="0" applyFont="1" applyFill="1"/>
    <xf numFmtId="0" fontId="28" fillId="24" borderId="0" xfId="0" applyFont="1" applyFill="1" applyAlignment="1"/>
    <xf numFmtId="164" fontId="1" fillId="0" borderId="0" xfId="0" quotePrefix="1" applyNumberFormat="1" applyFont="1"/>
    <xf numFmtId="164" fontId="1" fillId="0" borderId="0" xfId="0" quotePrefix="1" applyNumberFormat="1" applyFont="1" applyAlignment="1"/>
    <xf numFmtId="43" fontId="1" fillId="15" borderId="0" xfId="3" applyFont="1" applyFill="1"/>
    <xf numFmtId="164" fontId="0" fillId="0" borderId="0" xfId="0" applyNumberFormat="1" applyFont="1" applyAlignment="1"/>
    <xf numFmtId="0" fontId="10" fillId="3" borderId="0" xfId="0" applyFont="1" applyFill="1" applyAlignment="1"/>
    <xf numFmtId="164" fontId="10" fillId="0" borderId="0" xfId="0" applyNumberFormat="1" applyFont="1"/>
    <xf numFmtId="0" fontId="14" fillId="13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4" fillId="3" borderId="0" xfId="0" applyFont="1" applyFill="1" applyAlignment="1"/>
    <xf numFmtId="0" fontId="26" fillId="0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2" fillId="18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20" fillId="17" borderId="0" xfId="0" applyFont="1" applyFill="1" applyAlignment="1">
      <alignment horizontal="center" vertical="center" wrapText="1"/>
    </xf>
    <xf numFmtId="0" fontId="28" fillId="24" borderId="0" xfId="0" applyFont="1" applyFill="1" applyAlignment="1">
      <alignment horizontal="center" vertical="center" wrapText="1"/>
    </xf>
    <xf numFmtId="165" fontId="16" fillId="26" borderId="3" xfId="0" applyNumberFormat="1" applyFont="1" applyFill="1" applyBorder="1" applyAlignment="1">
      <alignment horizontal="left" wrapText="1"/>
    </xf>
    <xf numFmtId="0" fontId="19" fillId="26" borderId="3" xfId="0" applyFont="1" applyFill="1" applyBorder="1" applyAlignment="1">
      <alignment horizontal="left" wrapText="1"/>
    </xf>
    <xf numFmtId="0" fontId="16" fillId="26" borderId="3" xfId="0" applyFont="1" applyFill="1" applyBorder="1" applyAlignment="1">
      <alignment horizontal="left" wrapText="1"/>
    </xf>
    <xf numFmtId="4" fontId="16" fillId="26" borderId="3" xfId="0" applyNumberFormat="1" applyFont="1" applyFill="1" applyBorder="1" applyAlignment="1">
      <alignment horizontal="right"/>
    </xf>
    <xf numFmtId="0" fontId="1" fillId="2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22" borderId="0" xfId="0" applyFont="1" applyFill="1" applyAlignment="1">
      <alignment horizontal="center" vertical="center" wrapText="1"/>
    </xf>
    <xf numFmtId="0" fontId="16" fillId="20" borderId="5" xfId="0" applyFont="1" applyFill="1" applyBorder="1" applyAlignment="1">
      <alignment horizontal="center" vertical="center" wrapText="1"/>
    </xf>
    <xf numFmtId="0" fontId="12" fillId="23" borderId="0" xfId="0" applyFont="1" applyFill="1" applyAlignment="1">
      <alignment horizontal="center" vertical="center" wrapText="1"/>
    </xf>
    <xf numFmtId="43" fontId="30" fillId="0" borderId="0" xfId="3" applyFont="1" applyAlignment="1"/>
    <xf numFmtId="164" fontId="4" fillId="0" borderId="0" xfId="0" quotePrefix="1" applyNumberFormat="1" applyFont="1"/>
    <xf numFmtId="14" fontId="16" fillId="27" borderId="3" xfId="0" applyNumberFormat="1" applyFont="1" applyFill="1" applyBorder="1" applyAlignment="1">
      <alignment horizontal="left" wrapText="1"/>
    </xf>
    <xf numFmtId="0" fontId="17" fillId="27" borderId="3" xfId="0" applyFont="1" applyFill="1" applyBorder="1" applyAlignment="1">
      <alignment horizontal="left" wrapText="1"/>
    </xf>
    <xf numFmtId="0" fontId="16" fillId="27" borderId="3" xfId="0" applyFont="1" applyFill="1" applyBorder="1" applyAlignment="1">
      <alignment horizontal="left" wrapText="1"/>
    </xf>
    <xf numFmtId="4" fontId="16" fillId="27" borderId="3" xfId="0" applyNumberFormat="1" applyFont="1" applyFill="1" applyBorder="1" applyAlignment="1">
      <alignment horizontal="right"/>
    </xf>
    <xf numFmtId="0" fontId="1" fillId="28" borderId="0" xfId="0" applyFont="1" applyFill="1" applyAlignment="1">
      <alignment horizontal="center" vertical="center" wrapText="1"/>
    </xf>
    <xf numFmtId="14" fontId="16" fillId="29" borderId="3" xfId="0" applyNumberFormat="1" applyFont="1" applyFill="1" applyBorder="1" applyAlignment="1">
      <alignment horizontal="left" wrapText="1"/>
    </xf>
    <xf numFmtId="0" fontId="18" fillId="29" borderId="3" xfId="0" applyFont="1" applyFill="1" applyBorder="1" applyAlignment="1">
      <alignment horizontal="left" wrapText="1"/>
    </xf>
    <xf numFmtId="0" fontId="16" fillId="29" borderId="3" xfId="0" applyFont="1" applyFill="1" applyBorder="1" applyAlignment="1">
      <alignment horizontal="left" wrapText="1"/>
    </xf>
    <xf numFmtId="4" fontId="16" fillId="29" borderId="3" xfId="0" applyNumberFormat="1" applyFont="1" applyFill="1" applyBorder="1" applyAlignment="1">
      <alignment horizontal="right"/>
    </xf>
    <xf numFmtId="165" fontId="16" fillId="27" borderId="3" xfId="0" applyNumberFormat="1" applyFont="1" applyFill="1" applyBorder="1" applyAlignment="1">
      <alignment horizontal="left" wrapText="1"/>
    </xf>
    <xf numFmtId="43" fontId="1" fillId="15" borderId="0" xfId="3" applyFont="1" applyFill="1" applyAlignment="1"/>
    <xf numFmtId="43" fontId="0" fillId="0" borderId="0" xfId="3" applyFont="1" applyAlignment="1"/>
    <xf numFmtId="166" fontId="0" fillId="0" borderId="0" xfId="0" applyNumberFormat="1" applyFont="1" applyAlignment="1"/>
    <xf numFmtId="8" fontId="31" fillId="0" borderId="0" xfId="0" applyNumberFormat="1" applyFont="1" applyAlignment="1"/>
  </cellXfs>
  <cellStyles count="4">
    <cellStyle name="Hiperlink" xfId="2" builtinId="8"/>
    <cellStyle name="Normal" xfId="0" builtinId="0"/>
    <cellStyle name="Normal 2" xfId="1"/>
    <cellStyle name="Vírgula" xfId="3" builtinId="3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nualsiafi.tesouro.fazenda.gov.br/020000/020300/02031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ortaltransparencia.gov.br/despesasdiarias/pagamento?documento=150182152272017DR800173" TargetMode="External"/><Relationship Id="rId21" Type="http://schemas.openxmlformats.org/officeDocument/2006/relationships/hyperlink" Target="http://www.portaltransparencia.gov.br/despesasdiarias/pagamento?documento=150182152272017DR800137" TargetMode="External"/><Relationship Id="rId42" Type="http://schemas.openxmlformats.org/officeDocument/2006/relationships/hyperlink" Target="http://www.portaltransparencia.gov.br/despesasdiarias/pagamento?documento=150182152272017DR800433" TargetMode="External"/><Relationship Id="rId47" Type="http://schemas.openxmlformats.org/officeDocument/2006/relationships/hyperlink" Target="http://www.portaltransparencia.gov.br/despesasdiarias/pagamento?documento=150182152272017OB801751" TargetMode="External"/><Relationship Id="rId63" Type="http://schemas.openxmlformats.org/officeDocument/2006/relationships/hyperlink" Target="http://www.portaltransparencia.gov.br/despesasdiarias/pagamento?documento=150182152272017DR800345" TargetMode="External"/><Relationship Id="rId68" Type="http://schemas.openxmlformats.org/officeDocument/2006/relationships/hyperlink" Target="http://www.portaltransparencia.gov.br/despesasdiarias/pagamento?documento=150182152272017OB801442" TargetMode="External"/><Relationship Id="rId7" Type="http://schemas.openxmlformats.org/officeDocument/2006/relationships/hyperlink" Target="http://www.portaltransparencia.gov.br/despesasdiarias/pagamento?documento=150182152272017DR800513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://www.portaltransparencia.gov.br/despesasdiarias/pagamento?documento=150182152272017GP800163" TargetMode="External"/><Relationship Id="rId16" Type="http://schemas.openxmlformats.org/officeDocument/2006/relationships/hyperlink" Target="http://www.portaltransparencia.gov.br/despesasdiarias/pagamento?documento=150182152272017DR800026" TargetMode="External"/><Relationship Id="rId29" Type="http://schemas.openxmlformats.org/officeDocument/2006/relationships/hyperlink" Target="http://www.portaltransparencia.gov.br/despesasdiarias/pagamento?documento=150182152272017DF800393" TargetMode="External"/><Relationship Id="rId11" Type="http://schemas.openxmlformats.org/officeDocument/2006/relationships/hyperlink" Target="http://www.portaltransparencia.gov.br/despesasdiarias/pagamento?documento=150182152272017DR800476" TargetMode="External"/><Relationship Id="rId24" Type="http://schemas.openxmlformats.org/officeDocument/2006/relationships/hyperlink" Target="http://www.portaltransparencia.gov.br/despesasdiarias/pagamento?documento=150182152272017GP800086" TargetMode="External"/><Relationship Id="rId32" Type="http://schemas.openxmlformats.org/officeDocument/2006/relationships/hyperlink" Target="http://www.portaltransparencia.gov.br/despesasdiarias/pagamento?documento=150182152272017GP800122" TargetMode="External"/><Relationship Id="rId37" Type="http://schemas.openxmlformats.org/officeDocument/2006/relationships/hyperlink" Target="http://www.portaltransparencia.gov.br/despesasdiarias/pagamento?documento=150182152272017DF800534" TargetMode="External"/><Relationship Id="rId40" Type="http://schemas.openxmlformats.org/officeDocument/2006/relationships/hyperlink" Target="http://www.portaltransparencia.gov.br/despesasdiarias/pagamento?documento=150182152272017GP800179" TargetMode="External"/><Relationship Id="rId45" Type="http://schemas.openxmlformats.org/officeDocument/2006/relationships/hyperlink" Target="http://www.portaltransparencia.gov.br/despesasdiarias/pagamento?documento=150182152272017DF800721" TargetMode="External"/><Relationship Id="rId53" Type="http://schemas.openxmlformats.org/officeDocument/2006/relationships/hyperlink" Target="http://www.portaltransparencia.gov.br/despesasdiarias/pagamento?documento=150182152272017OB800286" TargetMode="External"/><Relationship Id="rId58" Type="http://schemas.openxmlformats.org/officeDocument/2006/relationships/hyperlink" Target="http://www.portaltransparencia.gov.br/despesasdiarias/pagamento?documento=150182152272017OB801382" TargetMode="External"/><Relationship Id="rId66" Type="http://schemas.openxmlformats.org/officeDocument/2006/relationships/hyperlink" Target="http://www.portaltransparencia.gov.br/despesasdiarias/pagamento?documento=150182152272017DR800472" TargetMode="External"/><Relationship Id="rId5" Type="http://schemas.openxmlformats.org/officeDocument/2006/relationships/hyperlink" Target="http://www.portaltransparencia.gov.br/despesasdiarias/pagamento?documento=150182152272017OB801738" TargetMode="External"/><Relationship Id="rId61" Type="http://schemas.openxmlformats.org/officeDocument/2006/relationships/hyperlink" Target="http://www.portaltransparencia.gov.br/despesasdiarias/pagamento?documento=150182152272017GP800121" TargetMode="External"/><Relationship Id="rId19" Type="http://schemas.openxmlformats.org/officeDocument/2006/relationships/hyperlink" Target="http://www.portaltransparencia.gov.br/despesasdiarias/pagamento?documento=150182152272017GP800069" TargetMode="External"/><Relationship Id="rId14" Type="http://schemas.openxmlformats.org/officeDocument/2006/relationships/hyperlink" Target="http://www.portaltransparencia.gov.br/despesasdiarias/pagamento?documento=150182152272017OB801741" TargetMode="External"/><Relationship Id="rId22" Type="http://schemas.openxmlformats.org/officeDocument/2006/relationships/hyperlink" Target="http://www.portaltransparencia.gov.br/despesasdiarias/pagamento?documento=150182152272017OB800344" TargetMode="External"/><Relationship Id="rId27" Type="http://schemas.openxmlformats.org/officeDocument/2006/relationships/hyperlink" Target="http://www.portaltransparencia.gov.br/despesasdiarias/pagamento?documento=150182152272017OB800560" TargetMode="External"/><Relationship Id="rId30" Type="http://schemas.openxmlformats.org/officeDocument/2006/relationships/hyperlink" Target="http://www.portaltransparencia.gov.br/despesasdiarias/pagamento?documento=150182152272017DR800251" TargetMode="External"/><Relationship Id="rId35" Type="http://schemas.openxmlformats.org/officeDocument/2006/relationships/hyperlink" Target="http://www.portaltransparencia.gov.br/despesasdiarias/pagamento?documento=150182152272017OB800965" TargetMode="External"/><Relationship Id="rId43" Type="http://schemas.openxmlformats.org/officeDocument/2006/relationships/hyperlink" Target="http://www.portaltransparencia.gov.br/despesasdiarias/pagamento?documento=150182152272017OB801459" TargetMode="External"/><Relationship Id="rId48" Type="http://schemas.openxmlformats.org/officeDocument/2006/relationships/hyperlink" Target="http://www.portaltransparencia.gov.br/despesasdiarias/pagamento?documento=150182152272017DF800091" TargetMode="External"/><Relationship Id="rId56" Type="http://schemas.openxmlformats.org/officeDocument/2006/relationships/hyperlink" Target="http://www.portaltransparencia.gov.br/despesasdiarias/pagamento?documento=150182152272017DF800626" TargetMode="External"/><Relationship Id="rId64" Type="http://schemas.openxmlformats.org/officeDocument/2006/relationships/hyperlink" Target="http://www.portaltransparencia.gov.br/despesasdiarias/pagamento?documento=150182152272017OB801147" TargetMode="External"/><Relationship Id="rId69" Type="http://schemas.openxmlformats.org/officeDocument/2006/relationships/hyperlink" Target="http://www.portaltransparencia.gov.br/despesasdiarias/pagamento?documento=150182152272017DF800688" TargetMode="External"/><Relationship Id="rId8" Type="http://schemas.openxmlformats.org/officeDocument/2006/relationships/hyperlink" Target="http://www.portaltransparencia.gov.br/despesasdiarias/pagamento?documento=150182152272017GP800166" TargetMode="External"/><Relationship Id="rId51" Type="http://schemas.openxmlformats.org/officeDocument/2006/relationships/hyperlink" Target="http://www.portaltransparencia.gov.br/despesasdiarias/pagamento?documento=150182152272017DF800132" TargetMode="External"/><Relationship Id="rId3" Type="http://schemas.openxmlformats.org/officeDocument/2006/relationships/hyperlink" Target="http://www.portaltransparencia.gov.br/despesasdiarias/pagamento?documento=150182152272017DF800710" TargetMode="External"/><Relationship Id="rId12" Type="http://schemas.openxmlformats.org/officeDocument/2006/relationships/hyperlink" Target="http://www.portaltransparencia.gov.br/despesasdiarias/pagamento?documento=150182152272017DR800477" TargetMode="External"/><Relationship Id="rId17" Type="http://schemas.openxmlformats.org/officeDocument/2006/relationships/hyperlink" Target="http://www.portaltransparencia.gov.br/despesasdiarias/pagamento?documento=150182152272017OB800067" TargetMode="External"/><Relationship Id="rId25" Type="http://schemas.openxmlformats.org/officeDocument/2006/relationships/hyperlink" Target="http://www.portaltransparencia.gov.br/despesasdiarias/pagamento?documento=150182152272017DF800249" TargetMode="External"/><Relationship Id="rId33" Type="http://schemas.openxmlformats.org/officeDocument/2006/relationships/hyperlink" Target="http://www.portaltransparencia.gov.br/despesasdiarias/pagamento?documento=150182152272017DF800459" TargetMode="External"/><Relationship Id="rId38" Type="http://schemas.openxmlformats.org/officeDocument/2006/relationships/hyperlink" Target="http://www.portaltransparencia.gov.br/despesasdiarias/pagamento?documento=150182152272017DR800361" TargetMode="External"/><Relationship Id="rId46" Type="http://schemas.openxmlformats.org/officeDocument/2006/relationships/hyperlink" Target="http://www.portaltransparencia.gov.br/despesasdiarias/pagamento?documento=150182152272017DR800497" TargetMode="External"/><Relationship Id="rId59" Type="http://schemas.openxmlformats.org/officeDocument/2006/relationships/hyperlink" Target="http://www.portaltransparencia.gov.br/despesasdiarias/pagamento?documento=150182152272017DF800724" TargetMode="External"/><Relationship Id="rId67" Type="http://schemas.openxmlformats.org/officeDocument/2006/relationships/hyperlink" Target="http://www.portaltransparencia.gov.br/despesasdiarias/pagamento?documento=150182152272017OB801737" TargetMode="External"/><Relationship Id="rId20" Type="http://schemas.openxmlformats.org/officeDocument/2006/relationships/hyperlink" Target="http://www.portaltransparencia.gov.br/despesasdiarias/pagamento?documento=150182152272017DF800172" TargetMode="External"/><Relationship Id="rId41" Type="http://schemas.openxmlformats.org/officeDocument/2006/relationships/hyperlink" Target="http://www.portaltransparencia.gov.br/despesasdiarias/pagamento?documento=150182152272017DF800647" TargetMode="External"/><Relationship Id="rId54" Type="http://schemas.openxmlformats.org/officeDocument/2006/relationships/hyperlink" Target="http://www.portaltransparencia.gov.br/despesasdiarias/pagamento?documento=150182152272017DF800736" TargetMode="External"/><Relationship Id="rId62" Type="http://schemas.openxmlformats.org/officeDocument/2006/relationships/hyperlink" Target="http://www.portaltransparencia.gov.br/despesasdiarias/pagamento?documento=150182152272017DF800520" TargetMode="External"/><Relationship Id="rId70" Type="http://schemas.openxmlformats.org/officeDocument/2006/relationships/hyperlink" Target="http://www.portaltransparencia.gov.br/despesasdiarias/pagamento?documento=150182152272017OB801699" TargetMode="External"/><Relationship Id="rId1" Type="http://schemas.openxmlformats.org/officeDocument/2006/relationships/hyperlink" Target="http://www.portaltransparencia.gov.br/despesasdiarias/pagamento?documento=150182152272017OB801548" TargetMode="External"/><Relationship Id="rId6" Type="http://schemas.openxmlformats.org/officeDocument/2006/relationships/hyperlink" Target="http://www.portaltransparencia.gov.br/despesasdiarias/pagamento?documento=150182152272017DF800735" TargetMode="External"/><Relationship Id="rId15" Type="http://schemas.openxmlformats.org/officeDocument/2006/relationships/hyperlink" Target="http://www.portaltransparencia.gov.br/despesasdiarias/pagamento?documento=150182152272017DF800035" TargetMode="External"/><Relationship Id="rId23" Type="http://schemas.openxmlformats.org/officeDocument/2006/relationships/hyperlink" Target="http://www.portaltransparencia.gov.br/despesasdiarias/pagamento?documento=150182152272017OB800413" TargetMode="External"/><Relationship Id="rId28" Type="http://schemas.openxmlformats.org/officeDocument/2006/relationships/hyperlink" Target="http://www.portaltransparencia.gov.br/despesasdiarias/pagamento?documento=150182152272017GP800102" TargetMode="External"/><Relationship Id="rId36" Type="http://schemas.openxmlformats.org/officeDocument/2006/relationships/hyperlink" Target="http://www.portaltransparencia.gov.br/despesasdiarias/pagamento?documento=150182152272017GP800138" TargetMode="External"/><Relationship Id="rId49" Type="http://schemas.openxmlformats.org/officeDocument/2006/relationships/hyperlink" Target="http://www.portaltransparencia.gov.br/despesasdiarias/pagamento?documento=150182152272017DR800079" TargetMode="External"/><Relationship Id="rId57" Type="http://schemas.openxmlformats.org/officeDocument/2006/relationships/hyperlink" Target="http://www.portaltransparencia.gov.br/despesasdiarias/pagamento?documento=150182152272017OB801381" TargetMode="External"/><Relationship Id="rId10" Type="http://schemas.openxmlformats.org/officeDocument/2006/relationships/hyperlink" Target="http://www.portaltransparencia.gov.br/despesasdiarias/pagamento?documento=150182152272017DF800713" TargetMode="External"/><Relationship Id="rId31" Type="http://schemas.openxmlformats.org/officeDocument/2006/relationships/hyperlink" Target="http://www.portaltransparencia.gov.br/despesasdiarias/pagamento?documento=150182152272017OB800810" TargetMode="External"/><Relationship Id="rId44" Type="http://schemas.openxmlformats.org/officeDocument/2006/relationships/hyperlink" Target="http://www.portaltransparencia.gov.br/despesasdiarias/pagamento?documento=150182152272017GP800205" TargetMode="External"/><Relationship Id="rId52" Type="http://schemas.openxmlformats.org/officeDocument/2006/relationships/hyperlink" Target="http://www.portaltransparencia.gov.br/despesasdiarias/pagamento?documento=150182152272017DR800095" TargetMode="External"/><Relationship Id="rId60" Type="http://schemas.openxmlformats.org/officeDocument/2006/relationships/hyperlink" Target="http://www.portaltransparencia.gov.br/despesasdiarias/pagamento?documento=150182152272017OB801763" TargetMode="External"/><Relationship Id="rId65" Type="http://schemas.openxmlformats.org/officeDocument/2006/relationships/hyperlink" Target="http://www.portaltransparencia.gov.br/despesasdiarias/pagamento?documento=150182152272017DF800709" TargetMode="External"/><Relationship Id="rId4" Type="http://schemas.openxmlformats.org/officeDocument/2006/relationships/hyperlink" Target="http://www.portaltransparencia.gov.br/despesasdiarias/pagamento?documento=150182152272017DR800473" TargetMode="External"/><Relationship Id="rId9" Type="http://schemas.openxmlformats.org/officeDocument/2006/relationships/hyperlink" Target="http://www.portaltransparencia.gov.br/despesasdiarias/pagamento?documento=150182152272017GP800204" TargetMode="External"/><Relationship Id="rId13" Type="http://schemas.openxmlformats.org/officeDocument/2006/relationships/hyperlink" Target="http://www.portaltransparencia.gov.br/despesasdiarias/pagamento?documento=150182152272017DR800478" TargetMode="External"/><Relationship Id="rId18" Type="http://schemas.openxmlformats.org/officeDocument/2006/relationships/hyperlink" Target="http://www.portaltransparencia.gov.br/despesasdiarias/pagamento?documento=150182152272017GP800038" TargetMode="External"/><Relationship Id="rId39" Type="http://schemas.openxmlformats.org/officeDocument/2006/relationships/hyperlink" Target="http://www.portaltransparencia.gov.br/despesasdiarias/pagamento?documento=150182152272017OB801170" TargetMode="External"/><Relationship Id="rId34" Type="http://schemas.openxmlformats.org/officeDocument/2006/relationships/hyperlink" Target="http://www.portaltransparencia.gov.br/despesasdiarias/pagamento?documento=150182152272017DR800269" TargetMode="External"/><Relationship Id="rId50" Type="http://schemas.openxmlformats.org/officeDocument/2006/relationships/hyperlink" Target="http://www.portaltransparencia.gov.br/despesasdiarias/pagamento?documento=150182152272017OB800171" TargetMode="External"/><Relationship Id="rId55" Type="http://schemas.openxmlformats.org/officeDocument/2006/relationships/hyperlink" Target="http://www.portaltransparencia.gov.br/despesasdiarias/pagamento?documento=150182152272017DF80062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ortaltransparencia.gov.br/despesasdiarias/pagamento?documento=150182152272016DR800467" TargetMode="External"/><Relationship Id="rId21" Type="http://schemas.openxmlformats.org/officeDocument/2006/relationships/hyperlink" Target="http://www.portaltransparencia.gov.br/despesasdiarias/pagamento?documento=150182152272016DR800477" TargetMode="External"/><Relationship Id="rId42" Type="http://schemas.openxmlformats.org/officeDocument/2006/relationships/hyperlink" Target="http://www.portaltransparencia.gov.br/despesasdiarias/pagamento?documento=150182152272016DR800434" TargetMode="External"/><Relationship Id="rId47" Type="http://schemas.openxmlformats.org/officeDocument/2006/relationships/hyperlink" Target="http://www.portaltransparencia.gov.br/despesasdiarias/pagamento?documento=150182152272016GP800205" TargetMode="External"/><Relationship Id="rId63" Type="http://schemas.openxmlformats.org/officeDocument/2006/relationships/hyperlink" Target="http://www.portaltransparencia.gov.br/despesasdiarias/pagamento?documento=150182152272016DF800826" TargetMode="External"/><Relationship Id="rId68" Type="http://schemas.openxmlformats.org/officeDocument/2006/relationships/hyperlink" Target="http://www.portaltransparencia.gov.br/despesasdiarias/pagamento?documento=150182152272016GP800001" TargetMode="External"/><Relationship Id="rId84" Type="http://schemas.openxmlformats.org/officeDocument/2006/relationships/hyperlink" Target="http://www.portaltransparencia.gov.br/despesasdiarias/pagamento?documento=150182152272016DF800108" TargetMode="External"/><Relationship Id="rId89" Type="http://schemas.openxmlformats.org/officeDocument/2006/relationships/hyperlink" Target="http://www.portaltransparencia.gov.br/despesasdiarias/pagamento?documento=150182152272016OB800796" TargetMode="External"/><Relationship Id="rId16" Type="http://schemas.openxmlformats.org/officeDocument/2006/relationships/hyperlink" Target="http://www.portaltransparencia.gov.br/despesasdiarias/pagamento?documento=150182152272016DF800818" TargetMode="External"/><Relationship Id="rId107" Type="http://schemas.openxmlformats.org/officeDocument/2006/relationships/printerSettings" Target="../printerSettings/printerSettings3.bin"/><Relationship Id="rId11" Type="http://schemas.openxmlformats.org/officeDocument/2006/relationships/hyperlink" Target="http://www.portaltransparencia.gov.br/despesasdiarias/pagamento?documento=150182152272016DR800466" TargetMode="External"/><Relationship Id="rId32" Type="http://schemas.openxmlformats.org/officeDocument/2006/relationships/hyperlink" Target="http://www.portaltransparencia.gov.br/despesasdiarias/pagamento?documento=150182152272016DF800875" TargetMode="External"/><Relationship Id="rId37" Type="http://schemas.openxmlformats.org/officeDocument/2006/relationships/hyperlink" Target="http://www.portaltransparencia.gov.br/despesasdiarias/pagamento?documento=150182152272016DF800506" TargetMode="External"/><Relationship Id="rId53" Type="http://schemas.openxmlformats.org/officeDocument/2006/relationships/hyperlink" Target="http://www.portaltransparencia.gov.br/despesasdiarias/pagamento?documento=150182152272016DF800011" TargetMode="External"/><Relationship Id="rId58" Type="http://schemas.openxmlformats.org/officeDocument/2006/relationships/hyperlink" Target="http://www.portaltransparencia.gov.br/despesasdiarias/pagamento?documento=150182152272016DR800417" TargetMode="External"/><Relationship Id="rId74" Type="http://schemas.openxmlformats.org/officeDocument/2006/relationships/hyperlink" Target="http://www.portaltransparencia.gov.br/despesasdiarias/pagamento?documento=150182152272016DR800302" TargetMode="External"/><Relationship Id="rId79" Type="http://schemas.openxmlformats.org/officeDocument/2006/relationships/hyperlink" Target="http://www.portaltransparencia.gov.br/despesasdiarias/pagamento?documento=150182152272016OB802450" TargetMode="External"/><Relationship Id="rId102" Type="http://schemas.openxmlformats.org/officeDocument/2006/relationships/hyperlink" Target="http://www.portaltransparencia.gov.br/despesasdiarias/pagamento?documento=153248152272016OB800431" TargetMode="External"/><Relationship Id="rId5" Type="http://schemas.openxmlformats.org/officeDocument/2006/relationships/hyperlink" Target="http://www.portaltransparencia.gov.br/despesasdiarias/pagamento?documento=150182152272016DR800482" TargetMode="External"/><Relationship Id="rId90" Type="http://schemas.openxmlformats.org/officeDocument/2006/relationships/hyperlink" Target="http://www.portaltransparencia.gov.br/despesasdiarias/pagamento?documento=150182152272016OB800797" TargetMode="External"/><Relationship Id="rId95" Type="http://schemas.openxmlformats.org/officeDocument/2006/relationships/hyperlink" Target="http://www.portaltransparencia.gov.br/despesasdiarias/pagamento?documento=150182152272016DR800021" TargetMode="External"/><Relationship Id="rId22" Type="http://schemas.openxmlformats.org/officeDocument/2006/relationships/hyperlink" Target="http://www.portaltransparencia.gov.br/despesasdiarias/pagamento?documento=150182152272016GP800206" TargetMode="External"/><Relationship Id="rId27" Type="http://schemas.openxmlformats.org/officeDocument/2006/relationships/hyperlink" Target="http://www.portaltransparencia.gov.br/despesasdiarias/pagamento?documento=150182152272016DR800470" TargetMode="External"/><Relationship Id="rId43" Type="http://schemas.openxmlformats.org/officeDocument/2006/relationships/hyperlink" Target="http://www.portaltransparencia.gov.br/despesasdiarias/pagamento?documento=150182152272016GP800190" TargetMode="External"/><Relationship Id="rId48" Type="http://schemas.openxmlformats.org/officeDocument/2006/relationships/hyperlink" Target="http://www.portaltransparencia.gov.br/despesasdiarias/pagamento?documento=150182152272016OB802214" TargetMode="External"/><Relationship Id="rId64" Type="http://schemas.openxmlformats.org/officeDocument/2006/relationships/hyperlink" Target="http://www.portaltransparencia.gov.br/despesasdiarias/pagamento?documento=150182152272016OB802238" TargetMode="External"/><Relationship Id="rId69" Type="http://schemas.openxmlformats.org/officeDocument/2006/relationships/hyperlink" Target="http://www.portaltransparencia.gov.br/despesasdiarias/pagamento?documento=150182152272016OB800029" TargetMode="External"/><Relationship Id="rId80" Type="http://schemas.openxmlformats.org/officeDocument/2006/relationships/hyperlink" Target="http://www.portaltransparencia.gov.br/despesasdiarias/pagamento?documento=150182152272016DF800046" TargetMode="External"/><Relationship Id="rId85" Type="http://schemas.openxmlformats.org/officeDocument/2006/relationships/hyperlink" Target="http://www.portaltransparencia.gov.br/despesasdiarias/pagamento?documento=150182152272016OB800316" TargetMode="External"/><Relationship Id="rId12" Type="http://schemas.openxmlformats.org/officeDocument/2006/relationships/hyperlink" Target="http://www.portaltransparencia.gov.br/despesasdiarias/pagamento?documento=150182152272016OB802215" TargetMode="External"/><Relationship Id="rId17" Type="http://schemas.openxmlformats.org/officeDocument/2006/relationships/hyperlink" Target="http://www.portaltransparencia.gov.br/despesasdiarias/pagamento?documento=150182152272016OB800753" TargetMode="External"/><Relationship Id="rId33" Type="http://schemas.openxmlformats.org/officeDocument/2006/relationships/hyperlink" Target="http://www.portaltransparencia.gov.br/despesasdiarias/pagamento?documento=150182152272016DR800514" TargetMode="External"/><Relationship Id="rId38" Type="http://schemas.openxmlformats.org/officeDocument/2006/relationships/hyperlink" Target="http://www.portaltransparencia.gov.br/despesasdiarias/pagamento?documento=150182152272016DR800334" TargetMode="External"/><Relationship Id="rId59" Type="http://schemas.openxmlformats.org/officeDocument/2006/relationships/hyperlink" Target="http://www.portaltransparencia.gov.br/despesasdiarias/pagamento?documento=150182152272016OB801873" TargetMode="External"/><Relationship Id="rId103" Type="http://schemas.openxmlformats.org/officeDocument/2006/relationships/hyperlink" Target="http://www.portaltransparencia.gov.br/despesasdiarias/pagamento?documento=153248152272016DR800019" TargetMode="External"/><Relationship Id="rId20" Type="http://schemas.openxmlformats.org/officeDocument/2006/relationships/hyperlink" Target="http://www.portaltransparencia.gov.br/despesasdiarias/pagamento?documento=150182152272016DR800476" TargetMode="External"/><Relationship Id="rId41" Type="http://schemas.openxmlformats.org/officeDocument/2006/relationships/hyperlink" Target="http://www.portaltransparencia.gov.br/despesasdiarias/pagamento?documento=150182152272016DF800757" TargetMode="External"/><Relationship Id="rId54" Type="http://schemas.openxmlformats.org/officeDocument/2006/relationships/hyperlink" Target="http://www.portaltransparencia.gov.br/despesasdiarias/pagamento?documento=150182152272016DF800263" TargetMode="External"/><Relationship Id="rId62" Type="http://schemas.openxmlformats.org/officeDocument/2006/relationships/hyperlink" Target="http://www.portaltransparencia.gov.br/despesasdiarias/pagamento?documento=150182152272016OB800008" TargetMode="External"/><Relationship Id="rId70" Type="http://schemas.openxmlformats.org/officeDocument/2006/relationships/hyperlink" Target="http://www.portaltransparencia.gov.br/despesasdiarias/pagamento?documento=150182152272016OB800127" TargetMode="External"/><Relationship Id="rId75" Type="http://schemas.openxmlformats.org/officeDocument/2006/relationships/hyperlink" Target="http://www.portaltransparencia.gov.br/despesasdiarias/pagamento?documento=150182152272016GP800136" TargetMode="External"/><Relationship Id="rId83" Type="http://schemas.openxmlformats.org/officeDocument/2006/relationships/hyperlink" Target="http://www.portaltransparencia.gov.br/despesasdiarias/pagamento?documento=150182152272016OB800119" TargetMode="External"/><Relationship Id="rId88" Type="http://schemas.openxmlformats.org/officeDocument/2006/relationships/hyperlink" Target="http://www.portaltransparencia.gov.br/despesasdiarias/pagamento?documento=150182152272016DF800313" TargetMode="External"/><Relationship Id="rId91" Type="http://schemas.openxmlformats.org/officeDocument/2006/relationships/hyperlink" Target="http://www.portaltransparencia.gov.br/despesasdiarias/pagamento?documento=150182152272016DF800608" TargetMode="External"/><Relationship Id="rId96" Type="http://schemas.openxmlformats.org/officeDocument/2006/relationships/hyperlink" Target="http://www.portaltransparencia.gov.br/despesasdiarias/pagamento?documento=150182152272016OB800063" TargetMode="External"/><Relationship Id="rId1" Type="http://schemas.openxmlformats.org/officeDocument/2006/relationships/hyperlink" Target="http://www.portaltransparencia.gov.br/despesasdiarias/pagamento?documento=150182152272016DR800478" TargetMode="External"/><Relationship Id="rId6" Type="http://schemas.openxmlformats.org/officeDocument/2006/relationships/hyperlink" Target="http://www.portaltransparencia.gov.br/despesasdiarias/pagamento?documento=150182152272016GP800207" TargetMode="External"/><Relationship Id="rId15" Type="http://schemas.openxmlformats.org/officeDocument/2006/relationships/hyperlink" Target="http://www.portaltransparencia.gov.br/despesasdiarias/pagamento?documento=150182152272016OB802258" TargetMode="External"/><Relationship Id="rId23" Type="http://schemas.openxmlformats.org/officeDocument/2006/relationships/hyperlink" Target="http://www.portaltransparencia.gov.br/despesasdiarias/pagamento?documento=150182152272016OB802211" TargetMode="External"/><Relationship Id="rId28" Type="http://schemas.openxmlformats.org/officeDocument/2006/relationships/hyperlink" Target="http://www.portaltransparencia.gov.br/despesasdiarias/pagamento?documento=150182152272016DR800471" TargetMode="External"/><Relationship Id="rId36" Type="http://schemas.openxmlformats.org/officeDocument/2006/relationships/hyperlink" Target="http://www.portaltransparencia.gov.br/despesasdiarias/pagamento?documento=150182152272016OB802316" TargetMode="External"/><Relationship Id="rId49" Type="http://schemas.openxmlformats.org/officeDocument/2006/relationships/hyperlink" Target="http://www.portaltransparencia.gov.br/despesasdiarias/pagamento?documento=150182152272016OB800340" TargetMode="External"/><Relationship Id="rId57" Type="http://schemas.openxmlformats.org/officeDocument/2006/relationships/hyperlink" Target="http://www.portaltransparencia.gov.br/despesasdiarias/pagamento?documento=150182152272016DF800702" TargetMode="External"/><Relationship Id="rId106" Type="http://schemas.openxmlformats.org/officeDocument/2006/relationships/hyperlink" Target="http://www.portaltransparencia.gov.br/despesasdiarias/pagamento?documento=153248152272016OB801291" TargetMode="External"/><Relationship Id="rId10" Type="http://schemas.openxmlformats.org/officeDocument/2006/relationships/hyperlink" Target="http://www.portaltransparencia.gov.br/despesasdiarias/pagamento?documento=150182152272016DF800817" TargetMode="External"/><Relationship Id="rId31" Type="http://schemas.openxmlformats.org/officeDocument/2006/relationships/hyperlink" Target="http://www.portaltransparencia.gov.br/despesasdiarias/pagamento?documento=150182152272016OB802212" TargetMode="External"/><Relationship Id="rId44" Type="http://schemas.openxmlformats.org/officeDocument/2006/relationships/hyperlink" Target="http://www.portaltransparencia.gov.br/despesasdiarias/pagamento?documento=150182152272016OB802052" TargetMode="External"/><Relationship Id="rId52" Type="http://schemas.openxmlformats.org/officeDocument/2006/relationships/hyperlink" Target="http://www.portaltransparencia.gov.br/despesasdiarias/pagamento?documento=150182152272016OB802298" TargetMode="External"/><Relationship Id="rId60" Type="http://schemas.openxmlformats.org/officeDocument/2006/relationships/hyperlink" Target="http://www.portaltransparencia.gov.br/despesasdiarias/pagamento?documento=150182152272016DF800797" TargetMode="External"/><Relationship Id="rId65" Type="http://schemas.openxmlformats.org/officeDocument/2006/relationships/hyperlink" Target="http://www.portaltransparencia.gov.br/despesasdiarias/pagamento?documento=150182152272016DF800911" TargetMode="External"/><Relationship Id="rId73" Type="http://schemas.openxmlformats.org/officeDocument/2006/relationships/hyperlink" Target="http://www.portaltransparencia.gov.br/despesasdiarias/pagamento?documento=150182152272016OB800825" TargetMode="External"/><Relationship Id="rId78" Type="http://schemas.openxmlformats.org/officeDocument/2006/relationships/hyperlink" Target="http://www.portaltransparencia.gov.br/despesasdiarias/pagamento?documento=150182152272016DR800537" TargetMode="External"/><Relationship Id="rId81" Type="http://schemas.openxmlformats.org/officeDocument/2006/relationships/hyperlink" Target="http://www.portaltransparencia.gov.br/despesasdiarias/pagamento?documento=150182152272016OB800114" TargetMode="External"/><Relationship Id="rId86" Type="http://schemas.openxmlformats.org/officeDocument/2006/relationships/hyperlink" Target="http://www.portaltransparencia.gov.br/despesasdiarias/pagamento?documento=150182152272016OB800317" TargetMode="External"/><Relationship Id="rId94" Type="http://schemas.openxmlformats.org/officeDocument/2006/relationships/hyperlink" Target="http://www.portaltransparencia.gov.br/despesasdiarias/pagamento?documento=150182152272016OB801909" TargetMode="External"/><Relationship Id="rId99" Type="http://schemas.openxmlformats.org/officeDocument/2006/relationships/hyperlink" Target="http://www.portaltransparencia.gov.br/despesasdiarias/pagamento?documento=150182152272016OB800126" TargetMode="External"/><Relationship Id="rId101" Type="http://schemas.openxmlformats.org/officeDocument/2006/relationships/hyperlink" Target="http://www.portaltransparencia.gov.br/despesasdiarias/pagamento?documento=153248152272016OB800430" TargetMode="External"/><Relationship Id="rId4" Type="http://schemas.openxmlformats.org/officeDocument/2006/relationships/hyperlink" Target="http://www.portaltransparencia.gov.br/despesasdiarias/pagamento?documento=150182152272016DR800481" TargetMode="External"/><Relationship Id="rId9" Type="http://schemas.openxmlformats.org/officeDocument/2006/relationships/hyperlink" Target="http://www.portaltransparencia.gov.br/despesasdiarias/pagamento?documento=150182152272016GP800222" TargetMode="External"/><Relationship Id="rId13" Type="http://schemas.openxmlformats.org/officeDocument/2006/relationships/hyperlink" Target="http://www.portaltransparencia.gov.br/despesasdiarias/pagamento?documento=150182152272016DF800842" TargetMode="External"/><Relationship Id="rId18" Type="http://schemas.openxmlformats.org/officeDocument/2006/relationships/hyperlink" Target="http://www.portaltransparencia.gov.br/despesasdiarias/pagamento?documento=150182152272016DF800816" TargetMode="External"/><Relationship Id="rId39" Type="http://schemas.openxmlformats.org/officeDocument/2006/relationships/hyperlink" Target="http://www.portaltransparencia.gov.br/despesasdiarias/pagamento?documento=150182152272016GP800142" TargetMode="External"/><Relationship Id="rId34" Type="http://schemas.openxmlformats.org/officeDocument/2006/relationships/hyperlink" Target="http://www.portaltransparencia.gov.br/despesasdiarias/pagamento?documento=150182152272016DR800515" TargetMode="External"/><Relationship Id="rId50" Type="http://schemas.openxmlformats.org/officeDocument/2006/relationships/hyperlink" Target="http://www.portaltransparencia.gov.br/despesasdiarias/pagamento?documento=150182152272016DF800819" TargetMode="External"/><Relationship Id="rId55" Type="http://schemas.openxmlformats.org/officeDocument/2006/relationships/hyperlink" Target="http://www.portaltransparencia.gov.br/despesasdiarias/pagamento?documento=150182152272016DR800187" TargetMode="External"/><Relationship Id="rId76" Type="http://schemas.openxmlformats.org/officeDocument/2006/relationships/hyperlink" Target="http://www.portaltransparencia.gov.br/despesasdiarias/pagamento?documento=150182152272016OB800996" TargetMode="External"/><Relationship Id="rId97" Type="http://schemas.openxmlformats.org/officeDocument/2006/relationships/hyperlink" Target="http://www.portaltransparencia.gov.br/despesasdiarias/pagamento?documento=150182152272016DF800050" TargetMode="External"/><Relationship Id="rId104" Type="http://schemas.openxmlformats.org/officeDocument/2006/relationships/hyperlink" Target="http://www.portaltransparencia.gov.br/despesasdiarias/pagamento?documento=153248152272016DR800020" TargetMode="External"/><Relationship Id="rId7" Type="http://schemas.openxmlformats.org/officeDocument/2006/relationships/hyperlink" Target="http://www.portaltransparencia.gov.br/despesasdiarias/pagamento?documento=150182152272016OB802213" TargetMode="External"/><Relationship Id="rId71" Type="http://schemas.openxmlformats.org/officeDocument/2006/relationships/hyperlink" Target="http://www.portaltransparencia.gov.br/despesasdiarias/pagamento?documento=150182152272016DR800234" TargetMode="External"/><Relationship Id="rId92" Type="http://schemas.openxmlformats.org/officeDocument/2006/relationships/hyperlink" Target="http://www.portaltransparencia.gov.br/despesasdiarias/pagamento?documento=150182152272016OB801557" TargetMode="External"/><Relationship Id="rId2" Type="http://schemas.openxmlformats.org/officeDocument/2006/relationships/hyperlink" Target="http://www.portaltransparencia.gov.br/despesasdiarias/pagamento?documento=150182152272016DR800479" TargetMode="External"/><Relationship Id="rId29" Type="http://schemas.openxmlformats.org/officeDocument/2006/relationships/hyperlink" Target="http://www.portaltransparencia.gov.br/despesasdiarias/pagamento?documento=150182152272016DR800472" TargetMode="External"/><Relationship Id="rId24" Type="http://schemas.openxmlformats.org/officeDocument/2006/relationships/hyperlink" Target="http://www.portaltransparencia.gov.br/despesasdiarias/pagamento?documento=150182152272016DR800455" TargetMode="External"/><Relationship Id="rId40" Type="http://schemas.openxmlformats.org/officeDocument/2006/relationships/hyperlink" Target="http://www.portaltransparencia.gov.br/despesasdiarias/pagamento?documento=150182152272016OB801328" TargetMode="External"/><Relationship Id="rId45" Type="http://schemas.openxmlformats.org/officeDocument/2006/relationships/hyperlink" Target="http://www.portaltransparencia.gov.br/despesasdiarias/pagamento?documento=150182152272016DF800815" TargetMode="External"/><Relationship Id="rId66" Type="http://schemas.openxmlformats.org/officeDocument/2006/relationships/hyperlink" Target="http://www.portaltransparencia.gov.br/despesasdiarias/pagamento?documento=150182152272016OB802448" TargetMode="External"/><Relationship Id="rId87" Type="http://schemas.openxmlformats.org/officeDocument/2006/relationships/hyperlink" Target="http://www.portaltransparencia.gov.br/despesasdiarias/pagamento?documento=150182152272016DF800312" TargetMode="External"/><Relationship Id="rId61" Type="http://schemas.openxmlformats.org/officeDocument/2006/relationships/hyperlink" Target="http://www.portaltransparencia.gov.br/despesasdiarias/pagamento?documento=150182152272016OB802174" TargetMode="External"/><Relationship Id="rId82" Type="http://schemas.openxmlformats.org/officeDocument/2006/relationships/hyperlink" Target="http://www.portaltransparencia.gov.br/despesasdiarias/pagamento?documento=150182152272016DF800048" TargetMode="External"/><Relationship Id="rId19" Type="http://schemas.openxmlformats.org/officeDocument/2006/relationships/hyperlink" Target="http://www.portaltransparencia.gov.br/despesasdiarias/pagamento?documento=150182152272016DR800475" TargetMode="External"/><Relationship Id="rId14" Type="http://schemas.openxmlformats.org/officeDocument/2006/relationships/hyperlink" Target="http://www.portaltransparencia.gov.br/despesasdiarias/pagamento?documento=150182152272016DR800493" TargetMode="External"/><Relationship Id="rId30" Type="http://schemas.openxmlformats.org/officeDocument/2006/relationships/hyperlink" Target="http://www.portaltransparencia.gov.br/despesasdiarias/pagamento?documento=150182152272016DR800473" TargetMode="External"/><Relationship Id="rId35" Type="http://schemas.openxmlformats.org/officeDocument/2006/relationships/hyperlink" Target="http://www.portaltransparencia.gov.br/despesasdiarias/pagamento?documento=150182152272016DR800516" TargetMode="External"/><Relationship Id="rId56" Type="http://schemas.openxmlformats.org/officeDocument/2006/relationships/hyperlink" Target="http://www.portaltransparencia.gov.br/despesasdiarias/pagamento?documento=150182152272016OB800676" TargetMode="External"/><Relationship Id="rId77" Type="http://schemas.openxmlformats.org/officeDocument/2006/relationships/hyperlink" Target="http://www.portaltransparencia.gov.br/despesasdiarias/pagamento?documento=150182152272016DF800912" TargetMode="External"/><Relationship Id="rId100" Type="http://schemas.openxmlformats.org/officeDocument/2006/relationships/hyperlink" Target="http://www.portaltransparencia.gov.br/despesasdiarias/pagamento?documento=150182152272016OB802219" TargetMode="External"/><Relationship Id="rId105" Type="http://schemas.openxmlformats.org/officeDocument/2006/relationships/hyperlink" Target="http://www.portaltransparencia.gov.br/despesasdiarias/pagamento?documento=153248152272016OB801236" TargetMode="External"/><Relationship Id="rId8" Type="http://schemas.openxmlformats.org/officeDocument/2006/relationships/hyperlink" Target="http://www.portaltransparencia.gov.br/despesasdiarias/pagamento?documento=150182152272016OB802216" TargetMode="External"/><Relationship Id="rId51" Type="http://schemas.openxmlformats.org/officeDocument/2006/relationships/hyperlink" Target="http://www.portaltransparencia.gov.br/despesasdiarias/pagamento?documento=150182152272016OB802219" TargetMode="External"/><Relationship Id="rId72" Type="http://schemas.openxmlformats.org/officeDocument/2006/relationships/hyperlink" Target="http://www.portaltransparencia.gov.br/despesasdiarias/pagamento?documento=150182152272016GP800105" TargetMode="External"/><Relationship Id="rId93" Type="http://schemas.openxmlformats.org/officeDocument/2006/relationships/hyperlink" Target="http://www.portaltransparencia.gov.br/despesasdiarias/pagamento?documento=150182152272016DF800713" TargetMode="External"/><Relationship Id="rId98" Type="http://schemas.openxmlformats.org/officeDocument/2006/relationships/hyperlink" Target="http://www.portaltransparencia.gov.br/despesasdiarias/pagamento?documento=150182152272016DR800047" TargetMode="External"/><Relationship Id="rId3" Type="http://schemas.openxmlformats.org/officeDocument/2006/relationships/hyperlink" Target="http://www.portaltransparencia.gov.br/despesasdiarias/pagamento?documento=150182152272016DR800480" TargetMode="External"/><Relationship Id="rId25" Type="http://schemas.openxmlformats.org/officeDocument/2006/relationships/hyperlink" Target="http://www.portaltransparencia.gov.br/despesasdiarias/pagamento?documento=150182152272016DF800814" TargetMode="External"/><Relationship Id="rId46" Type="http://schemas.openxmlformats.org/officeDocument/2006/relationships/hyperlink" Target="http://www.portaltransparencia.gov.br/despesasdiarias/pagamento?documento=150182152272016DR800474" TargetMode="External"/><Relationship Id="rId67" Type="http://schemas.openxmlformats.org/officeDocument/2006/relationships/hyperlink" Target="http://www.portaltransparencia.gov.br/despesasdiarias/pagamento?documento=150182152272016DR80001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ortaltransparencia.gov.br/despesasdiarias/pagamento?documento=150182152272015GP800179" TargetMode="External"/><Relationship Id="rId21" Type="http://schemas.openxmlformats.org/officeDocument/2006/relationships/hyperlink" Target="http://www.portaltransparencia.gov.br/despesasdiarias/pagamento?documento=150182152272015DF800704" TargetMode="External"/><Relationship Id="rId42" Type="http://schemas.openxmlformats.org/officeDocument/2006/relationships/hyperlink" Target="http://www.portaltransparencia.gov.br/despesasdiarias/pagamento?documento=150182152272015OB800298" TargetMode="External"/><Relationship Id="rId47" Type="http://schemas.openxmlformats.org/officeDocument/2006/relationships/hyperlink" Target="http://www.portaltransparencia.gov.br/despesasdiarias/pagamento?documento=150182152272015GP800221" TargetMode="External"/><Relationship Id="rId63" Type="http://schemas.openxmlformats.org/officeDocument/2006/relationships/hyperlink" Target="http://www.portaltransparencia.gov.br/despesasdiarias/pagamento?documento=150182152272015DR800347" TargetMode="External"/><Relationship Id="rId68" Type="http://schemas.openxmlformats.org/officeDocument/2006/relationships/hyperlink" Target="http://www.portaltransparencia.gov.br/despesasdiarias/pagamento?documento=150182152272015DF800604" TargetMode="External"/><Relationship Id="rId84" Type="http://schemas.openxmlformats.org/officeDocument/2006/relationships/hyperlink" Target="http://www.portaltransparencia.gov.br/despesasdiarias/pagamento?documento=150182152272015OB800071" TargetMode="External"/><Relationship Id="rId89" Type="http://schemas.openxmlformats.org/officeDocument/2006/relationships/hyperlink" Target="http://www.portaltransparencia.gov.br/despesasdiarias/pagamento?documento=153056152272015OB800493" TargetMode="External"/><Relationship Id="rId16" Type="http://schemas.openxmlformats.org/officeDocument/2006/relationships/hyperlink" Target="http://www.portaltransparencia.gov.br/despesasdiarias/pagamento?documento=150182152272015OB801442" TargetMode="External"/><Relationship Id="rId107" Type="http://schemas.openxmlformats.org/officeDocument/2006/relationships/hyperlink" Target="http://www.portaltransparencia.gov.br/despesasdiarias/pagamento?documento=153056152272015OB800306" TargetMode="External"/><Relationship Id="rId11" Type="http://schemas.openxmlformats.org/officeDocument/2006/relationships/hyperlink" Target="http://www.portaltransparencia.gov.br/despesasdiarias/pagamento?documento=150182152272015DF800681" TargetMode="External"/><Relationship Id="rId32" Type="http://schemas.openxmlformats.org/officeDocument/2006/relationships/hyperlink" Target="http://www.portaltransparencia.gov.br/despesasdiarias/pagamento?documento=150182152272015DR800431" TargetMode="External"/><Relationship Id="rId37" Type="http://schemas.openxmlformats.org/officeDocument/2006/relationships/hyperlink" Target="http://www.portaltransparencia.gov.br/despesasdiarias/pagamento?documento=150182152272015OB801052" TargetMode="External"/><Relationship Id="rId53" Type="http://schemas.openxmlformats.org/officeDocument/2006/relationships/hyperlink" Target="http://www.portaltransparencia.gov.br/despesasdiarias/pagamento?documento=150182152272015DR800435" TargetMode="External"/><Relationship Id="rId58" Type="http://schemas.openxmlformats.org/officeDocument/2006/relationships/hyperlink" Target="http://www.portaltransparencia.gov.br/despesasdiarias/pagamento?documento=150182152272015OB801447" TargetMode="External"/><Relationship Id="rId74" Type="http://schemas.openxmlformats.org/officeDocument/2006/relationships/hyperlink" Target="http://www.portaltransparencia.gov.br/despesasdiarias/pagamento?documento=150182152272015DR800348" TargetMode="External"/><Relationship Id="rId79" Type="http://schemas.openxmlformats.org/officeDocument/2006/relationships/hyperlink" Target="http://www.portaltransparencia.gov.br/despesasdiarias/pagamento?documento=150182152272015OB800046" TargetMode="External"/><Relationship Id="rId102" Type="http://schemas.openxmlformats.org/officeDocument/2006/relationships/hyperlink" Target="http://www.portaltransparencia.gov.br/despesasdiarias/pagamento?documento=153056152272015DF800046" TargetMode="External"/><Relationship Id="rId5" Type="http://schemas.openxmlformats.org/officeDocument/2006/relationships/hyperlink" Target="http://www.portaltransparencia.gov.br/despesasdiarias/pagamento?documento=150182152272015OB801399" TargetMode="External"/><Relationship Id="rId90" Type="http://schemas.openxmlformats.org/officeDocument/2006/relationships/hyperlink" Target="http://www.portaltransparencia.gov.br/despesasdiarias/pagamento?documento=153056152272015OB801068" TargetMode="External"/><Relationship Id="rId95" Type="http://schemas.openxmlformats.org/officeDocument/2006/relationships/hyperlink" Target="http://www.portaltransparencia.gov.br/despesasdiarias/pagamento?documento=153056152272015OB802110" TargetMode="External"/><Relationship Id="rId22" Type="http://schemas.openxmlformats.org/officeDocument/2006/relationships/hyperlink" Target="http://www.portaltransparencia.gov.br/despesasdiarias/pagamento?documento=150182152272015DR800434" TargetMode="External"/><Relationship Id="rId27" Type="http://schemas.openxmlformats.org/officeDocument/2006/relationships/hyperlink" Target="http://www.portaltransparencia.gov.br/despesasdiarias/pagamento?documento=150182152272015OB800973" TargetMode="External"/><Relationship Id="rId43" Type="http://schemas.openxmlformats.org/officeDocument/2006/relationships/hyperlink" Target="http://www.portaltransparencia.gov.br/despesasdiarias/pagamento?documento=150182152272015OB800299" TargetMode="External"/><Relationship Id="rId48" Type="http://schemas.openxmlformats.org/officeDocument/2006/relationships/hyperlink" Target="http://www.portaltransparencia.gov.br/despesasdiarias/pagamento?documento=150182152272015GP800225" TargetMode="External"/><Relationship Id="rId64" Type="http://schemas.openxmlformats.org/officeDocument/2006/relationships/hyperlink" Target="http://www.portaltransparencia.gov.br/despesasdiarias/pagamento?documento=150182152272015OB801057" TargetMode="External"/><Relationship Id="rId69" Type="http://schemas.openxmlformats.org/officeDocument/2006/relationships/hyperlink" Target="http://www.portaltransparencia.gov.br/despesasdiarias/pagamento?documento=150182152272015OB801245" TargetMode="External"/><Relationship Id="rId80" Type="http://schemas.openxmlformats.org/officeDocument/2006/relationships/hyperlink" Target="http://www.portaltransparencia.gov.br/despesasdiarias/pagamento?documento=150182152272015DF800517" TargetMode="External"/><Relationship Id="rId85" Type="http://schemas.openxmlformats.org/officeDocument/2006/relationships/hyperlink" Target="http://www.portaltransparencia.gov.br/despesasdiarias/pagamento?documento=150123152272015DF800003" TargetMode="External"/><Relationship Id="rId12" Type="http://schemas.openxmlformats.org/officeDocument/2006/relationships/hyperlink" Target="http://www.portaltransparencia.gov.br/despesasdiarias/pagamento?documento=150182152272015DR800415" TargetMode="External"/><Relationship Id="rId17" Type="http://schemas.openxmlformats.org/officeDocument/2006/relationships/hyperlink" Target="http://www.portaltransparencia.gov.br/despesasdiarias/pagamento?documento=150182152272015GP800167" TargetMode="External"/><Relationship Id="rId33" Type="http://schemas.openxmlformats.org/officeDocument/2006/relationships/hyperlink" Target="http://www.portaltransparencia.gov.br/despesasdiarias/pagamento?documento=150182152272015DR800432" TargetMode="External"/><Relationship Id="rId38" Type="http://schemas.openxmlformats.org/officeDocument/2006/relationships/hyperlink" Target="http://www.portaltransparencia.gov.br/despesasdiarias/pagamento?documento=150182152272015DF800590" TargetMode="External"/><Relationship Id="rId59" Type="http://schemas.openxmlformats.org/officeDocument/2006/relationships/hyperlink" Target="http://www.portaltransparencia.gov.br/despesasdiarias/pagamento?documento=150182152272015DF800486" TargetMode="External"/><Relationship Id="rId103" Type="http://schemas.openxmlformats.org/officeDocument/2006/relationships/hyperlink" Target="http://www.portaltransparencia.gov.br/despesasdiarias/pagamento?documento=153056152272015OB800165" TargetMode="External"/><Relationship Id="rId108" Type="http://schemas.openxmlformats.org/officeDocument/2006/relationships/hyperlink" Target="http://www.portaltransparencia.gov.br/despesasdiarias/pagamento?documento=153056152272015DF800099" TargetMode="External"/><Relationship Id="rId54" Type="http://schemas.openxmlformats.org/officeDocument/2006/relationships/hyperlink" Target="http://www.portaltransparencia.gov.br/despesasdiarias/pagamento?documento=150182152272015DR800436" TargetMode="External"/><Relationship Id="rId70" Type="http://schemas.openxmlformats.org/officeDocument/2006/relationships/hyperlink" Target="http://www.portaltransparencia.gov.br/despesasdiarias/pagamento?documento=150182152272015DR800312" TargetMode="External"/><Relationship Id="rId75" Type="http://schemas.openxmlformats.org/officeDocument/2006/relationships/hyperlink" Target="http://www.portaltransparencia.gov.br/despesasdiarias/pagamento?documento=150182152272015OB801062" TargetMode="External"/><Relationship Id="rId91" Type="http://schemas.openxmlformats.org/officeDocument/2006/relationships/hyperlink" Target="http://www.portaltransparencia.gov.br/despesasdiarias/pagamento?documento=153056152272015OB801221" TargetMode="External"/><Relationship Id="rId96" Type="http://schemas.openxmlformats.org/officeDocument/2006/relationships/hyperlink" Target="http://www.portaltransparencia.gov.br/despesasdiarias/pagamento?documento=153056152272015OB800137" TargetMode="External"/><Relationship Id="rId1" Type="http://schemas.openxmlformats.org/officeDocument/2006/relationships/hyperlink" Target="http://www.portaltransparencia.gov.br/despesasdiarias/pagamento?documento=150182152272015DF800682" TargetMode="External"/><Relationship Id="rId6" Type="http://schemas.openxmlformats.org/officeDocument/2006/relationships/hyperlink" Target="http://www.portaltransparencia.gov.br/despesasdiarias/pagamento?documento=150182152272015DF800703" TargetMode="External"/><Relationship Id="rId15" Type="http://schemas.openxmlformats.org/officeDocument/2006/relationships/hyperlink" Target="http://www.portaltransparencia.gov.br/despesasdiarias/pagamento?documento=150182152272015OB801397" TargetMode="External"/><Relationship Id="rId23" Type="http://schemas.openxmlformats.org/officeDocument/2006/relationships/hyperlink" Target="http://www.portaltransparencia.gov.br/despesasdiarias/pagamento?documento=150182152272015OB801445" TargetMode="External"/><Relationship Id="rId28" Type="http://schemas.openxmlformats.org/officeDocument/2006/relationships/hyperlink" Target="http://www.portaltransparencia.gov.br/despesasdiarias/pagamento?documento=150182152272015DF800702" TargetMode="External"/><Relationship Id="rId36" Type="http://schemas.openxmlformats.org/officeDocument/2006/relationships/hyperlink" Target="http://www.portaltransparencia.gov.br/despesasdiarias/pagamento?documento=150182152272015DR800318" TargetMode="External"/><Relationship Id="rId49" Type="http://schemas.openxmlformats.org/officeDocument/2006/relationships/hyperlink" Target="http://www.portaltransparencia.gov.br/despesasdiarias/pagamento?documento=150182152272015DR800395" TargetMode="External"/><Relationship Id="rId57" Type="http://schemas.openxmlformats.org/officeDocument/2006/relationships/hyperlink" Target="http://www.portaltransparencia.gov.br/despesasdiarias/pagamento?documento=150182152272015OB801446" TargetMode="External"/><Relationship Id="rId106" Type="http://schemas.openxmlformats.org/officeDocument/2006/relationships/hyperlink" Target="http://www.portaltransparencia.gov.br/despesasdiarias/pagamento?documento=153056152272015DF800052" TargetMode="External"/><Relationship Id="rId10" Type="http://schemas.openxmlformats.org/officeDocument/2006/relationships/hyperlink" Target="http://www.portaltransparencia.gov.br/despesasdiarias/pagamento?documento=150182152272015GP800239" TargetMode="External"/><Relationship Id="rId31" Type="http://schemas.openxmlformats.org/officeDocument/2006/relationships/hyperlink" Target="http://www.portaltransparencia.gov.br/despesasdiarias/pagamento?documento=150182152272015DR800430" TargetMode="External"/><Relationship Id="rId44" Type="http://schemas.openxmlformats.org/officeDocument/2006/relationships/hyperlink" Target="http://www.portaltransparencia.gov.br/despesasdiarias/pagamento?documento=150182152272015DR800361" TargetMode="External"/><Relationship Id="rId52" Type="http://schemas.openxmlformats.org/officeDocument/2006/relationships/hyperlink" Target="http://www.portaltransparencia.gov.br/despesasdiarias/pagamento?documento=150182152272015OB801348" TargetMode="External"/><Relationship Id="rId60" Type="http://schemas.openxmlformats.org/officeDocument/2006/relationships/hyperlink" Target="http://www.portaltransparencia.gov.br/despesasdiarias/pagamento?documento=150182152272015DR800305" TargetMode="External"/><Relationship Id="rId65" Type="http://schemas.openxmlformats.org/officeDocument/2006/relationships/hyperlink" Target="http://www.portaltransparencia.gov.br/despesasdiarias/pagamento?documento=150182152272015OB801395" TargetMode="External"/><Relationship Id="rId73" Type="http://schemas.openxmlformats.org/officeDocument/2006/relationships/hyperlink" Target="http://www.portaltransparencia.gov.br/despesasdiarias/pagamento?documento=150182152272015OB801408" TargetMode="External"/><Relationship Id="rId78" Type="http://schemas.openxmlformats.org/officeDocument/2006/relationships/hyperlink" Target="http://www.portaltransparencia.gov.br/despesasdiarias/pagamento?documento=150182152272015DF800025" TargetMode="External"/><Relationship Id="rId81" Type="http://schemas.openxmlformats.org/officeDocument/2006/relationships/hyperlink" Target="http://www.portaltransparencia.gov.br/despesasdiarias/pagamento?documento=150182152272015OB801017" TargetMode="External"/><Relationship Id="rId86" Type="http://schemas.openxmlformats.org/officeDocument/2006/relationships/hyperlink" Target="http://www.portaltransparencia.gov.br/despesasdiarias/pagamento?documento=150123152272015OB800022" TargetMode="External"/><Relationship Id="rId94" Type="http://schemas.openxmlformats.org/officeDocument/2006/relationships/hyperlink" Target="http://www.portaltransparencia.gov.br/despesasdiarias/pagamento?documento=153056152272015OB801693" TargetMode="External"/><Relationship Id="rId99" Type="http://schemas.openxmlformats.org/officeDocument/2006/relationships/hyperlink" Target="http://www.portaltransparencia.gov.br/despesasdiarias/pagamento?documento=153056152272015OB800346" TargetMode="External"/><Relationship Id="rId101" Type="http://schemas.openxmlformats.org/officeDocument/2006/relationships/hyperlink" Target="http://www.portaltransparencia.gov.br/despesasdiarias/pagamento?documento=153056152272015OB802109" TargetMode="External"/><Relationship Id="rId4" Type="http://schemas.openxmlformats.org/officeDocument/2006/relationships/hyperlink" Target="http://www.portaltransparencia.gov.br/despesasdiarias/pagamento?documento=150182152272015OB801398" TargetMode="External"/><Relationship Id="rId9" Type="http://schemas.openxmlformats.org/officeDocument/2006/relationships/hyperlink" Target="http://www.portaltransparencia.gov.br/despesasdiarias/pagamento?documento=150182152272015OB801444" TargetMode="External"/><Relationship Id="rId13" Type="http://schemas.openxmlformats.org/officeDocument/2006/relationships/hyperlink" Target="http://www.portaltransparencia.gov.br/despesasdiarias/pagamento?documento=150182152272015DR800416" TargetMode="External"/><Relationship Id="rId18" Type="http://schemas.openxmlformats.org/officeDocument/2006/relationships/hyperlink" Target="http://www.portaltransparencia.gov.br/despesasdiarias/pagamento?documento=150182152272015DF800484" TargetMode="External"/><Relationship Id="rId39" Type="http://schemas.openxmlformats.org/officeDocument/2006/relationships/hyperlink" Target="http://www.portaltransparencia.gov.br/despesasdiarias/pagamento?documento=150182152272015DR800359" TargetMode="External"/><Relationship Id="rId109" Type="http://schemas.openxmlformats.org/officeDocument/2006/relationships/hyperlink" Target="http://www.portaltransparencia.gov.br/despesasdiarias/pagamento?documento=153056152272015OB800483" TargetMode="External"/><Relationship Id="rId34" Type="http://schemas.openxmlformats.org/officeDocument/2006/relationships/hyperlink" Target="http://www.portaltransparencia.gov.br/despesasdiarias/pagamento?documento=150182152272015OB801441" TargetMode="External"/><Relationship Id="rId50" Type="http://schemas.openxmlformats.org/officeDocument/2006/relationships/hyperlink" Target="http://www.portaltransparencia.gov.br/despesasdiarias/pagamento?documento=150182152272015DR800396" TargetMode="External"/><Relationship Id="rId55" Type="http://schemas.openxmlformats.org/officeDocument/2006/relationships/hyperlink" Target="http://www.portaltransparencia.gov.br/despesasdiarias/pagamento?documento=150182152272015GP800249" TargetMode="External"/><Relationship Id="rId76" Type="http://schemas.openxmlformats.org/officeDocument/2006/relationships/hyperlink" Target="http://www.portaltransparencia.gov.br/despesasdiarias/pagamento?documento=150182152272015DR800354" TargetMode="External"/><Relationship Id="rId97" Type="http://schemas.openxmlformats.org/officeDocument/2006/relationships/hyperlink" Target="http://www.portaltransparencia.gov.br/despesasdiarias/pagamento?documento=153056152272015OB800345" TargetMode="External"/><Relationship Id="rId104" Type="http://schemas.openxmlformats.org/officeDocument/2006/relationships/hyperlink" Target="http://www.portaltransparencia.gov.br/despesasdiarias/pagamento?documento=153056152272015DF800051" TargetMode="External"/><Relationship Id="rId7" Type="http://schemas.openxmlformats.org/officeDocument/2006/relationships/hyperlink" Target="http://www.portaltransparencia.gov.br/despesasdiarias/pagamento?documento=150182152272015DR800433" TargetMode="External"/><Relationship Id="rId71" Type="http://schemas.openxmlformats.org/officeDocument/2006/relationships/hyperlink" Target="http://www.portaltransparencia.gov.br/despesasdiarias/pagamento?documento=150182152272015OB801018" TargetMode="External"/><Relationship Id="rId92" Type="http://schemas.openxmlformats.org/officeDocument/2006/relationships/hyperlink" Target="http://www.portaltransparencia.gov.br/despesasdiarias/pagamento?documento=153056152272015OB801413" TargetMode="External"/><Relationship Id="rId2" Type="http://schemas.openxmlformats.org/officeDocument/2006/relationships/hyperlink" Target="http://www.portaltransparencia.gov.br/despesasdiarias/pagamento?documento=150182152272015DR800418" TargetMode="External"/><Relationship Id="rId29" Type="http://schemas.openxmlformats.org/officeDocument/2006/relationships/hyperlink" Target="http://www.portaltransparencia.gov.br/despesasdiarias/pagamento?documento=150182152272015DR800428" TargetMode="External"/><Relationship Id="rId24" Type="http://schemas.openxmlformats.org/officeDocument/2006/relationships/hyperlink" Target="http://www.portaltransparencia.gov.br/despesasdiarias/pagamento?documento=150182152272015DF800488" TargetMode="External"/><Relationship Id="rId40" Type="http://schemas.openxmlformats.org/officeDocument/2006/relationships/hyperlink" Target="http://www.portaltransparencia.gov.br/despesasdiarias/pagamento?documento=150182152272015DF800149" TargetMode="External"/><Relationship Id="rId45" Type="http://schemas.openxmlformats.org/officeDocument/2006/relationships/hyperlink" Target="http://www.portaltransparencia.gov.br/despesasdiarias/pagamento?documento=150182152272015GP800202" TargetMode="External"/><Relationship Id="rId66" Type="http://schemas.openxmlformats.org/officeDocument/2006/relationships/hyperlink" Target="http://www.portaltransparencia.gov.br/despesasdiarias/pagamento?documento=150182152272015DF800290" TargetMode="External"/><Relationship Id="rId87" Type="http://schemas.openxmlformats.org/officeDocument/2006/relationships/hyperlink" Target="http://www.portaltransparencia.gov.br/despesasdiarias/pagamento?documento=153056152272015DF800068" TargetMode="External"/><Relationship Id="rId61" Type="http://schemas.openxmlformats.org/officeDocument/2006/relationships/hyperlink" Target="http://www.portaltransparencia.gov.br/despesasdiarias/pagamento?documento=150182152272015OB800966" TargetMode="External"/><Relationship Id="rId82" Type="http://schemas.openxmlformats.org/officeDocument/2006/relationships/hyperlink" Target="http://www.portaltransparencia.gov.br/despesasdiarias/pagamento?documento=150182152272015GR800016" TargetMode="External"/><Relationship Id="rId19" Type="http://schemas.openxmlformats.org/officeDocument/2006/relationships/hyperlink" Target="http://www.portaltransparencia.gov.br/despesasdiarias/pagamento?documento=150182152272015DR800300" TargetMode="External"/><Relationship Id="rId14" Type="http://schemas.openxmlformats.org/officeDocument/2006/relationships/hyperlink" Target="http://www.portaltransparencia.gov.br/despesasdiarias/pagamento?documento=150182152272015DR800417" TargetMode="External"/><Relationship Id="rId30" Type="http://schemas.openxmlformats.org/officeDocument/2006/relationships/hyperlink" Target="http://www.portaltransparencia.gov.br/despesasdiarias/pagamento?documento=150182152272015DR800429" TargetMode="External"/><Relationship Id="rId35" Type="http://schemas.openxmlformats.org/officeDocument/2006/relationships/hyperlink" Target="http://www.portaltransparencia.gov.br/despesasdiarias/pagamento?documento=150182152272015DF800522" TargetMode="External"/><Relationship Id="rId56" Type="http://schemas.openxmlformats.org/officeDocument/2006/relationships/hyperlink" Target="http://www.portaltransparencia.gov.br/despesasdiarias/pagamento?documento=150182152272015GP800250" TargetMode="External"/><Relationship Id="rId77" Type="http://schemas.openxmlformats.org/officeDocument/2006/relationships/hyperlink" Target="http://www.portaltransparencia.gov.br/despesasdiarias/pagamento?documento=150182152272015OB801095" TargetMode="External"/><Relationship Id="rId100" Type="http://schemas.openxmlformats.org/officeDocument/2006/relationships/hyperlink" Target="http://www.portaltransparencia.gov.br/despesasdiarias/pagamento?documento=153056152272015OB800681" TargetMode="External"/><Relationship Id="rId105" Type="http://schemas.openxmlformats.org/officeDocument/2006/relationships/hyperlink" Target="http://www.portaltransparencia.gov.br/despesasdiarias/pagamento?documento=153056152272015OB800288" TargetMode="External"/><Relationship Id="rId8" Type="http://schemas.openxmlformats.org/officeDocument/2006/relationships/hyperlink" Target="http://www.portaltransparencia.gov.br/despesasdiarias/pagamento?documento=150182152272015OB801443" TargetMode="External"/><Relationship Id="rId51" Type="http://schemas.openxmlformats.org/officeDocument/2006/relationships/hyperlink" Target="http://www.portaltransparencia.gov.br/despesasdiarias/pagamento?documento=150182152272015OB801347" TargetMode="External"/><Relationship Id="rId72" Type="http://schemas.openxmlformats.org/officeDocument/2006/relationships/hyperlink" Target="http://www.portaltransparencia.gov.br/despesasdiarias/pagamento?documento=150182152272015OB801406" TargetMode="External"/><Relationship Id="rId93" Type="http://schemas.openxmlformats.org/officeDocument/2006/relationships/hyperlink" Target="http://www.portaltransparencia.gov.br/despesasdiarias/pagamento?documento=153056152272015OB800871" TargetMode="External"/><Relationship Id="rId98" Type="http://schemas.openxmlformats.org/officeDocument/2006/relationships/hyperlink" Target="http://www.portaltransparencia.gov.br/despesasdiarias/pagamento?documento=153056152272015OB802484" TargetMode="External"/><Relationship Id="rId3" Type="http://schemas.openxmlformats.org/officeDocument/2006/relationships/hyperlink" Target="http://www.portaltransparencia.gov.br/despesasdiarias/pagamento?documento=150182152272015GP800247" TargetMode="External"/><Relationship Id="rId25" Type="http://schemas.openxmlformats.org/officeDocument/2006/relationships/hyperlink" Target="http://www.portaltransparencia.gov.br/despesasdiarias/pagamento?documento=150182152272015DR800307" TargetMode="External"/><Relationship Id="rId46" Type="http://schemas.openxmlformats.org/officeDocument/2006/relationships/hyperlink" Target="http://www.portaltransparencia.gov.br/despesasdiarias/pagamento?documento=150182152272015OB801214" TargetMode="External"/><Relationship Id="rId67" Type="http://schemas.openxmlformats.org/officeDocument/2006/relationships/hyperlink" Target="http://www.portaltransparencia.gov.br/despesasdiarias/pagamento?documento=150182152272015OB800580" TargetMode="External"/><Relationship Id="rId20" Type="http://schemas.openxmlformats.org/officeDocument/2006/relationships/hyperlink" Target="http://www.portaltransparencia.gov.br/despesasdiarias/pagamento?documento=150182152272015OB800968" TargetMode="External"/><Relationship Id="rId41" Type="http://schemas.openxmlformats.org/officeDocument/2006/relationships/hyperlink" Target="http://www.portaltransparencia.gov.br/despesasdiarias/pagamento?documento=150182152272015DF800150" TargetMode="External"/><Relationship Id="rId62" Type="http://schemas.openxmlformats.org/officeDocument/2006/relationships/hyperlink" Target="http://www.portaltransparencia.gov.br/despesasdiarias/pagamento?documento=150182152272015DF800536" TargetMode="External"/><Relationship Id="rId83" Type="http://schemas.openxmlformats.org/officeDocument/2006/relationships/hyperlink" Target="http://www.portaltransparencia.gov.br/despesasdiarias/pagamento?documento=150182152272015DF800038" TargetMode="External"/><Relationship Id="rId88" Type="http://schemas.openxmlformats.org/officeDocument/2006/relationships/hyperlink" Target="http://www.portaltransparencia.gov.br/despesasdiarias/pagamento?documento=153056152272015OB80040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ortaltransparencia.gov.br/despesasdiarias/pagamento?documento=150182152272014GP800250" TargetMode="External"/><Relationship Id="rId21" Type="http://schemas.openxmlformats.org/officeDocument/2006/relationships/hyperlink" Target="http://www.portaltransparencia.gov.br/despesasdiarias/pagamento?documento=153056152272014OB800328" TargetMode="External"/><Relationship Id="rId42" Type="http://schemas.openxmlformats.org/officeDocument/2006/relationships/hyperlink" Target="http://www.portaltransparencia.gov.br/despesasdiarias/pagamento?documento=153056152272014OB801954" TargetMode="External"/><Relationship Id="rId63" Type="http://schemas.openxmlformats.org/officeDocument/2006/relationships/hyperlink" Target="http://www.portaltransparencia.gov.br/despesasdiarias/pagamento?documento=153056152272014OB800871" TargetMode="External"/><Relationship Id="rId84" Type="http://schemas.openxmlformats.org/officeDocument/2006/relationships/hyperlink" Target="http://www.portaltransparencia.gov.br/despesasdiarias/pagamento?documento=150182152272014OB802065" TargetMode="External"/><Relationship Id="rId138" Type="http://schemas.openxmlformats.org/officeDocument/2006/relationships/hyperlink" Target="http://www.portaltransparencia.gov.br/despesasdiarias/pagamento?documento=150182152272014OB802066" TargetMode="External"/><Relationship Id="rId159" Type="http://schemas.openxmlformats.org/officeDocument/2006/relationships/hyperlink" Target="http://www.portaltransparencia.gov.br/despesasdiarias/pagamento?documento=150182152272014OB800256" TargetMode="External"/><Relationship Id="rId170" Type="http://schemas.openxmlformats.org/officeDocument/2006/relationships/hyperlink" Target="http://www.portaltransparencia.gov.br/despesasdiarias/pagamento?documento=150182152272014DR800391" TargetMode="External"/><Relationship Id="rId191" Type="http://schemas.openxmlformats.org/officeDocument/2006/relationships/hyperlink" Target="http://www.portaltransparencia.gov.br/despesasdiarias/pagamento?documento=150182152272014DF800183" TargetMode="External"/><Relationship Id="rId205" Type="http://schemas.openxmlformats.org/officeDocument/2006/relationships/hyperlink" Target="http://www.portaltransparencia.gov.br/despesasdiarias/pagamento?documento=150182152272014DF800789" TargetMode="External"/><Relationship Id="rId226" Type="http://schemas.openxmlformats.org/officeDocument/2006/relationships/hyperlink" Target="http://www.portaltransparencia.gov.br/despesasdiarias/pagamento?documento=150123152272014OB800437" TargetMode="External"/><Relationship Id="rId107" Type="http://schemas.openxmlformats.org/officeDocument/2006/relationships/hyperlink" Target="http://www.portaltransparencia.gov.br/despesasdiarias/pagamento?documento=150182152272014OB802330" TargetMode="External"/><Relationship Id="rId11" Type="http://schemas.openxmlformats.org/officeDocument/2006/relationships/hyperlink" Target="http://www.portaltransparencia.gov.br/despesasdiarias/pagamento?documento=153056152272014OB800006" TargetMode="External"/><Relationship Id="rId32" Type="http://schemas.openxmlformats.org/officeDocument/2006/relationships/hyperlink" Target="http://www.portaltransparencia.gov.br/despesasdiarias/pagamento?documento=153056152272014DF800134" TargetMode="External"/><Relationship Id="rId53" Type="http://schemas.openxmlformats.org/officeDocument/2006/relationships/hyperlink" Target="http://www.portaltransparencia.gov.br/despesasdiarias/pagamento?documento=153056152272014OB800144" TargetMode="External"/><Relationship Id="rId74" Type="http://schemas.openxmlformats.org/officeDocument/2006/relationships/hyperlink" Target="http://www.portaltransparencia.gov.br/despesasdiarias/pagamento?documento=153056152272014OB800874" TargetMode="External"/><Relationship Id="rId128" Type="http://schemas.openxmlformats.org/officeDocument/2006/relationships/hyperlink" Target="http://www.portaltransparencia.gov.br/despesasdiarias/pagamento?documento=150182152272014OB800308" TargetMode="External"/><Relationship Id="rId149" Type="http://schemas.openxmlformats.org/officeDocument/2006/relationships/hyperlink" Target="http://www.portaltransparencia.gov.br/despesasdiarias/pagamento?documento=150182152272014OB802229" TargetMode="External"/><Relationship Id="rId5" Type="http://schemas.openxmlformats.org/officeDocument/2006/relationships/hyperlink" Target="http://www.portaltransparencia.gov.br/despesasdiarias/pagamento?documento=153056152272014DR800001" TargetMode="External"/><Relationship Id="rId95" Type="http://schemas.openxmlformats.org/officeDocument/2006/relationships/hyperlink" Target="http://www.portaltransparencia.gov.br/despesasdiarias/pagamento?documento=150182152272014DR800398" TargetMode="External"/><Relationship Id="rId160" Type="http://schemas.openxmlformats.org/officeDocument/2006/relationships/hyperlink" Target="http://www.portaltransparencia.gov.br/despesasdiarias/pagamento?documento=150182152272014DF800488" TargetMode="External"/><Relationship Id="rId181" Type="http://schemas.openxmlformats.org/officeDocument/2006/relationships/hyperlink" Target="http://www.portaltransparencia.gov.br/despesasdiarias/pagamento?documento=150182152272014DR800469" TargetMode="External"/><Relationship Id="rId216" Type="http://schemas.openxmlformats.org/officeDocument/2006/relationships/hyperlink" Target="http://www.portaltransparencia.gov.br/despesasdiarias/pagamento?documento=150182152272014DF800634" TargetMode="External"/><Relationship Id="rId22" Type="http://schemas.openxmlformats.org/officeDocument/2006/relationships/hyperlink" Target="http://www.portaltransparencia.gov.br/despesasdiarias/pagamento?documento=153056152272014DF800098" TargetMode="External"/><Relationship Id="rId43" Type="http://schemas.openxmlformats.org/officeDocument/2006/relationships/hyperlink" Target="http://www.portaltransparencia.gov.br/despesasdiarias/pagamento?documento=153056152272014DF800457" TargetMode="External"/><Relationship Id="rId64" Type="http://schemas.openxmlformats.org/officeDocument/2006/relationships/hyperlink" Target="http://www.portaltransparencia.gov.br/despesasdiarias/pagamento?documento=153056152272014DF800517" TargetMode="External"/><Relationship Id="rId118" Type="http://schemas.openxmlformats.org/officeDocument/2006/relationships/hyperlink" Target="http://www.portaltransparencia.gov.br/despesasdiarias/pagamento?documento=150182152272014OB802067" TargetMode="External"/><Relationship Id="rId139" Type="http://schemas.openxmlformats.org/officeDocument/2006/relationships/hyperlink" Target="http://www.portaltransparencia.gov.br/despesasdiarias/pagamento?documento=150182152272014OB802558" TargetMode="External"/><Relationship Id="rId85" Type="http://schemas.openxmlformats.org/officeDocument/2006/relationships/hyperlink" Target="http://www.portaltransparencia.gov.br/despesasdiarias/pagamento?documento=150182152272014DF800892" TargetMode="External"/><Relationship Id="rId150" Type="http://schemas.openxmlformats.org/officeDocument/2006/relationships/hyperlink" Target="http://www.portaltransparencia.gov.br/despesasdiarias/pagamento?documento=150182152272014DF800911" TargetMode="External"/><Relationship Id="rId171" Type="http://schemas.openxmlformats.org/officeDocument/2006/relationships/hyperlink" Target="http://www.portaltransparencia.gov.br/despesasdiarias/pagamento?documento=150182152272014OB802047" TargetMode="External"/><Relationship Id="rId192" Type="http://schemas.openxmlformats.org/officeDocument/2006/relationships/hyperlink" Target="http://www.portaltransparencia.gov.br/despesasdiarias/pagamento?documento=150182152272014OB800556" TargetMode="External"/><Relationship Id="rId206" Type="http://schemas.openxmlformats.org/officeDocument/2006/relationships/hyperlink" Target="http://www.portaltransparencia.gov.br/despesasdiarias/pagamento?documento=150182152272014OB802006" TargetMode="External"/><Relationship Id="rId12" Type="http://schemas.openxmlformats.org/officeDocument/2006/relationships/hyperlink" Target="http://www.portaltransparencia.gov.br/despesasdiarias/pagamento?documento=153056152272014OB800007" TargetMode="External"/><Relationship Id="rId33" Type="http://schemas.openxmlformats.org/officeDocument/2006/relationships/hyperlink" Target="http://www.portaltransparencia.gov.br/despesasdiarias/pagamento?documento=153056152272014DR800098" TargetMode="External"/><Relationship Id="rId108" Type="http://schemas.openxmlformats.org/officeDocument/2006/relationships/hyperlink" Target="http://www.portaltransparencia.gov.br/despesasdiarias/pagamento?documento=150182152272014GP800275" TargetMode="External"/><Relationship Id="rId129" Type="http://schemas.openxmlformats.org/officeDocument/2006/relationships/hyperlink" Target="http://www.portaltransparencia.gov.br/despesasdiarias/pagamento?documento=150182152272014DF800214" TargetMode="External"/><Relationship Id="rId54" Type="http://schemas.openxmlformats.org/officeDocument/2006/relationships/hyperlink" Target="http://www.portaltransparencia.gov.br/despesasdiarias/pagamento?documento=153056152272014OB800145" TargetMode="External"/><Relationship Id="rId75" Type="http://schemas.openxmlformats.org/officeDocument/2006/relationships/hyperlink" Target="http://www.portaltransparencia.gov.br/despesasdiarias/pagamento?documento=153056152272014DF800474" TargetMode="External"/><Relationship Id="rId96" Type="http://schemas.openxmlformats.org/officeDocument/2006/relationships/hyperlink" Target="http://www.portaltransparencia.gov.br/despesasdiarias/pagamento?documento=150182152272014GP800253" TargetMode="External"/><Relationship Id="rId140" Type="http://schemas.openxmlformats.org/officeDocument/2006/relationships/hyperlink" Target="http://www.portaltransparencia.gov.br/despesasdiarias/pagamento?documento=150182152272014DF800949" TargetMode="External"/><Relationship Id="rId161" Type="http://schemas.openxmlformats.org/officeDocument/2006/relationships/hyperlink" Target="http://www.portaltransparencia.gov.br/despesasdiarias/pagamento?documento=150182152272014DR800238" TargetMode="External"/><Relationship Id="rId182" Type="http://schemas.openxmlformats.org/officeDocument/2006/relationships/hyperlink" Target="http://www.portaltransparencia.gov.br/despesasdiarias/pagamento?documento=150182152272014GP800286" TargetMode="External"/><Relationship Id="rId217" Type="http://schemas.openxmlformats.org/officeDocument/2006/relationships/hyperlink" Target="http://www.portaltransparencia.gov.br/despesasdiarias/pagamento?documento=150182152272014DF800636" TargetMode="External"/><Relationship Id="rId6" Type="http://schemas.openxmlformats.org/officeDocument/2006/relationships/hyperlink" Target="http://www.portaltransparencia.gov.br/despesasdiarias/pagamento?documento=153056152272014DR800002" TargetMode="External"/><Relationship Id="rId23" Type="http://schemas.openxmlformats.org/officeDocument/2006/relationships/hyperlink" Target="http://www.portaltransparencia.gov.br/despesasdiarias/pagamento?documento=153056152272014DR800064" TargetMode="External"/><Relationship Id="rId119" Type="http://schemas.openxmlformats.org/officeDocument/2006/relationships/hyperlink" Target="http://www.portaltransparencia.gov.br/despesasdiarias/pagamento?documento=150182152272014GP800270" TargetMode="External"/><Relationship Id="rId44" Type="http://schemas.openxmlformats.org/officeDocument/2006/relationships/hyperlink" Target="http://www.portaltransparencia.gov.br/despesasdiarias/pagamento?documento=153056152272014DF800458" TargetMode="External"/><Relationship Id="rId65" Type="http://schemas.openxmlformats.org/officeDocument/2006/relationships/hyperlink" Target="http://www.portaltransparencia.gov.br/despesasdiarias/pagamento?documento=153056152272014OB804267" TargetMode="External"/><Relationship Id="rId86" Type="http://schemas.openxmlformats.org/officeDocument/2006/relationships/hyperlink" Target="http://www.portaltransparencia.gov.br/despesasdiarias/pagamento?documento=150182152272014DR800453" TargetMode="External"/><Relationship Id="rId130" Type="http://schemas.openxmlformats.org/officeDocument/2006/relationships/hyperlink" Target="http://www.portaltransparencia.gov.br/despesasdiarias/pagamento?documento=150182152272014DR800094" TargetMode="External"/><Relationship Id="rId151" Type="http://schemas.openxmlformats.org/officeDocument/2006/relationships/hyperlink" Target="http://www.portaltransparencia.gov.br/despesasdiarias/pagamento?documento=150182152272014DR800467" TargetMode="External"/><Relationship Id="rId172" Type="http://schemas.openxmlformats.org/officeDocument/2006/relationships/hyperlink" Target="http://www.portaltransparencia.gov.br/despesasdiarias/pagamento?documento=150182152272014OB802387" TargetMode="External"/><Relationship Id="rId193" Type="http://schemas.openxmlformats.org/officeDocument/2006/relationships/hyperlink" Target="http://www.portaltransparencia.gov.br/despesasdiarias/pagamento?documento=150182152272014DF800276" TargetMode="External"/><Relationship Id="rId207" Type="http://schemas.openxmlformats.org/officeDocument/2006/relationships/hyperlink" Target="http://www.portaltransparencia.gov.br/despesasdiarias/pagamento?documento=150182152272014DF800860" TargetMode="External"/><Relationship Id="rId13" Type="http://schemas.openxmlformats.org/officeDocument/2006/relationships/hyperlink" Target="http://www.portaltransparencia.gov.br/despesasdiarias/pagamento?documento=153056152272014DF800098" TargetMode="External"/><Relationship Id="rId109" Type="http://schemas.openxmlformats.org/officeDocument/2006/relationships/hyperlink" Target="http://www.portaltransparencia.gov.br/despesasdiarias/pagamento?documento=150182152272014DF800923" TargetMode="External"/><Relationship Id="rId34" Type="http://schemas.openxmlformats.org/officeDocument/2006/relationships/hyperlink" Target="http://www.portaltransparencia.gov.br/despesasdiarias/pagamento?documento=153056152272014DR800099" TargetMode="External"/><Relationship Id="rId55" Type="http://schemas.openxmlformats.org/officeDocument/2006/relationships/hyperlink" Target="http://www.portaltransparencia.gov.br/despesasdiarias/pagamento?documento=153056152272014DF800131" TargetMode="External"/><Relationship Id="rId76" Type="http://schemas.openxmlformats.org/officeDocument/2006/relationships/hyperlink" Target="http://www.portaltransparencia.gov.br/despesasdiarias/pagamento?documento=153056152272014DR800302" TargetMode="External"/><Relationship Id="rId97" Type="http://schemas.openxmlformats.org/officeDocument/2006/relationships/hyperlink" Target="http://www.portaltransparencia.gov.br/despesasdiarias/pagamento?documento=150182152272014OB802063" TargetMode="External"/><Relationship Id="rId120" Type="http://schemas.openxmlformats.org/officeDocument/2006/relationships/hyperlink" Target="http://www.portaltransparencia.gov.br/despesasdiarias/pagamento?documento=150182152272014GP800297" TargetMode="External"/><Relationship Id="rId141" Type="http://schemas.openxmlformats.org/officeDocument/2006/relationships/hyperlink" Target="http://www.portaltransparencia.gov.br/despesasdiarias/pagamento?documento=150182152272014DR800491" TargetMode="External"/><Relationship Id="rId7" Type="http://schemas.openxmlformats.org/officeDocument/2006/relationships/hyperlink" Target="http://www.portaltransparencia.gov.br/despesasdiarias/pagamento?documento=153056152272014DR800003" TargetMode="External"/><Relationship Id="rId162" Type="http://schemas.openxmlformats.org/officeDocument/2006/relationships/hyperlink" Target="http://www.portaltransparencia.gov.br/despesasdiarias/pagamento?documento=150182152272014OB801119" TargetMode="External"/><Relationship Id="rId183" Type="http://schemas.openxmlformats.org/officeDocument/2006/relationships/hyperlink" Target="http://www.portaltransparencia.gov.br/despesasdiarias/pagamento?documento=150182152272014OB802491" TargetMode="External"/><Relationship Id="rId218" Type="http://schemas.openxmlformats.org/officeDocument/2006/relationships/hyperlink" Target="http://www.portaltransparencia.gov.br/despesasdiarias/pagamento?documento=150182152272014OB801524" TargetMode="External"/><Relationship Id="rId24" Type="http://schemas.openxmlformats.org/officeDocument/2006/relationships/hyperlink" Target="http://www.portaltransparencia.gov.br/despesasdiarias/pagamento?documento=153056152272014OB800189" TargetMode="External"/><Relationship Id="rId45" Type="http://schemas.openxmlformats.org/officeDocument/2006/relationships/hyperlink" Target="http://www.portaltransparencia.gov.br/despesasdiarias/pagamento?documento=153056152272014DR800285" TargetMode="External"/><Relationship Id="rId66" Type="http://schemas.openxmlformats.org/officeDocument/2006/relationships/hyperlink" Target="http://www.portaltransparencia.gov.br/despesasdiarias/pagamento?documento=153056152272014DF800199" TargetMode="External"/><Relationship Id="rId87" Type="http://schemas.openxmlformats.org/officeDocument/2006/relationships/hyperlink" Target="http://www.portaltransparencia.gov.br/despesasdiarias/pagamento?documento=150182152272014OB802403" TargetMode="External"/><Relationship Id="rId110" Type="http://schemas.openxmlformats.org/officeDocument/2006/relationships/hyperlink" Target="http://www.portaltransparencia.gov.br/despesasdiarias/pagamento?documento=150182152272014DR800476" TargetMode="External"/><Relationship Id="rId131" Type="http://schemas.openxmlformats.org/officeDocument/2006/relationships/hyperlink" Target="http://www.portaltransparencia.gov.br/despesasdiarias/pagamento?documento=150182152272014GP800053" TargetMode="External"/><Relationship Id="rId152" Type="http://schemas.openxmlformats.org/officeDocument/2006/relationships/hyperlink" Target="http://www.portaltransparencia.gov.br/despesasdiarias/pagamento?documento=150182152272014OB802485" TargetMode="External"/><Relationship Id="rId173" Type="http://schemas.openxmlformats.org/officeDocument/2006/relationships/hyperlink" Target="http://www.portaltransparencia.gov.br/despesasdiarias/pagamento?documento=150182152272014DF800804" TargetMode="External"/><Relationship Id="rId194" Type="http://schemas.openxmlformats.org/officeDocument/2006/relationships/hyperlink" Target="http://www.portaltransparencia.gov.br/despesasdiarias/pagamento?documento=150182152272014OB800578" TargetMode="External"/><Relationship Id="rId208" Type="http://schemas.openxmlformats.org/officeDocument/2006/relationships/hyperlink" Target="http://www.portaltransparencia.gov.br/despesasdiarias/pagamento?documento=150182152272014OB802265" TargetMode="External"/><Relationship Id="rId14" Type="http://schemas.openxmlformats.org/officeDocument/2006/relationships/hyperlink" Target="http://www.portaltransparencia.gov.br/despesasdiarias/pagamento?documento=153056152272014DR800064" TargetMode="External"/><Relationship Id="rId35" Type="http://schemas.openxmlformats.org/officeDocument/2006/relationships/hyperlink" Target="http://www.portaltransparencia.gov.br/despesasdiarias/pagamento?documento=153056152272014OB800457" TargetMode="External"/><Relationship Id="rId56" Type="http://schemas.openxmlformats.org/officeDocument/2006/relationships/hyperlink" Target="http://www.portaltransparencia.gov.br/despesasdiarias/pagamento?documento=153056152272014DF800132" TargetMode="External"/><Relationship Id="rId77" Type="http://schemas.openxmlformats.org/officeDocument/2006/relationships/hyperlink" Target="http://www.portaltransparencia.gov.br/despesasdiarias/pagamento?documento=153056152272014GP800283" TargetMode="External"/><Relationship Id="rId100" Type="http://schemas.openxmlformats.org/officeDocument/2006/relationships/hyperlink" Target="http://www.portaltransparencia.gov.br/despesasdiarias/pagamento?documento=150182152272014DF800802" TargetMode="External"/><Relationship Id="rId8" Type="http://schemas.openxmlformats.org/officeDocument/2006/relationships/hyperlink" Target="http://www.portaltransparencia.gov.br/despesasdiarias/pagamento?documento=153056152272014DR800004" TargetMode="External"/><Relationship Id="rId98" Type="http://schemas.openxmlformats.org/officeDocument/2006/relationships/hyperlink" Target="http://www.portaltransparencia.gov.br/despesasdiarias/pagamento?documento=150182152272014GP800299" TargetMode="External"/><Relationship Id="rId121" Type="http://schemas.openxmlformats.org/officeDocument/2006/relationships/hyperlink" Target="http://www.portaltransparencia.gov.br/despesasdiarias/pagamento?documento=150182152272014DF800049" TargetMode="External"/><Relationship Id="rId142" Type="http://schemas.openxmlformats.org/officeDocument/2006/relationships/hyperlink" Target="http://www.portaltransparencia.gov.br/despesasdiarias/pagamento?documento=150182152272014OB802627" TargetMode="External"/><Relationship Id="rId163" Type="http://schemas.openxmlformats.org/officeDocument/2006/relationships/hyperlink" Target="http://www.portaltransparencia.gov.br/despesasdiarias/pagamento?documento=150182152272014DF800597" TargetMode="External"/><Relationship Id="rId184" Type="http://schemas.openxmlformats.org/officeDocument/2006/relationships/hyperlink" Target="http://www.portaltransparencia.gov.br/despesasdiarias/pagamento?documento=150182152272014DF800925" TargetMode="External"/><Relationship Id="rId219" Type="http://schemas.openxmlformats.org/officeDocument/2006/relationships/hyperlink" Target="http://www.portaltransparencia.gov.br/despesasdiarias/pagamento?documento=150182152272014OB801527" TargetMode="External"/><Relationship Id="rId3" Type="http://schemas.openxmlformats.org/officeDocument/2006/relationships/hyperlink" Target="http://www.portaltransparencia.gov.br/despesasdiarias/pagamento?documento=153056152272014DF800003" TargetMode="External"/><Relationship Id="rId214" Type="http://schemas.openxmlformats.org/officeDocument/2006/relationships/hyperlink" Target="http://www.portaltransparencia.gov.br/despesasdiarias/pagamento?documento=150182152272014DR800191" TargetMode="External"/><Relationship Id="rId25" Type="http://schemas.openxmlformats.org/officeDocument/2006/relationships/hyperlink" Target="http://www.portaltransparencia.gov.br/despesasdiarias/pagamento?documento=153056152272014DF800104" TargetMode="External"/><Relationship Id="rId46" Type="http://schemas.openxmlformats.org/officeDocument/2006/relationships/hyperlink" Target="http://www.portaltransparencia.gov.br/despesasdiarias/pagamento?documento=153056152272014DR800286" TargetMode="External"/><Relationship Id="rId67" Type="http://schemas.openxmlformats.org/officeDocument/2006/relationships/hyperlink" Target="http://www.portaltransparencia.gov.br/despesasdiarias/pagamento?documento=153056152272014DF800200" TargetMode="External"/><Relationship Id="rId116" Type="http://schemas.openxmlformats.org/officeDocument/2006/relationships/hyperlink" Target="http://www.portaltransparencia.gov.br/despesasdiarias/pagamento?documento=150182152272014DR800401" TargetMode="External"/><Relationship Id="rId137" Type="http://schemas.openxmlformats.org/officeDocument/2006/relationships/hyperlink" Target="http://www.portaltransparencia.gov.br/despesasdiarias/pagamento?documento=150182152272014GP800254" TargetMode="External"/><Relationship Id="rId158" Type="http://schemas.openxmlformats.org/officeDocument/2006/relationships/hyperlink" Target="http://www.portaltransparencia.gov.br/despesasdiarias/pagamento?documento=150182152272014OB802266" TargetMode="External"/><Relationship Id="rId20" Type="http://schemas.openxmlformats.org/officeDocument/2006/relationships/hyperlink" Target="http://www.portaltransparencia.gov.br/despesasdiarias/pagamento?documento=153056152272014OB800324" TargetMode="External"/><Relationship Id="rId41" Type="http://schemas.openxmlformats.org/officeDocument/2006/relationships/hyperlink" Target="http://www.portaltransparencia.gov.br/despesasdiarias/pagamento?documento=153056152272014OB801953" TargetMode="External"/><Relationship Id="rId62" Type="http://schemas.openxmlformats.org/officeDocument/2006/relationships/hyperlink" Target="http://www.portaltransparencia.gov.br/despesasdiarias/pagamento?documento=153056152272014DR800142" TargetMode="External"/><Relationship Id="rId83" Type="http://schemas.openxmlformats.org/officeDocument/2006/relationships/hyperlink" Target="http://www.portaltransparencia.gov.br/despesasdiarias/pagamento?documento=150182152272014GP800251" TargetMode="External"/><Relationship Id="rId88" Type="http://schemas.openxmlformats.org/officeDocument/2006/relationships/hyperlink" Target="http://www.portaltransparencia.gov.br/despesasdiarias/pagamento?documento=150182152272014OB802486" TargetMode="External"/><Relationship Id="rId111" Type="http://schemas.openxmlformats.org/officeDocument/2006/relationships/hyperlink" Target="http://www.portaltransparencia.gov.br/despesasdiarias/pagamento?documento=150182152272014DR800477" TargetMode="External"/><Relationship Id="rId132" Type="http://schemas.openxmlformats.org/officeDocument/2006/relationships/hyperlink" Target="http://www.portaltransparencia.gov.br/despesasdiarias/pagamento?documento=150182152272014OB800470" TargetMode="External"/><Relationship Id="rId153" Type="http://schemas.openxmlformats.org/officeDocument/2006/relationships/hyperlink" Target="http://www.portaltransparencia.gov.br/despesasdiarias/pagamento?documento=150182152272014OB800019" TargetMode="External"/><Relationship Id="rId174" Type="http://schemas.openxmlformats.org/officeDocument/2006/relationships/hyperlink" Target="http://www.portaltransparencia.gov.br/despesasdiarias/pagamento?documento=150182152272014OB802073" TargetMode="External"/><Relationship Id="rId179" Type="http://schemas.openxmlformats.org/officeDocument/2006/relationships/hyperlink" Target="http://www.portaltransparencia.gov.br/despesasdiarias/pagamento?documento=150182152272014OB800460" TargetMode="External"/><Relationship Id="rId195" Type="http://schemas.openxmlformats.org/officeDocument/2006/relationships/hyperlink" Target="http://www.portaltransparencia.gov.br/despesasdiarias/pagamento?documento=150182152272014DF800365" TargetMode="External"/><Relationship Id="rId209" Type="http://schemas.openxmlformats.org/officeDocument/2006/relationships/hyperlink" Target="http://www.portaltransparencia.gov.br/despesasdiarias/pagamento?documento=150182152272014OB802076" TargetMode="External"/><Relationship Id="rId190" Type="http://schemas.openxmlformats.org/officeDocument/2006/relationships/hyperlink" Target="http://www.portaltransparencia.gov.br/despesasdiarias/pagamento?documento=150182152272014OB800094" TargetMode="External"/><Relationship Id="rId204" Type="http://schemas.openxmlformats.org/officeDocument/2006/relationships/hyperlink" Target="http://www.portaltransparencia.gov.br/despesasdiarias/pagamento?documento=150182152272014OB801779" TargetMode="External"/><Relationship Id="rId220" Type="http://schemas.openxmlformats.org/officeDocument/2006/relationships/hyperlink" Target="http://www.portaltransparencia.gov.br/despesasdiarias/pagamento?documento=150182152272014OB802612" TargetMode="External"/><Relationship Id="rId225" Type="http://schemas.openxmlformats.org/officeDocument/2006/relationships/hyperlink" Target="http://www.portaltransparencia.gov.br/despesasdiarias/pagamento?documento=150123152272014OB800022" TargetMode="External"/><Relationship Id="rId15" Type="http://schemas.openxmlformats.org/officeDocument/2006/relationships/hyperlink" Target="http://www.portaltransparencia.gov.br/despesasdiarias/pagamento?documento=153056152272014OB800189" TargetMode="External"/><Relationship Id="rId36" Type="http://schemas.openxmlformats.org/officeDocument/2006/relationships/hyperlink" Target="http://www.portaltransparencia.gov.br/despesasdiarias/pagamento?documento=153056152272014OB800619" TargetMode="External"/><Relationship Id="rId57" Type="http://schemas.openxmlformats.org/officeDocument/2006/relationships/hyperlink" Target="http://www.portaltransparencia.gov.br/despesasdiarias/pagamento?documento=153056152272014DR800096" TargetMode="External"/><Relationship Id="rId106" Type="http://schemas.openxmlformats.org/officeDocument/2006/relationships/hyperlink" Target="http://www.portaltransparencia.gov.br/despesasdiarias/pagamento?documento=150182152272014GP800252" TargetMode="External"/><Relationship Id="rId127" Type="http://schemas.openxmlformats.org/officeDocument/2006/relationships/hyperlink" Target="http://www.portaltransparencia.gov.br/despesasdiarias/pagamento?documento=150182152272014GP800036" TargetMode="External"/><Relationship Id="rId10" Type="http://schemas.openxmlformats.org/officeDocument/2006/relationships/hyperlink" Target="http://www.portaltransparencia.gov.br/despesasdiarias/pagamento?documento=153056152272014OB800005" TargetMode="External"/><Relationship Id="rId31" Type="http://schemas.openxmlformats.org/officeDocument/2006/relationships/hyperlink" Target="http://www.portaltransparencia.gov.br/despesasdiarias/pagamento?documento=153056152272014DF800133" TargetMode="External"/><Relationship Id="rId52" Type="http://schemas.openxmlformats.org/officeDocument/2006/relationships/hyperlink" Target="http://www.portaltransparencia.gov.br/despesasdiarias/pagamento?documento=153056152272014DR800055" TargetMode="External"/><Relationship Id="rId73" Type="http://schemas.openxmlformats.org/officeDocument/2006/relationships/hyperlink" Target="http://www.portaltransparencia.gov.br/despesasdiarias/pagamento?documento=153056152272014OB800873" TargetMode="External"/><Relationship Id="rId78" Type="http://schemas.openxmlformats.org/officeDocument/2006/relationships/hyperlink" Target="http://www.portaltransparencia.gov.br/despesasdiarias/pagamento?documento=153056152272014OB803349" TargetMode="External"/><Relationship Id="rId94" Type="http://schemas.openxmlformats.org/officeDocument/2006/relationships/hyperlink" Target="http://www.portaltransparencia.gov.br/despesasdiarias/pagamento?documento=150182152272014DR800397" TargetMode="External"/><Relationship Id="rId99" Type="http://schemas.openxmlformats.org/officeDocument/2006/relationships/hyperlink" Target="http://www.portaltransparencia.gov.br/despesasdiarias/pagamento?documento=150182152272014OB800146" TargetMode="External"/><Relationship Id="rId101" Type="http://schemas.openxmlformats.org/officeDocument/2006/relationships/hyperlink" Target="http://www.portaltransparencia.gov.br/despesasdiarias/pagamento?documento=150182152272014DR800402" TargetMode="External"/><Relationship Id="rId122" Type="http://schemas.openxmlformats.org/officeDocument/2006/relationships/hyperlink" Target="http://www.portaltransparencia.gov.br/despesasdiarias/pagamento?documento=150182152272014DR800013" TargetMode="External"/><Relationship Id="rId143" Type="http://schemas.openxmlformats.org/officeDocument/2006/relationships/hyperlink" Target="http://www.portaltransparencia.gov.br/despesasdiarias/pagamento?documento=150182152272014GP800098" TargetMode="External"/><Relationship Id="rId148" Type="http://schemas.openxmlformats.org/officeDocument/2006/relationships/hyperlink" Target="http://www.portaltransparencia.gov.br/despesasdiarias/pagamento?documento=150182152272014OB802148" TargetMode="External"/><Relationship Id="rId164" Type="http://schemas.openxmlformats.org/officeDocument/2006/relationships/hyperlink" Target="http://www.portaltransparencia.gov.br/despesasdiarias/pagamento?documento=150182152272014DR800297" TargetMode="External"/><Relationship Id="rId169" Type="http://schemas.openxmlformats.org/officeDocument/2006/relationships/hyperlink" Target="http://www.portaltransparencia.gov.br/despesasdiarias/pagamento?documento=150182152272014DF800794" TargetMode="External"/><Relationship Id="rId185" Type="http://schemas.openxmlformats.org/officeDocument/2006/relationships/hyperlink" Target="http://www.portaltransparencia.gov.br/despesasdiarias/pagamento?documento=150182152272014OB802532" TargetMode="External"/><Relationship Id="rId4" Type="http://schemas.openxmlformats.org/officeDocument/2006/relationships/hyperlink" Target="http://www.portaltransparencia.gov.br/despesasdiarias/pagamento?documento=153056152272014DF800004" TargetMode="External"/><Relationship Id="rId9" Type="http://schemas.openxmlformats.org/officeDocument/2006/relationships/hyperlink" Target="http://www.portaltransparencia.gov.br/despesasdiarias/pagamento?documento=153056152272014OB800004" TargetMode="External"/><Relationship Id="rId180" Type="http://schemas.openxmlformats.org/officeDocument/2006/relationships/hyperlink" Target="http://www.portaltransparencia.gov.br/despesasdiarias/pagamento?documento=150182152272014DF800912" TargetMode="External"/><Relationship Id="rId210" Type="http://schemas.openxmlformats.org/officeDocument/2006/relationships/hyperlink" Target="http://www.portaltransparencia.gov.br/despesasdiarias/pagamento?documento=150182152272014OB800287" TargetMode="External"/><Relationship Id="rId215" Type="http://schemas.openxmlformats.org/officeDocument/2006/relationships/hyperlink" Target="http://www.portaltransparencia.gov.br/despesasdiarias/pagamento?documento=150182152272014OB800950" TargetMode="External"/><Relationship Id="rId26" Type="http://schemas.openxmlformats.org/officeDocument/2006/relationships/hyperlink" Target="http://www.portaltransparencia.gov.br/despesasdiarias/pagamento?documento=153056152272014DR800076" TargetMode="External"/><Relationship Id="rId47" Type="http://schemas.openxmlformats.org/officeDocument/2006/relationships/hyperlink" Target="http://www.portaltransparencia.gov.br/despesasdiarias/pagamento?documento=153056152272014OB803328" TargetMode="External"/><Relationship Id="rId68" Type="http://schemas.openxmlformats.org/officeDocument/2006/relationships/hyperlink" Target="http://www.portaltransparencia.gov.br/despesasdiarias/pagamento?documento=153056152272014DF800201" TargetMode="External"/><Relationship Id="rId89" Type="http://schemas.openxmlformats.org/officeDocument/2006/relationships/hyperlink" Target="http://www.portaltransparencia.gov.br/despesasdiarias/pagamento?documento=150182152272014OB802587" TargetMode="External"/><Relationship Id="rId112" Type="http://schemas.openxmlformats.org/officeDocument/2006/relationships/hyperlink" Target="http://www.portaltransparencia.gov.br/despesasdiarias/pagamento?documento=150182152272014DR800478" TargetMode="External"/><Relationship Id="rId133" Type="http://schemas.openxmlformats.org/officeDocument/2006/relationships/hyperlink" Target="http://www.portaltransparencia.gov.br/despesasdiarias/pagamento?documento=150182152272014GP800092" TargetMode="External"/><Relationship Id="rId154" Type="http://schemas.openxmlformats.org/officeDocument/2006/relationships/hyperlink" Target="http://www.portaltransparencia.gov.br/despesasdiarias/pagamento?documento=150182152272014DF800951" TargetMode="External"/><Relationship Id="rId175" Type="http://schemas.openxmlformats.org/officeDocument/2006/relationships/hyperlink" Target="http://www.portaltransparencia.gov.br/despesasdiarias/pagamento?documento=150182152272014DF800805" TargetMode="External"/><Relationship Id="rId196" Type="http://schemas.openxmlformats.org/officeDocument/2006/relationships/hyperlink" Target="http://www.portaltransparencia.gov.br/despesasdiarias/pagamento?documento=150182152272014OB800797" TargetMode="External"/><Relationship Id="rId200" Type="http://schemas.openxmlformats.org/officeDocument/2006/relationships/hyperlink" Target="http://www.portaltransparencia.gov.br/despesasdiarias/pagamento?documento=150182152272014OB801411" TargetMode="External"/><Relationship Id="rId16" Type="http://schemas.openxmlformats.org/officeDocument/2006/relationships/hyperlink" Target="http://www.portaltransparencia.gov.br/despesasdiarias/pagamento?documento=153056152272014DF800104" TargetMode="External"/><Relationship Id="rId221" Type="http://schemas.openxmlformats.org/officeDocument/2006/relationships/hyperlink" Target="http://www.portaltransparencia.gov.br/despesasdiarias/pagamento?documento=150182152272014OB800511" TargetMode="External"/><Relationship Id="rId37" Type="http://schemas.openxmlformats.org/officeDocument/2006/relationships/hyperlink" Target="http://www.portaltransparencia.gov.br/despesasdiarias/pagamento?documento=153056152272014DF800333" TargetMode="External"/><Relationship Id="rId58" Type="http://schemas.openxmlformats.org/officeDocument/2006/relationships/hyperlink" Target="http://www.portaltransparencia.gov.br/despesasdiarias/pagamento?documento=153056152272014DR800097" TargetMode="External"/><Relationship Id="rId79" Type="http://schemas.openxmlformats.org/officeDocument/2006/relationships/hyperlink" Target="http://www.portaltransparencia.gov.br/despesasdiarias/pagamento?documento=153056152272014OB803353" TargetMode="External"/><Relationship Id="rId102" Type="http://schemas.openxmlformats.org/officeDocument/2006/relationships/hyperlink" Target="http://www.portaltransparencia.gov.br/despesasdiarias/pagamento?documento=150182152272014GP800248" TargetMode="External"/><Relationship Id="rId123" Type="http://schemas.openxmlformats.org/officeDocument/2006/relationships/hyperlink" Target="http://www.portaltransparencia.gov.br/despesasdiarias/pagamento?documento=150182152272014GP800013" TargetMode="External"/><Relationship Id="rId144" Type="http://schemas.openxmlformats.org/officeDocument/2006/relationships/hyperlink" Target="http://www.portaltransparencia.gov.br/despesasdiarias/pagamento?documento=150182152272014DF800366" TargetMode="External"/><Relationship Id="rId90" Type="http://schemas.openxmlformats.org/officeDocument/2006/relationships/hyperlink" Target="http://www.portaltransparencia.gov.br/despesasdiarias/pagamento?documento=150182152272014OB800142" TargetMode="External"/><Relationship Id="rId165" Type="http://schemas.openxmlformats.org/officeDocument/2006/relationships/hyperlink" Target="http://www.portaltransparencia.gov.br/despesasdiarias/pagamento?documento=150182152272014OB801409" TargetMode="External"/><Relationship Id="rId186" Type="http://schemas.openxmlformats.org/officeDocument/2006/relationships/hyperlink" Target="http://www.portaltransparencia.gov.br/despesasdiarias/pagamento?documento=150182152272014OB802075" TargetMode="External"/><Relationship Id="rId211" Type="http://schemas.openxmlformats.org/officeDocument/2006/relationships/hyperlink" Target="http://www.portaltransparencia.gov.br/despesasdiarias/pagamento?documento=150182152272014OB802071" TargetMode="External"/><Relationship Id="rId27" Type="http://schemas.openxmlformats.org/officeDocument/2006/relationships/hyperlink" Target="http://www.portaltransparencia.gov.br/despesasdiarias/pagamento?documento=153056152272014DF800117" TargetMode="External"/><Relationship Id="rId48" Type="http://schemas.openxmlformats.org/officeDocument/2006/relationships/hyperlink" Target="http://www.portaltransparencia.gov.br/despesasdiarias/pagamento?documento=153056152272014OB803329" TargetMode="External"/><Relationship Id="rId69" Type="http://schemas.openxmlformats.org/officeDocument/2006/relationships/hyperlink" Target="http://www.portaltransparencia.gov.br/despesasdiarias/pagamento?documento=153056152272014DR800143" TargetMode="External"/><Relationship Id="rId113" Type="http://schemas.openxmlformats.org/officeDocument/2006/relationships/hyperlink" Target="http://www.portaltransparencia.gov.br/despesasdiarias/pagamento?documento=150182152272014OB802525" TargetMode="External"/><Relationship Id="rId134" Type="http://schemas.openxmlformats.org/officeDocument/2006/relationships/hyperlink" Target="http://www.portaltransparencia.gov.br/despesasdiarias/pagamento?documento=150182152272014GP800104" TargetMode="External"/><Relationship Id="rId80" Type="http://schemas.openxmlformats.org/officeDocument/2006/relationships/hyperlink" Target="http://www.portaltransparencia.gov.br/despesasdiarias/pagamento?documento=150182152272014DR800399" TargetMode="External"/><Relationship Id="rId155" Type="http://schemas.openxmlformats.org/officeDocument/2006/relationships/hyperlink" Target="http://www.portaltransparencia.gov.br/despesasdiarias/pagamento?documento=150182152272014OB802636" TargetMode="External"/><Relationship Id="rId176" Type="http://schemas.openxmlformats.org/officeDocument/2006/relationships/hyperlink" Target="http://www.portaltransparencia.gov.br/despesasdiarias/pagamento?documento=150182152272014OB802070" TargetMode="External"/><Relationship Id="rId197" Type="http://schemas.openxmlformats.org/officeDocument/2006/relationships/hyperlink" Target="http://www.portaltransparencia.gov.br/despesasdiarias/pagamento?documento=150182152272014DF800443" TargetMode="External"/><Relationship Id="rId201" Type="http://schemas.openxmlformats.org/officeDocument/2006/relationships/hyperlink" Target="http://www.portaltransparencia.gov.br/despesasdiarias/pagamento?documento=150182152272014DF800675" TargetMode="External"/><Relationship Id="rId222" Type="http://schemas.openxmlformats.org/officeDocument/2006/relationships/hyperlink" Target="http://www.portaltransparencia.gov.br/despesasdiarias/pagamento?documento=150182152272014OB800544" TargetMode="External"/><Relationship Id="rId17" Type="http://schemas.openxmlformats.org/officeDocument/2006/relationships/hyperlink" Target="http://www.portaltransparencia.gov.br/despesasdiarias/pagamento?documento=153056152272014DR800076" TargetMode="External"/><Relationship Id="rId38" Type="http://schemas.openxmlformats.org/officeDocument/2006/relationships/hyperlink" Target="http://www.portaltransparencia.gov.br/despesasdiarias/pagamento?documento=153056152272014DF800334" TargetMode="External"/><Relationship Id="rId59" Type="http://schemas.openxmlformats.org/officeDocument/2006/relationships/hyperlink" Target="http://www.portaltransparencia.gov.br/despesasdiarias/pagamento?documento=153056152272014OB800455" TargetMode="External"/><Relationship Id="rId103" Type="http://schemas.openxmlformats.org/officeDocument/2006/relationships/hyperlink" Target="http://www.portaltransparencia.gov.br/despesasdiarias/pagamento?documento=150182152272014OB802068" TargetMode="External"/><Relationship Id="rId124" Type="http://schemas.openxmlformats.org/officeDocument/2006/relationships/hyperlink" Target="http://www.portaltransparencia.gov.br/despesasdiarias/pagamento?documento=150182152272014OB800141" TargetMode="External"/><Relationship Id="rId70" Type="http://schemas.openxmlformats.org/officeDocument/2006/relationships/hyperlink" Target="http://www.portaltransparencia.gov.br/despesasdiarias/pagamento?documento=153056152272014DR800144" TargetMode="External"/><Relationship Id="rId91" Type="http://schemas.openxmlformats.org/officeDocument/2006/relationships/hyperlink" Target="http://www.portaltransparencia.gov.br/despesasdiarias/pagamento?documento=150182152272014DF800798" TargetMode="External"/><Relationship Id="rId145" Type="http://schemas.openxmlformats.org/officeDocument/2006/relationships/hyperlink" Target="http://www.portaltransparencia.gov.br/despesasdiarias/pagamento?documento=150182152272014DR800154" TargetMode="External"/><Relationship Id="rId166" Type="http://schemas.openxmlformats.org/officeDocument/2006/relationships/hyperlink" Target="http://www.portaltransparencia.gov.br/despesasdiarias/pagamento?documento=150182152272014DF800679" TargetMode="External"/><Relationship Id="rId187" Type="http://schemas.openxmlformats.org/officeDocument/2006/relationships/hyperlink" Target="http://www.portaltransparencia.gov.br/despesasdiarias/pagamento?documento=150182152272014OB802085" TargetMode="External"/><Relationship Id="rId1" Type="http://schemas.openxmlformats.org/officeDocument/2006/relationships/hyperlink" Target="http://www.portaltransparencia.gov.br/despesasdiarias/pagamento?documento=153056152272014DF800001" TargetMode="External"/><Relationship Id="rId212" Type="http://schemas.openxmlformats.org/officeDocument/2006/relationships/hyperlink" Target="http://www.portaltransparencia.gov.br/despesasdiarias/pagamento?documento=150182152272014GP800120" TargetMode="External"/><Relationship Id="rId28" Type="http://schemas.openxmlformats.org/officeDocument/2006/relationships/hyperlink" Target="http://www.portaltransparencia.gov.br/despesasdiarias/pagamento?documento=153056152272014DR800077" TargetMode="External"/><Relationship Id="rId49" Type="http://schemas.openxmlformats.org/officeDocument/2006/relationships/hyperlink" Target="http://www.portaltransparencia.gov.br/despesasdiarias/pagamento?documento=153056152272014DF800082" TargetMode="External"/><Relationship Id="rId114" Type="http://schemas.openxmlformats.org/officeDocument/2006/relationships/hyperlink" Target="http://www.portaltransparencia.gov.br/despesasdiarias/pagamento?documento=150182152272014OB800162" TargetMode="External"/><Relationship Id="rId60" Type="http://schemas.openxmlformats.org/officeDocument/2006/relationships/hyperlink" Target="http://www.portaltransparencia.gov.br/despesasdiarias/pagamento?documento=153056152272014OB800456" TargetMode="External"/><Relationship Id="rId81" Type="http://schemas.openxmlformats.org/officeDocument/2006/relationships/hyperlink" Target="http://www.portaltransparencia.gov.br/despesasdiarias/pagamento?documento=150182152272014GP800247" TargetMode="External"/><Relationship Id="rId135" Type="http://schemas.openxmlformats.org/officeDocument/2006/relationships/hyperlink" Target="http://www.portaltransparencia.gov.br/despesasdiarias/pagamento?documento=150182152272014DF800800" TargetMode="External"/><Relationship Id="rId156" Type="http://schemas.openxmlformats.org/officeDocument/2006/relationships/hyperlink" Target="http://www.portaltransparencia.gov.br/despesasdiarias/pagamento?documento=150182152272014OB802728" TargetMode="External"/><Relationship Id="rId177" Type="http://schemas.openxmlformats.org/officeDocument/2006/relationships/hyperlink" Target="http://www.portaltransparencia.gov.br/despesasdiarias/pagamento?documento=150182152272014OB800115" TargetMode="External"/><Relationship Id="rId198" Type="http://schemas.openxmlformats.org/officeDocument/2006/relationships/hyperlink" Target="http://www.portaltransparencia.gov.br/despesasdiarias/pagamento?documento=150182152272014OB801001" TargetMode="External"/><Relationship Id="rId202" Type="http://schemas.openxmlformats.org/officeDocument/2006/relationships/hyperlink" Target="http://www.portaltransparencia.gov.br/despesasdiarias/pagamento?documento=150182152272014OB801664" TargetMode="External"/><Relationship Id="rId223" Type="http://schemas.openxmlformats.org/officeDocument/2006/relationships/hyperlink" Target="http://www.portaltransparencia.gov.br/despesasdiarias/pagamento?documento=150182152272014OB800713" TargetMode="External"/><Relationship Id="rId18" Type="http://schemas.openxmlformats.org/officeDocument/2006/relationships/hyperlink" Target="http://www.portaltransparencia.gov.br/despesasdiarias/pagamento?documento=153056152272014DF800117" TargetMode="External"/><Relationship Id="rId39" Type="http://schemas.openxmlformats.org/officeDocument/2006/relationships/hyperlink" Target="http://www.portaltransparencia.gov.br/despesasdiarias/pagamento?documento=153056152272014DR800239" TargetMode="External"/><Relationship Id="rId50" Type="http://schemas.openxmlformats.org/officeDocument/2006/relationships/hyperlink" Target="http://www.portaltransparencia.gov.br/despesasdiarias/pagamento?documento=153056152272014DF800083" TargetMode="External"/><Relationship Id="rId104" Type="http://schemas.openxmlformats.org/officeDocument/2006/relationships/hyperlink" Target="http://www.portaltransparencia.gov.br/despesasdiarias/pagamento?documento=150182152272014DR800492" TargetMode="External"/><Relationship Id="rId125" Type="http://schemas.openxmlformats.org/officeDocument/2006/relationships/hyperlink" Target="http://www.portaltransparencia.gov.br/despesasdiarias/pagamento?documento=150182152272014DF800133" TargetMode="External"/><Relationship Id="rId146" Type="http://schemas.openxmlformats.org/officeDocument/2006/relationships/hyperlink" Target="http://www.portaltransparencia.gov.br/despesasdiarias/pagamento?documento=150182152272014OB800795" TargetMode="External"/><Relationship Id="rId167" Type="http://schemas.openxmlformats.org/officeDocument/2006/relationships/hyperlink" Target="http://www.portaltransparencia.gov.br/despesasdiarias/pagamento?documento=150182152272014DR800329" TargetMode="External"/><Relationship Id="rId188" Type="http://schemas.openxmlformats.org/officeDocument/2006/relationships/hyperlink" Target="http://www.portaltransparencia.gov.br/despesasdiarias/pagamento?documento=150182152272014OB802688" TargetMode="External"/><Relationship Id="rId71" Type="http://schemas.openxmlformats.org/officeDocument/2006/relationships/hyperlink" Target="http://www.portaltransparencia.gov.br/despesasdiarias/pagamento?documento=153056152272014DR800145" TargetMode="External"/><Relationship Id="rId92" Type="http://schemas.openxmlformats.org/officeDocument/2006/relationships/hyperlink" Target="http://www.portaltransparencia.gov.br/despesasdiarias/pagamento?documento=150182152272014DR800395" TargetMode="External"/><Relationship Id="rId213" Type="http://schemas.openxmlformats.org/officeDocument/2006/relationships/hyperlink" Target="http://www.portaltransparencia.gov.br/despesasdiarias/pagamento?documento=150182152272014DF800426" TargetMode="External"/><Relationship Id="rId2" Type="http://schemas.openxmlformats.org/officeDocument/2006/relationships/hyperlink" Target="http://www.portaltransparencia.gov.br/despesasdiarias/pagamento?documento=153056152272014DF800002" TargetMode="External"/><Relationship Id="rId29" Type="http://schemas.openxmlformats.org/officeDocument/2006/relationships/hyperlink" Target="http://www.portaltransparencia.gov.br/despesasdiarias/pagamento?documento=153056152272014OB800324" TargetMode="External"/><Relationship Id="rId40" Type="http://schemas.openxmlformats.org/officeDocument/2006/relationships/hyperlink" Target="http://www.portaltransparencia.gov.br/despesasdiarias/pagamento?documento=153056152272014DR800240" TargetMode="External"/><Relationship Id="rId115" Type="http://schemas.openxmlformats.org/officeDocument/2006/relationships/hyperlink" Target="http://www.portaltransparencia.gov.br/despesasdiarias/pagamento?documento=150182152272014DF800801" TargetMode="External"/><Relationship Id="rId136" Type="http://schemas.openxmlformats.org/officeDocument/2006/relationships/hyperlink" Target="http://www.portaltransparencia.gov.br/despesasdiarias/pagamento?documento=150182152272014DR800400" TargetMode="External"/><Relationship Id="rId157" Type="http://schemas.openxmlformats.org/officeDocument/2006/relationships/hyperlink" Target="http://www.portaltransparencia.gov.br/despesasdiarias/pagamento?documento=150182152272014DF800861" TargetMode="External"/><Relationship Id="rId178" Type="http://schemas.openxmlformats.org/officeDocument/2006/relationships/hyperlink" Target="http://www.portaltransparencia.gov.br/despesasdiarias/pagamento?documento=150182152272014OB800312" TargetMode="External"/><Relationship Id="rId61" Type="http://schemas.openxmlformats.org/officeDocument/2006/relationships/hyperlink" Target="http://www.portaltransparencia.gov.br/despesasdiarias/pagamento?documento=153056152272014DF800198" TargetMode="External"/><Relationship Id="rId82" Type="http://schemas.openxmlformats.org/officeDocument/2006/relationships/hyperlink" Target="http://www.portaltransparencia.gov.br/despesasdiarias/pagamento?documento=150182152272014GP800249" TargetMode="External"/><Relationship Id="rId199" Type="http://schemas.openxmlformats.org/officeDocument/2006/relationships/hyperlink" Target="http://www.portaltransparencia.gov.br/despesasdiarias/pagamento?documento=150182152272014DF800598" TargetMode="External"/><Relationship Id="rId203" Type="http://schemas.openxmlformats.org/officeDocument/2006/relationships/hyperlink" Target="http://www.portaltransparencia.gov.br/despesasdiarias/pagamento?documento=150182152272014DF800722" TargetMode="External"/><Relationship Id="rId19" Type="http://schemas.openxmlformats.org/officeDocument/2006/relationships/hyperlink" Target="http://www.portaltransparencia.gov.br/despesasdiarias/pagamento?documento=153056152272014DR800077" TargetMode="External"/><Relationship Id="rId224" Type="http://schemas.openxmlformats.org/officeDocument/2006/relationships/hyperlink" Target="http://www.portaltransparencia.gov.br/despesasdiarias/pagamento?documento=150182152272014OB801663" TargetMode="External"/><Relationship Id="rId30" Type="http://schemas.openxmlformats.org/officeDocument/2006/relationships/hyperlink" Target="http://www.portaltransparencia.gov.br/despesasdiarias/pagamento?documento=153056152272014OB800328" TargetMode="External"/><Relationship Id="rId105" Type="http://schemas.openxmlformats.org/officeDocument/2006/relationships/hyperlink" Target="http://www.portaltransparencia.gov.br/despesasdiarias/pagamento?documento=150182152272014OB802637" TargetMode="External"/><Relationship Id="rId126" Type="http://schemas.openxmlformats.org/officeDocument/2006/relationships/hyperlink" Target="http://www.portaltransparencia.gov.br/despesasdiarias/pagamento?documento=150182152272014DR800055" TargetMode="External"/><Relationship Id="rId147" Type="http://schemas.openxmlformats.org/officeDocument/2006/relationships/hyperlink" Target="http://www.portaltransparencia.gov.br/despesasdiarias/pagamento?documento=150182152272014OB801110" TargetMode="External"/><Relationship Id="rId168" Type="http://schemas.openxmlformats.org/officeDocument/2006/relationships/hyperlink" Target="http://www.portaltransparencia.gov.br/despesasdiarias/pagamento?documento=150182152272014OB801677" TargetMode="External"/><Relationship Id="rId51" Type="http://schemas.openxmlformats.org/officeDocument/2006/relationships/hyperlink" Target="http://www.portaltransparencia.gov.br/despesasdiarias/pagamento?documento=153056152272014DR800054" TargetMode="External"/><Relationship Id="rId72" Type="http://schemas.openxmlformats.org/officeDocument/2006/relationships/hyperlink" Target="http://www.portaltransparencia.gov.br/despesasdiarias/pagamento?documento=153056152272014OB800872" TargetMode="External"/><Relationship Id="rId93" Type="http://schemas.openxmlformats.org/officeDocument/2006/relationships/hyperlink" Target="http://www.portaltransparencia.gov.br/despesasdiarias/pagamento?documento=150182152272014DR800396" TargetMode="External"/><Relationship Id="rId189" Type="http://schemas.openxmlformats.org/officeDocument/2006/relationships/hyperlink" Target="http://www.portaltransparencia.gov.br/despesasdiarias/pagamento?documento=150182152272014DF800027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ortaldatransparencia.gov.br/despesasdiarias/pagamento?documento=150182152272013OB801561" TargetMode="External"/><Relationship Id="rId21" Type="http://schemas.openxmlformats.org/officeDocument/2006/relationships/hyperlink" Target="http://www.portaldatransparencia.gov.br/despesasdiarias/pagamento?documento=153056152272013DR800136" TargetMode="External"/><Relationship Id="rId42" Type="http://schemas.openxmlformats.org/officeDocument/2006/relationships/hyperlink" Target="http://www.portaldatransparencia.gov.br/despesasdiarias/pagamento?documento=150182152272013DR800522" TargetMode="External"/><Relationship Id="rId63" Type="http://schemas.openxmlformats.org/officeDocument/2006/relationships/hyperlink" Target="http://www.portaldatransparencia.gov.br/despesasdiarias/pagamento?documento=150182152272013DR800209" TargetMode="External"/><Relationship Id="rId84" Type="http://schemas.openxmlformats.org/officeDocument/2006/relationships/hyperlink" Target="http://www.portaldatransparencia.gov.br/despesasdiarias/pagamento?documento=150182152272013DF801709" TargetMode="External"/><Relationship Id="rId138" Type="http://schemas.openxmlformats.org/officeDocument/2006/relationships/hyperlink" Target="http://www.portaldatransparencia.gov.br/despesasdiarias/pagamento?documento=150182152272013DR800124" TargetMode="External"/><Relationship Id="rId159" Type="http://schemas.openxmlformats.org/officeDocument/2006/relationships/hyperlink" Target="http://www.portaldatransparencia.gov.br/despesasdiarias/pagamento?documento=150182152272013OB801743" TargetMode="External"/><Relationship Id="rId107" Type="http://schemas.openxmlformats.org/officeDocument/2006/relationships/hyperlink" Target="http://www.portaldatransparencia.gov.br/despesasdiarias/pagamento?documento=150182152272013OB803024" TargetMode="External"/><Relationship Id="rId11" Type="http://schemas.openxmlformats.org/officeDocument/2006/relationships/hyperlink" Target="http://www.portaldatransparencia.gov.br/despesasdiarias/pagamento?documento=153056152272013OB800171" TargetMode="External"/><Relationship Id="rId32" Type="http://schemas.openxmlformats.org/officeDocument/2006/relationships/hyperlink" Target="http://www.portaldatransparencia.gov.br/despesasdiarias/pagamento?documento=150182152272013DR800524" TargetMode="External"/><Relationship Id="rId53" Type="http://schemas.openxmlformats.org/officeDocument/2006/relationships/hyperlink" Target="http://www.portaldatransparencia.gov.br/despesasdiarias/pagamento?documento=150182152272013OB801004" TargetMode="External"/><Relationship Id="rId74" Type="http://schemas.openxmlformats.org/officeDocument/2006/relationships/hyperlink" Target="http://www.portaldatransparencia.gov.br/despesasdiarias/pagamento?documento=150182152272013GP800284" TargetMode="External"/><Relationship Id="rId128" Type="http://schemas.openxmlformats.org/officeDocument/2006/relationships/hyperlink" Target="http://www.portaldatransparencia.gov.br/despesasdiarias/pagamento?documento=150182152272013OB802212" TargetMode="External"/><Relationship Id="rId149" Type="http://schemas.openxmlformats.org/officeDocument/2006/relationships/hyperlink" Target="http://www.portaldatransparencia.gov.br/despesasdiarias/pagamento?documento=150182152272013OB801179" TargetMode="External"/><Relationship Id="rId5" Type="http://schemas.openxmlformats.org/officeDocument/2006/relationships/hyperlink" Target="http://www.portaldatransparencia.gov.br/despesasdiarias/pagamento?documento=153056152272013DF800054" TargetMode="External"/><Relationship Id="rId95" Type="http://schemas.openxmlformats.org/officeDocument/2006/relationships/hyperlink" Target="http://www.portaldatransparencia.gov.br/despesasdiarias/pagamento?documento=150182152272013OB802831" TargetMode="External"/><Relationship Id="rId160" Type="http://schemas.openxmlformats.org/officeDocument/2006/relationships/hyperlink" Target="http://www.portaldatransparencia.gov.br/despesasdiarias/pagamento?documento=150182152272013OB802614" TargetMode="External"/><Relationship Id="rId22" Type="http://schemas.openxmlformats.org/officeDocument/2006/relationships/hyperlink" Target="http://www.portaldatransparencia.gov.br/despesasdiarias/pagamento?documento=153056152272013DR800137" TargetMode="External"/><Relationship Id="rId43" Type="http://schemas.openxmlformats.org/officeDocument/2006/relationships/hyperlink" Target="http://www.portaldatransparencia.gov.br/despesasdiarias/pagamento?documento=150182152272013GP800332" TargetMode="External"/><Relationship Id="rId64" Type="http://schemas.openxmlformats.org/officeDocument/2006/relationships/hyperlink" Target="http://www.portaldatransparencia.gov.br/despesasdiarias/pagamento?documento=150182152272013GP800150" TargetMode="External"/><Relationship Id="rId118" Type="http://schemas.openxmlformats.org/officeDocument/2006/relationships/hyperlink" Target="http://www.portaldatransparencia.gov.br/despesasdiarias/pagamento?documento=150182152272013DF801069" TargetMode="External"/><Relationship Id="rId139" Type="http://schemas.openxmlformats.org/officeDocument/2006/relationships/hyperlink" Target="http://www.portaldatransparencia.gov.br/despesasdiarias/pagamento?documento=150182152272013OB800892" TargetMode="External"/><Relationship Id="rId85" Type="http://schemas.openxmlformats.org/officeDocument/2006/relationships/hyperlink" Target="http://www.portaldatransparencia.gov.br/despesasdiarias/pagamento?documento=150182152272013OB803207" TargetMode="External"/><Relationship Id="rId150" Type="http://schemas.openxmlformats.org/officeDocument/2006/relationships/hyperlink" Target="http://www.portaldatransparencia.gov.br/despesasdiarias/pagamento?documento=150182152272013OB801285" TargetMode="External"/><Relationship Id="rId12" Type="http://schemas.openxmlformats.org/officeDocument/2006/relationships/hyperlink" Target="http://www.portaldatransparencia.gov.br/despesasdiarias/pagamento?documento=153056152272013OB800172" TargetMode="External"/><Relationship Id="rId17" Type="http://schemas.openxmlformats.org/officeDocument/2006/relationships/hyperlink" Target="http://www.portaldatransparencia.gov.br/despesasdiarias/pagamento?documento=153056152272013OB800482" TargetMode="External"/><Relationship Id="rId33" Type="http://schemas.openxmlformats.org/officeDocument/2006/relationships/hyperlink" Target="http://www.portaldatransparencia.gov.br/despesasdiarias/pagamento?documento=150182152272013DR800532" TargetMode="External"/><Relationship Id="rId38" Type="http://schemas.openxmlformats.org/officeDocument/2006/relationships/hyperlink" Target="http://www.portaldatransparencia.gov.br/despesasdiarias/pagamento?documento=150182152272013OB803232" TargetMode="External"/><Relationship Id="rId59" Type="http://schemas.openxmlformats.org/officeDocument/2006/relationships/hyperlink" Target="http://www.portaldatransparencia.gov.br/despesasdiarias/pagamento?documento=150182152272013DR800165" TargetMode="External"/><Relationship Id="rId103" Type="http://schemas.openxmlformats.org/officeDocument/2006/relationships/hyperlink" Target="http://www.portaldatransparencia.gov.br/despesasdiarias/pagamento?documento=150182152272013DF801667" TargetMode="External"/><Relationship Id="rId108" Type="http://schemas.openxmlformats.org/officeDocument/2006/relationships/hyperlink" Target="http://www.portaldatransparencia.gov.br/despesasdiarias/pagamento?documento=150182152272013DF800536" TargetMode="External"/><Relationship Id="rId124" Type="http://schemas.openxmlformats.org/officeDocument/2006/relationships/hyperlink" Target="http://www.portaldatransparencia.gov.br/despesasdiarias/pagamento?documento=150182152272013OB802175" TargetMode="External"/><Relationship Id="rId129" Type="http://schemas.openxmlformats.org/officeDocument/2006/relationships/hyperlink" Target="http://www.portaldatransparencia.gov.br/despesasdiarias/pagamento?documento=150182152272013DF801314" TargetMode="External"/><Relationship Id="rId54" Type="http://schemas.openxmlformats.org/officeDocument/2006/relationships/hyperlink" Target="http://www.portaldatransparencia.gov.br/despesasdiarias/pagamento?documento=150182152272013DF801026" TargetMode="External"/><Relationship Id="rId70" Type="http://schemas.openxmlformats.org/officeDocument/2006/relationships/hyperlink" Target="http://www.portaldatransparencia.gov.br/despesasdiarias/pagamento?documento=150182152272013GP800233" TargetMode="External"/><Relationship Id="rId75" Type="http://schemas.openxmlformats.org/officeDocument/2006/relationships/hyperlink" Target="http://www.portaldatransparencia.gov.br/despesasdiarias/pagamento?documento=150182152272013OB802830" TargetMode="External"/><Relationship Id="rId91" Type="http://schemas.openxmlformats.org/officeDocument/2006/relationships/hyperlink" Target="http://www.portaldatransparencia.gov.br/despesasdiarias/pagamento?documento=150182152272013OB801636" TargetMode="External"/><Relationship Id="rId96" Type="http://schemas.openxmlformats.org/officeDocument/2006/relationships/hyperlink" Target="http://www.portaldatransparencia.gov.br/despesasdiarias/pagamento?documento=150182152272013OB803147" TargetMode="External"/><Relationship Id="rId140" Type="http://schemas.openxmlformats.org/officeDocument/2006/relationships/hyperlink" Target="http://www.portaldatransparencia.gov.br/despesasdiarias/pagamento?documento=150182152272013GP800179" TargetMode="External"/><Relationship Id="rId145" Type="http://schemas.openxmlformats.org/officeDocument/2006/relationships/hyperlink" Target="http://www.portaldatransparencia.gov.br/despesasdiarias/pagamento?documento=150182152272013OB802971" TargetMode="External"/><Relationship Id="rId161" Type="http://schemas.openxmlformats.org/officeDocument/2006/relationships/hyperlink" Target="http://www.portaldatransparencia.gov.br/despesasdiarias/pagamento?documento=150182152272013OB801814" TargetMode="External"/><Relationship Id="rId1" Type="http://schemas.openxmlformats.org/officeDocument/2006/relationships/hyperlink" Target="http://www.portaldatransparencia.gov.br/despesasdiarias/pagamento?documento=153056152272013OB806876" TargetMode="External"/><Relationship Id="rId6" Type="http://schemas.openxmlformats.org/officeDocument/2006/relationships/hyperlink" Target="http://www.portaldatransparencia.gov.br/despesasdiarias/pagamento?documento=153056152272013DF800055" TargetMode="External"/><Relationship Id="rId23" Type="http://schemas.openxmlformats.org/officeDocument/2006/relationships/hyperlink" Target="http://www.portaldatransparencia.gov.br/despesasdiarias/pagamento?documento=153056152272013OB801212" TargetMode="External"/><Relationship Id="rId28" Type="http://schemas.openxmlformats.org/officeDocument/2006/relationships/hyperlink" Target="http://www.portaldatransparencia.gov.br/despesasdiarias/pagamento?documento=150182152272013DF801718" TargetMode="External"/><Relationship Id="rId49" Type="http://schemas.openxmlformats.org/officeDocument/2006/relationships/hyperlink" Target="http://www.portaldatransparencia.gov.br/despesasdiarias/pagamento?documento=150182152272013OB800891" TargetMode="External"/><Relationship Id="rId114" Type="http://schemas.openxmlformats.org/officeDocument/2006/relationships/hyperlink" Target="http://www.portaldatransparencia.gov.br/despesasdiarias/pagamento?documento=150182152272013DF801022" TargetMode="External"/><Relationship Id="rId119" Type="http://schemas.openxmlformats.org/officeDocument/2006/relationships/hyperlink" Target="http://www.portaldatransparencia.gov.br/despesasdiarias/pagamento?documento=150182152272013DR800285" TargetMode="External"/><Relationship Id="rId44" Type="http://schemas.openxmlformats.org/officeDocument/2006/relationships/hyperlink" Target="http://www.portaldatransparencia.gov.br/despesasdiarias/pagamento?documento=150182152272013OB803166" TargetMode="External"/><Relationship Id="rId60" Type="http://schemas.openxmlformats.org/officeDocument/2006/relationships/hyperlink" Target="http://www.portaldatransparencia.gov.br/despesasdiarias/pagamento?documento=150182152272013GP800118" TargetMode="External"/><Relationship Id="rId65" Type="http://schemas.openxmlformats.org/officeDocument/2006/relationships/hyperlink" Target="http://www.portaldatransparencia.gov.br/despesasdiarias/pagamento?documento=150182152272013OB801309" TargetMode="External"/><Relationship Id="rId81" Type="http://schemas.openxmlformats.org/officeDocument/2006/relationships/hyperlink" Target="http://www.portaldatransparencia.gov.br/despesasdiarias/pagamento?documento=150182152272013DR800440" TargetMode="External"/><Relationship Id="rId86" Type="http://schemas.openxmlformats.org/officeDocument/2006/relationships/hyperlink" Target="http://www.portaldatransparencia.gov.br/despesasdiarias/pagamento?documento=150182152272013OB800640" TargetMode="External"/><Relationship Id="rId130" Type="http://schemas.openxmlformats.org/officeDocument/2006/relationships/hyperlink" Target="http://www.portaldatransparencia.gov.br/despesasdiarias/pagamento?documento=150182152272013DR800350" TargetMode="External"/><Relationship Id="rId135" Type="http://schemas.openxmlformats.org/officeDocument/2006/relationships/hyperlink" Target="http://www.portaldatransparencia.gov.br/despesasdiarias/pagamento?documento=150182152272013OB802615" TargetMode="External"/><Relationship Id="rId151" Type="http://schemas.openxmlformats.org/officeDocument/2006/relationships/hyperlink" Target="http://www.portaldatransparencia.gov.br/despesasdiarias/pagamento?documento=150182152272013OB801286" TargetMode="External"/><Relationship Id="rId156" Type="http://schemas.openxmlformats.org/officeDocument/2006/relationships/hyperlink" Target="http://www.portaldatransparencia.gov.br/despesasdiarias/pagamento?documento=150182152272013OB803053" TargetMode="External"/><Relationship Id="rId13" Type="http://schemas.openxmlformats.org/officeDocument/2006/relationships/hyperlink" Target="http://www.portaldatransparencia.gov.br/despesasdiarias/pagamento?documento=153056152272013DF800095" TargetMode="External"/><Relationship Id="rId18" Type="http://schemas.openxmlformats.org/officeDocument/2006/relationships/hyperlink" Target="http://www.portaldatransparencia.gov.br/despesasdiarias/pagamento?documento=153056152272013OB800483" TargetMode="External"/><Relationship Id="rId39" Type="http://schemas.openxmlformats.org/officeDocument/2006/relationships/hyperlink" Target="http://www.portaldatransparencia.gov.br/despesasdiarias/pagamento?documento=150182152272013OB803170" TargetMode="External"/><Relationship Id="rId109" Type="http://schemas.openxmlformats.org/officeDocument/2006/relationships/hyperlink" Target="http://www.portaldatransparencia.gov.br/despesasdiarias/pagamento?documento=150182152272013GP800084" TargetMode="External"/><Relationship Id="rId34" Type="http://schemas.openxmlformats.org/officeDocument/2006/relationships/hyperlink" Target="http://www.portaldatransparencia.gov.br/despesasdiarias/pagamento?documento=150182152272013GP800322" TargetMode="External"/><Relationship Id="rId50" Type="http://schemas.openxmlformats.org/officeDocument/2006/relationships/hyperlink" Target="http://www.portaldatransparencia.gov.br/despesasdiarias/pagamento?documento=150182152272013DF800633" TargetMode="External"/><Relationship Id="rId55" Type="http://schemas.openxmlformats.org/officeDocument/2006/relationships/hyperlink" Target="http://www.portaldatransparencia.gov.br/despesasdiarias/pagamento?documento=150182152272013DR800262" TargetMode="External"/><Relationship Id="rId76" Type="http://schemas.openxmlformats.org/officeDocument/2006/relationships/hyperlink" Target="http://www.portaldatransparencia.gov.br/despesasdiarias/pagamento?documento=150182152272013OB803227" TargetMode="External"/><Relationship Id="rId97" Type="http://schemas.openxmlformats.org/officeDocument/2006/relationships/hyperlink" Target="http://www.portaldatransparencia.gov.br/despesasdiarias/pagamento?documento=150182152272013OB803230" TargetMode="External"/><Relationship Id="rId104" Type="http://schemas.openxmlformats.org/officeDocument/2006/relationships/hyperlink" Target="http://www.portaldatransparencia.gov.br/despesasdiarias/pagamento?documento=150182152272013DR800471" TargetMode="External"/><Relationship Id="rId120" Type="http://schemas.openxmlformats.org/officeDocument/2006/relationships/hyperlink" Target="http://www.portaldatransparencia.gov.br/despesasdiarias/pagamento?documento=150182152272013GP800188" TargetMode="External"/><Relationship Id="rId125" Type="http://schemas.openxmlformats.org/officeDocument/2006/relationships/hyperlink" Target="http://www.portaldatransparencia.gov.br/despesasdiarias/pagamento?documento=150182152272013GP800225" TargetMode="External"/><Relationship Id="rId141" Type="http://schemas.openxmlformats.org/officeDocument/2006/relationships/hyperlink" Target="http://www.portaldatransparencia.gov.br/despesasdiarias/pagamento?documento=150182152272013DF801155" TargetMode="External"/><Relationship Id="rId146" Type="http://schemas.openxmlformats.org/officeDocument/2006/relationships/hyperlink" Target="http://www.portaldatransparencia.gov.br/despesasdiarias/pagamento?documento=150182152272013OB800112" TargetMode="External"/><Relationship Id="rId7" Type="http://schemas.openxmlformats.org/officeDocument/2006/relationships/hyperlink" Target="http://www.portaldatransparencia.gov.br/despesasdiarias/pagamento?documento=153056152272013DR800042" TargetMode="External"/><Relationship Id="rId71" Type="http://schemas.openxmlformats.org/officeDocument/2006/relationships/hyperlink" Target="http://www.portaldatransparencia.gov.br/despesasdiarias/pagamento?documento=150182152272013OB802229" TargetMode="External"/><Relationship Id="rId92" Type="http://schemas.openxmlformats.org/officeDocument/2006/relationships/hyperlink" Target="http://www.portaldatransparencia.gov.br/despesasdiarias/pagamento?documento=150182152272013OB802178" TargetMode="External"/><Relationship Id="rId162" Type="http://schemas.openxmlformats.org/officeDocument/2006/relationships/hyperlink" Target="http://www.portaldatransparencia.gov.br/despesasdiarias/pagamento?documento=150182152272013OB802213" TargetMode="External"/><Relationship Id="rId2" Type="http://schemas.openxmlformats.org/officeDocument/2006/relationships/hyperlink" Target="http://www.portaldatransparencia.gov.br/despesasdiarias/pagamento?documento=153056152272013OB806860" TargetMode="External"/><Relationship Id="rId29" Type="http://schemas.openxmlformats.org/officeDocument/2006/relationships/hyperlink" Target="http://www.portaldatransparencia.gov.br/despesasdiarias/pagamento?documento=150182152272013DF801752" TargetMode="External"/><Relationship Id="rId24" Type="http://schemas.openxmlformats.org/officeDocument/2006/relationships/hyperlink" Target="http://www.portaldatransparencia.gov.br/despesasdiarias/pagamento?documento=153056152272013OB801213" TargetMode="External"/><Relationship Id="rId40" Type="http://schemas.openxmlformats.org/officeDocument/2006/relationships/hyperlink" Target="http://www.portaldatransparencia.gov.br/despesasdiarias/pagamento?documento=150182152272013OB803167" TargetMode="External"/><Relationship Id="rId45" Type="http://schemas.openxmlformats.org/officeDocument/2006/relationships/hyperlink" Target="http://www.portaldatransparencia.gov.br/despesasdiarias/pagamento?documento=150182152272013DF801749" TargetMode="External"/><Relationship Id="rId66" Type="http://schemas.openxmlformats.org/officeDocument/2006/relationships/hyperlink" Target="http://www.portaldatransparencia.gov.br/despesasdiarias/pagamento?documento=150182152272013GP800159" TargetMode="External"/><Relationship Id="rId87" Type="http://schemas.openxmlformats.org/officeDocument/2006/relationships/hyperlink" Target="http://www.portaldatransparencia.gov.br/despesasdiarias/pagamento?documento=150182152272013OB800767" TargetMode="External"/><Relationship Id="rId110" Type="http://schemas.openxmlformats.org/officeDocument/2006/relationships/hyperlink" Target="http://www.portaldatransparencia.gov.br/despesasdiarias/pagamento?documento=150182152272013OB800888" TargetMode="External"/><Relationship Id="rId115" Type="http://schemas.openxmlformats.org/officeDocument/2006/relationships/hyperlink" Target="http://www.portaldatransparencia.gov.br/despesasdiarias/pagamento?documento=150182152272013GP800173" TargetMode="External"/><Relationship Id="rId131" Type="http://schemas.openxmlformats.org/officeDocument/2006/relationships/hyperlink" Target="http://www.portaldatransparencia.gov.br/despesasdiarias/pagamento?documento=150182152272013GP800234" TargetMode="External"/><Relationship Id="rId136" Type="http://schemas.openxmlformats.org/officeDocument/2006/relationships/hyperlink" Target="http://www.portaldatransparencia.gov.br/despesasdiarias/pagamento?documento=150182152272013GP800085" TargetMode="External"/><Relationship Id="rId157" Type="http://schemas.openxmlformats.org/officeDocument/2006/relationships/hyperlink" Target="http://www.portaldatransparencia.gov.br/despesasdiarias/pagamento?documento=150182152272013OB801307" TargetMode="External"/><Relationship Id="rId61" Type="http://schemas.openxmlformats.org/officeDocument/2006/relationships/hyperlink" Target="http://www.portaldatransparencia.gov.br/despesasdiarias/pagamento?documento=150182152272013OB801155" TargetMode="External"/><Relationship Id="rId82" Type="http://schemas.openxmlformats.org/officeDocument/2006/relationships/hyperlink" Target="http://www.portaldatransparencia.gov.br/despesasdiarias/pagamento?documento=150182152272013GP800283" TargetMode="External"/><Relationship Id="rId152" Type="http://schemas.openxmlformats.org/officeDocument/2006/relationships/hyperlink" Target="http://www.portaldatransparencia.gov.br/despesasdiarias/pagamento?documento=150182152272013OB801287" TargetMode="External"/><Relationship Id="rId19" Type="http://schemas.openxmlformats.org/officeDocument/2006/relationships/hyperlink" Target="http://www.portaldatransparencia.gov.br/despesasdiarias/pagamento?documento=153056152272013DF800189" TargetMode="External"/><Relationship Id="rId14" Type="http://schemas.openxmlformats.org/officeDocument/2006/relationships/hyperlink" Target="http://www.portaldatransparencia.gov.br/despesasdiarias/pagamento?documento=153056152272013DF800096" TargetMode="External"/><Relationship Id="rId30" Type="http://schemas.openxmlformats.org/officeDocument/2006/relationships/hyperlink" Target="http://www.portaldatransparencia.gov.br/despesasdiarias/pagamento?documento=150182152272013DF801753" TargetMode="External"/><Relationship Id="rId35" Type="http://schemas.openxmlformats.org/officeDocument/2006/relationships/hyperlink" Target="http://www.portaldatransparencia.gov.br/despesasdiarias/pagamento?documento=150182152272013GP800333" TargetMode="External"/><Relationship Id="rId56" Type="http://schemas.openxmlformats.org/officeDocument/2006/relationships/hyperlink" Target="http://www.portaldatransparencia.gov.br/despesasdiarias/pagamento?documento=150182152272013OB801578" TargetMode="External"/><Relationship Id="rId77" Type="http://schemas.openxmlformats.org/officeDocument/2006/relationships/hyperlink" Target="http://www.portaldatransparencia.gov.br/despesasdiarias/pagamento?documento=150182152272013DF801751" TargetMode="External"/><Relationship Id="rId100" Type="http://schemas.openxmlformats.org/officeDocument/2006/relationships/hyperlink" Target="http://www.portaldatransparencia.gov.br/despesasdiarias/pagamento?documento=150182152272013GP800302" TargetMode="External"/><Relationship Id="rId105" Type="http://schemas.openxmlformats.org/officeDocument/2006/relationships/hyperlink" Target="http://www.portaldatransparencia.gov.br/despesasdiarias/pagamento?documento=150182152272013DR800511" TargetMode="External"/><Relationship Id="rId126" Type="http://schemas.openxmlformats.org/officeDocument/2006/relationships/hyperlink" Target="http://www.portaldatransparencia.gov.br/despesasdiarias/pagamento?documento=150182152272013DF801304" TargetMode="External"/><Relationship Id="rId147" Type="http://schemas.openxmlformats.org/officeDocument/2006/relationships/hyperlink" Target="http://www.portaldatransparencia.gov.br/despesasdiarias/pagamento?documento=150182152272013OB800712" TargetMode="External"/><Relationship Id="rId8" Type="http://schemas.openxmlformats.org/officeDocument/2006/relationships/hyperlink" Target="http://www.portaldatransparencia.gov.br/despesasdiarias/pagamento?documento=153056152272013DR800043" TargetMode="External"/><Relationship Id="rId51" Type="http://schemas.openxmlformats.org/officeDocument/2006/relationships/hyperlink" Target="http://www.portaldatransparencia.gov.br/despesasdiarias/pagamento?documento=150182152272013DR800141" TargetMode="External"/><Relationship Id="rId72" Type="http://schemas.openxmlformats.org/officeDocument/2006/relationships/hyperlink" Target="http://www.portaldatransparencia.gov.br/despesasdiarias/pagamento?documento=150182152272013DF801542" TargetMode="External"/><Relationship Id="rId93" Type="http://schemas.openxmlformats.org/officeDocument/2006/relationships/hyperlink" Target="http://www.portaldatransparencia.gov.br/despesasdiarias/pagamento?documento=150182152272013OB802230" TargetMode="External"/><Relationship Id="rId98" Type="http://schemas.openxmlformats.org/officeDocument/2006/relationships/hyperlink" Target="http://www.portaldatransparencia.gov.br/despesasdiarias/pagamento?documento=150182152272013GR800029" TargetMode="External"/><Relationship Id="rId121" Type="http://schemas.openxmlformats.org/officeDocument/2006/relationships/hyperlink" Target="http://www.portaldatransparencia.gov.br/despesasdiarias/pagamento?documento=150182152272013OB801644" TargetMode="External"/><Relationship Id="rId142" Type="http://schemas.openxmlformats.org/officeDocument/2006/relationships/hyperlink" Target="http://www.portaldatransparencia.gov.br/despesasdiarias/pagamento?documento=150182152272013DR800306" TargetMode="External"/><Relationship Id="rId163" Type="http://schemas.openxmlformats.org/officeDocument/2006/relationships/hyperlink" Target="http://www.portaldatransparencia.gov.br/despesasdiarias/pagamento?documento=150182152272013DF801312" TargetMode="External"/><Relationship Id="rId3" Type="http://schemas.openxmlformats.org/officeDocument/2006/relationships/hyperlink" Target="http://www.portaldatransparencia.gov.br/despesasdiarias/pagamento?documento=153056152272013OB806861" TargetMode="External"/><Relationship Id="rId25" Type="http://schemas.openxmlformats.org/officeDocument/2006/relationships/hyperlink" Target="http://www.portaldatransparencia.gov.br/despesasdiarias/pagamento?documento=153056152272013DF800325" TargetMode="External"/><Relationship Id="rId46" Type="http://schemas.openxmlformats.org/officeDocument/2006/relationships/hyperlink" Target="http://www.portaldatransparencia.gov.br/despesasdiarias/pagamento?documento=150182152272013DR800474" TargetMode="External"/><Relationship Id="rId67" Type="http://schemas.openxmlformats.org/officeDocument/2006/relationships/hyperlink" Target="http://www.portaldatransparencia.gov.br/despesasdiarias/pagamento?documento=150182152272013OB801470" TargetMode="External"/><Relationship Id="rId116" Type="http://schemas.openxmlformats.org/officeDocument/2006/relationships/hyperlink" Target="http://www.portaldatransparencia.gov.br/despesasdiarias/pagamento?documento=150182152272013OB801560" TargetMode="External"/><Relationship Id="rId137" Type="http://schemas.openxmlformats.org/officeDocument/2006/relationships/hyperlink" Target="http://www.portaldatransparencia.gov.br/despesasdiarias/pagamento?documento=150182152272013DF800539" TargetMode="External"/><Relationship Id="rId158" Type="http://schemas.openxmlformats.org/officeDocument/2006/relationships/hyperlink" Target="http://www.portaldatransparencia.gov.br/despesasdiarias/pagamento?documento=150182152272013OB801467" TargetMode="External"/><Relationship Id="rId20" Type="http://schemas.openxmlformats.org/officeDocument/2006/relationships/hyperlink" Target="http://www.portaldatransparencia.gov.br/despesasdiarias/pagamento?documento=153056152272013DF800190" TargetMode="External"/><Relationship Id="rId41" Type="http://schemas.openxmlformats.org/officeDocument/2006/relationships/hyperlink" Target="http://www.portaldatransparencia.gov.br/despesasdiarias/pagamento?documento=150182152272013DF801750" TargetMode="External"/><Relationship Id="rId62" Type="http://schemas.openxmlformats.org/officeDocument/2006/relationships/hyperlink" Target="http://www.portaldatransparencia.gov.br/despesasdiarias/pagamento?documento=150182152272013DF800892" TargetMode="External"/><Relationship Id="rId83" Type="http://schemas.openxmlformats.org/officeDocument/2006/relationships/hyperlink" Target="http://www.portaldatransparencia.gov.br/despesasdiarias/pagamento?documento=150182152272013OB802829" TargetMode="External"/><Relationship Id="rId88" Type="http://schemas.openxmlformats.org/officeDocument/2006/relationships/hyperlink" Target="http://www.portaldatransparencia.gov.br/despesasdiarias/pagamento?documento=150182152272013OB800893" TargetMode="External"/><Relationship Id="rId111" Type="http://schemas.openxmlformats.org/officeDocument/2006/relationships/hyperlink" Target="http://www.portaldatransparencia.gov.br/despesasdiarias/pagamento?documento=150182152272013DF800679" TargetMode="External"/><Relationship Id="rId132" Type="http://schemas.openxmlformats.org/officeDocument/2006/relationships/hyperlink" Target="http://www.portaldatransparencia.gov.br/despesasdiarias/pagamento?documento=150182152272013OB802228" TargetMode="External"/><Relationship Id="rId153" Type="http://schemas.openxmlformats.org/officeDocument/2006/relationships/hyperlink" Target="http://www.portaldatransparencia.gov.br/despesasdiarias/pagamento?documento=150182152272013OB801288" TargetMode="External"/><Relationship Id="rId15" Type="http://schemas.openxmlformats.org/officeDocument/2006/relationships/hyperlink" Target="http://www.portaldatransparencia.gov.br/despesasdiarias/pagamento?documento=153056152272013DR800071" TargetMode="External"/><Relationship Id="rId36" Type="http://schemas.openxmlformats.org/officeDocument/2006/relationships/hyperlink" Target="http://www.portaldatransparencia.gov.br/despesasdiarias/pagamento?documento=150182152272013OB803164" TargetMode="External"/><Relationship Id="rId57" Type="http://schemas.openxmlformats.org/officeDocument/2006/relationships/hyperlink" Target="http://www.portaldatransparencia.gov.br/despesasdiarias/pagamento?documento=150182152272013OB803168" TargetMode="External"/><Relationship Id="rId106" Type="http://schemas.openxmlformats.org/officeDocument/2006/relationships/hyperlink" Target="http://www.portaldatransparencia.gov.br/despesasdiarias/pagamento?documento=150182152272013OB803023" TargetMode="External"/><Relationship Id="rId127" Type="http://schemas.openxmlformats.org/officeDocument/2006/relationships/hyperlink" Target="http://www.portaldatransparencia.gov.br/despesasdiarias/pagamento?documento=150182152272013DR800345" TargetMode="External"/><Relationship Id="rId10" Type="http://schemas.openxmlformats.org/officeDocument/2006/relationships/hyperlink" Target="http://www.portaldatransparencia.gov.br/despesasdiarias/pagamento?documento=153056152272013OB800170" TargetMode="External"/><Relationship Id="rId31" Type="http://schemas.openxmlformats.org/officeDocument/2006/relationships/hyperlink" Target="http://www.portaldatransparencia.gov.br/despesasdiarias/pagamento?documento=150182152272013DR800473" TargetMode="External"/><Relationship Id="rId52" Type="http://schemas.openxmlformats.org/officeDocument/2006/relationships/hyperlink" Target="http://www.portaldatransparencia.gov.br/despesasdiarias/pagamento?documento=150182152272013GP800095" TargetMode="External"/><Relationship Id="rId73" Type="http://schemas.openxmlformats.org/officeDocument/2006/relationships/hyperlink" Target="http://www.portaldatransparencia.gov.br/despesasdiarias/pagamento?documento=150182152272013DR800441" TargetMode="External"/><Relationship Id="rId78" Type="http://schemas.openxmlformats.org/officeDocument/2006/relationships/hyperlink" Target="http://www.portaldatransparencia.gov.br/despesasdiarias/pagamento?documento=150182152272013OB803006" TargetMode="External"/><Relationship Id="rId94" Type="http://schemas.openxmlformats.org/officeDocument/2006/relationships/hyperlink" Target="http://www.portaldatransparencia.gov.br/despesasdiarias/pagamento?documento=150182152272013OB802521" TargetMode="External"/><Relationship Id="rId99" Type="http://schemas.openxmlformats.org/officeDocument/2006/relationships/hyperlink" Target="http://www.portaldatransparencia.gov.br/despesasdiarias/pagamento?documento=150182152272013OB803231" TargetMode="External"/><Relationship Id="rId101" Type="http://schemas.openxmlformats.org/officeDocument/2006/relationships/hyperlink" Target="http://www.portaldatransparencia.gov.br/despesasdiarias/pagamento?documento=150182152272013GP800306" TargetMode="External"/><Relationship Id="rId122" Type="http://schemas.openxmlformats.org/officeDocument/2006/relationships/hyperlink" Target="http://www.portaldatransparencia.gov.br/despesasdiarias/pagamento?documento=150182152272013GP800207" TargetMode="External"/><Relationship Id="rId143" Type="http://schemas.openxmlformats.org/officeDocument/2006/relationships/hyperlink" Target="http://www.portaldatransparencia.gov.br/despesasdiarias/pagamento?documento=150182152272013OB801790" TargetMode="External"/><Relationship Id="rId148" Type="http://schemas.openxmlformats.org/officeDocument/2006/relationships/hyperlink" Target="http://www.portaldatransparencia.gov.br/despesasdiarias/pagamento?documento=150182152272013OB800887" TargetMode="External"/><Relationship Id="rId164" Type="http://schemas.openxmlformats.org/officeDocument/2006/relationships/hyperlink" Target="http://www.portaldatransparencia.gov.br/despesasdiarias/pagamento?documento=150182152272013OB802227" TargetMode="External"/><Relationship Id="rId4" Type="http://schemas.openxmlformats.org/officeDocument/2006/relationships/hyperlink" Target="http://www.portaldatransparencia.gov.br/despesasdiarias/pagamento?documento=153056152272013DF800053" TargetMode="External"/><Relationship Id="rId9" Type="http://schemas.openxmlformats.org/officeDocument/2006/relationships/hyperlink" Target="http://www.portaldatransparencia.gov.br/despesasdiarias/pagamento?documento=153056152272013DR800044" TargetMode="External"/><Relationship Id="rId26" Type="http://schemas.openxmlformats.org/officeDocument/2006/relationships/hyperlink" Target="http://www.portaldatransparencia.gov.br/despesasdiarias/pagamento?documento=153056152272013DR800229" TargetMode="External"/><Relationship Id="rId47" Type="http://schemas.openxmlformats.org/officeDocument/2006/relationships/hyperlink" Target="http://www.portaldatransparencia.gov.br/despesasdiarias/pagamento?documento=150182152272013GP800330" TargetMode="External"/><Relationship Id="rId68" Type="http://schemas.openxmlformats.org/officeDocument/2006/relationships/hyperlink" Target="http://www.portaldatransparencia.gov.br/despesasdiarias/pagamento?documento=150182152272013DF801313" TargetMode="External"/><Relationship Id="rId89" Type="http://schemas.openxmlformats.org/officeDocument/2006/relationships/hyperlink" Target="http://www.portaldatransparencia.gov.br/despesasdiarias/pagamento?documento=150182152272013OB801118" TargetMode="External"/><Relationship Id="rId112" Type="http://schemas.openxmlformats.org/officeDocument/2006/relationships/hyperlink" Target="http://www.portaldatransparencia.gov.br/despesasdiarias/pagamento?documento=150182152272013GP800103" TargetMode="External"/><Relationship Id="rId133" Type="http://schemas.openxmlformats.org/officeDocument/2006/relationships/hyperlink" Target="http://www.portaldatransparencia.gov.br/despesasdiarias/pagamento?documento=150182152272013GP800241" TargetMode="External"/><Relationship Id="rId154" Type="http://schemas.openxmlformats.org/officeDocument/2006/relationships/hyperlink" Target="http://www.portaldatransparencia.gov.br/despesasdiarias/pagamento?documento=150182152272013OB801638" TargetMode="External"/><Relationship Id="rId16" Type="http://schemas.openxmlformats.org/officeDocument/2006/relationships/hyperlink" Target="http://www.portaldatransparencia.gov.br/despesasdiarias/pagamento?documento=153056152272013DR800072" TargetMode="External"/><Relationship Id="rId37" Type="http://schemas.openxmlformats.org/officeDocument/2006/relationships/hyperlink" Target="http://www.portaldatransparencia.gov.br/despesasdiarias/pagamento?documento=150182152272013OB803226" TargetMode="External"/><Relationship Id="rId58" Type="http://schemas.openxmlformats.org/officeDocument/2006/relationships/hyperlink" Target="http://www.portaldatransparencia.gov.br/despesasdiarias/pagamento?documento=150182152272013DF800768" TargetMode="External"/><Relationship Id="rId79" Type="http://schemas.openxmlformats.org/officeDocument/2006/relationships/hyperlink" Target="http://www.portaldatransparencia.gov.br/despesasdiarias/pagamento?documento=150182152272013OB803169" TargetMode="External"/><Relationship Id="rId102" Type="http://schemas.openxmlformats.org/officeDocument/2006/relationships/hyperlink" Target="http://www.portaldatransparencia.gov.br/despesasdiarias/pagamento?documento=150182152272013DF801661" TargetMode="External"/><Relationship Id="rId123" Type="http://schemas.openxmlformats.org/officeDocument/2006/relationships/hyperlink" Target="http://www.portaldatransparencia.gov.br/despesasdiarias/pagamento?documento=150182152272013DF801290" TargetMode="External"/><Relationship Id="rId144" Type="http://schemas.openxmlformats.org/officeDocument/2006/relationships/hyperlink" Target="http://www.portaldatransparencia.gov.br/despesasdiarias/pagamento?documento=150182152272013GP800274" TargetMode="External"/><Relationship Id="rId90" Type="http://schemas.openxmlformats.org/officeDocument/2006/relationships/hyperlink" Target="http://www.portaldatransparencia.gov.br/despesasdiarias/pagamento?documento=150182152272013OB801308" TargetMode="External"/><Relationship Id="rId165" Type="http://schemas.openxmlformats.org/officeDocument/2006/relationships/printerSettings" Target="../printerSettings/printerSettings4.bin"/><Relationship Id="rId27" Type="http://schemas.openxmlformats.org/officeDocument/2006/relationships/hyperlink" Target="http://www.portaldatransparencia.gov.br/despesasdiarias/pagamento?documento=153056152272013OB802522" TargetMode="External"/><Relationship Id="rId48" Type="http://schemas.openxmlformats.org/officeDocument/2006/relationships/hyperlink" Target="http://www.portaldatransparencia.gov.br/despesasdiarias/pagamento?documento=150182152272013OB803171" TargetMode="External"/><Relationship Id="rId69" Type="http://schemas.openxmlformats.org/officeDocument/2006/relationships/hyperlink" Target="http://www.portaldatransparencia.gov.br/despesasdiarias/pagamento?documento=150182152272013DR800349" TargetMode="External"/><Relationship Id="rId113" Type="http://schemas.openxmlformats.org/officeDocument/2006/relationships/hyperlink" Target="http://www.portaldatransparencia.gov.br/despesasdiarias/pagamento?documento=150182152272013OB801115" TargetMode="External"/><Relationship Id="rId134" Type="http://schemas.openxmlformats.org/officeDocument/2006/relationships/hyperlink" Target="http://www.portaldatransparencia.gov.br/despesasdiarias/pagamento?documento=150182152272013DF801429" TargetMode="External"/><Relationship Id="rId80" Type="http://schemas.openxmlformats.org/officeDocument/2006/relationships/hyperlink" Target="http://www.portaldatransparencia.gov.br/despesasdiarias/pagamento?documento=150182152272013DF801541" TargetMode="External"/><Relationship Id="rId155" Type="http://schemas.openxmlformats.org/officeDocument/2006/relationships/hyperlink" Target="http://www.portaldatransparencia.gov.br/despesasdiarias/pagamento?documento=150182152272013OB802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tabSelected="1" zoomScale="97" workbookViewId="0">
      <selection activeCell="G18" sqref="G18"/>
    </sheetView>
  </sheetViews>
  <sheetFormatPr defaultColWidth="14.42578125" defaultRowHeight="15.75" customHeight="1"/>
  <cols>
    <col min="1" max="1" width="16" customWidth="1"/>
    <col min="2" max="5" width="17" customWidth="1"/>
    <col min="6" max="6" width="19" customWidth="1"/>
    <col min="7" max="7" width="16.42578125" customWidth="1"/>
    <col min="8" max="8" width="18.140625" customWidth="1"/>
    <col min="9" max="9" width="16.28515625" customWidth="1"/>
    <col min="10" max="10" width="16.7109375" customWidth="1"/>
    <col min="11" max="11" width="17.140625" customWidth="1"/>
    <col min="12" max="13" width="17.42578125" customWidth="1"/>
    <col min="14" max="14" width="16.5703125" customWidth="1"/>
    <col min="16" max="16" width="21.42578125" customWidth="1"/>
    <col min="31" max="32" width="14.7109375" bestFit="1" customWidth="1"/>
  </cols>
  <sheetData>
    <row r="1" spans="1:41" ht="12.75">
      <c r="A1" s="1"/>
    </row>
    <row r="2" spans="1:41" ht="12.75">
      <c r="A2" s="1" t="s">
        <v>0</v>
      </c>
      <c r="B2" s="2" t="s">
        <v>1</v>
      </c>
      <c r="C2" s="3"/>
      <c r="D2" s="3"/>
      <c r="E2" s="3"/>
      <c r="F2" s="4"/>
      <c r="G2" s="4"/>
      <c r="H2" s="4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2.75">
      <c r="A3" s="2" t="s">
        <v>2</v>
      </c>
      <c r="B3" s="186" t="s">
        <v>3</v>
      </c>
      <c r="C3" s="186" t="s">
        <v>4</v>
      </c>
      <c r="D3" s="186" t="s">
        <v>5</v>
      </c>
      <c r="E3" s="186" t="s">
        <v>6</v>
      </c>
      <c r="F3" s="186" t="s">
        <v>7</v>
      </c>
      <c r="G3" s="6" t="s">
        <v>8</v>
      </c>
      <c r="H3" s="6" t="s">
        <v>9</v>
      </c>
      <c r="I3" s="186" t="s">
        <v>10</v>
      </c>
      <c r="J3" s="6" t="s">
        <v>11</v>
      </c>
      <c r="K3" s="174" t="s">
        <v>12</v>
      </c>
      <c r="L3" s="174" t="s">
        <v>13</v>
      </c>
      <c r="M3" s="174" t="s">
        <v>14</v>
      </c>
      <c r="N3" s="6" t="s">
        <v>15</v>
      </c>
      <c r="O3" s="174" t="s">
        <v>16</v>
      </c>
      <c r="P3" s="174" t="s">
        <v>17</v>
      </c>
      <c r="Q3" s="18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922</v>
      </c>
      <c r="AF3" s="6" t="s">
        <v>923</v>
      </c>
      <c r="AG3" s="6" t="s">
        <v>980</v>
      </c>
      <c r="AH3" s="6" t="s">
        <v>981</v>
      </c>
      <c r="AI3" s="6" t="s">
        <v>1031</v>
      </c>
      <c r="AJ3" s="6" t="s">
        <v>32</v>
      </c>
      <c r="AK3" s="6" t="s">
        <v>33</v>
      </c>
      <c r="AL3" s="6" t="s">
        <v>1032</v>
      </c>
      <c r="AM3" s="6" t="s">
        <v>34</v>
      </c>
      <c r="AN3" s="6" t="s">
        <v>1033</v>
      </c>
    </row>
    <row r="4" spans="1:41" ht="12.75">
      <c r="A4" s="7">
        <v>2013</v>
      </c>
      <c r="B4" s="8">
        <v>512233.05</v>
      </c>
      <c r="C4" s="8">
        <v>516753.53</v>
      </c>
      <c r="D4" s="9" t="s">
        <v>35</v>
      </c>
      <c r="E4" s="8">
        <v>30250.97</v>
      </c>
      <c r="F4" s="8">
        <v>386183.8</v>
      </c>
      <c r="G4" s="8"/>
      <c r="H4" s="9" t="s">
        <v>35</v>
      </c>
      <c r="I4" s="170" t="s">
        <v>35</v>
      </c>
      <c r="J4" s="8"/>
      <c r="K4" s="8">
        <f>'TRANSP2013 - UFF'!E12</f>
        <v>98965.180000000008</v>
      </c>
      <c r="L4" s="8"/>
      <c r="M4" s="8">
        <v>810035.08000000007</v>
      </c>
      <c r="N4" s="8">
        <v>317535.34999999998</v>
      </c>
      <c r="O4" s="175"/>
      <c r="P4" s="8">
        <v>192162.11</v>
      </c>
      <c r="Q4" s="8">
        <v>44814.94</v>
      </c>
      <c r="R4" s="9" t="s">
        <v>35</v>
      </c>
      <c r="S4" s="9" t="s">
        <v>35</v>
      </c>
      <c r="T4" s="9" t="s">
        <v>35</v>
      </c>
      <c r="U4" s="9" t="s">
        <v>35</v>
      </c>
      <c r="V4" s="9" t="s">
        <v>35</v>
      </c>
      <c r="W4" s="9" t="s">
        <v>35</v>
      </c>
      <c r="X4" s="9" t="s">
        <v>35</v>
      </c>
      <c r="Y4" s="9" t="s">
        <v>35</v>
      </c>
      <c r="Z4" s="9" t="s">
        <v>35</v>
      </c>
      <c r="AA4" s="9" t="s">
        <v>35</v>
      </c>
      <c r="AB4" s="8">
        <v>555545.9</v>
      </c>
      <c r="AC4" s="8">
        <v>34513.57</v>
      </c>
      <c r="AD4" s="204" t="s">
        <v>35</v>
      </c>
      <c r="AE4" s="170" t="s">
        <v>35</v>
      </c>
      <c r="AF4" s="171" t="s">
        <v>35</v>
      </c>
      <c r="AG4" s="9">
        <f>'TRANSP2013 - UFF'!E159</f>
        <v>11521.01</v>
      </c>
      <c r="AH4" s="9">
        <f>'TRANSP2013 - UFF'!E155</f>
        <v>127600</v>
      </c>
      <c r="AI4" s="170" t="s">
        <v>35</v>
      </c>
      <c r="AJ4" s="10">
        <v>14897.6</v>
      </c>
      <c r="AK4" s="8">
        <v>10856.46</v>
      </c>
      <c r="AL4" s="171" t="s">
        <v>35</v>
      </c>
      <c r="AM4" s="11" t="s">
        <v>35</v>
      </c>
      <c r="AN4" s="12" t="s">
        <v>35</v>
      </c>
    </row>
    <row r="5" spans="1:41" ht="12.75">
      <c r="A5" s="7">
        <v>2014</v>
      </c>
      <c r="B5" s="8">
        <v>1010232.58</v>
      </c>
      <c r="C5" s="8">
        <v>926372.41</v>
      </c>
      <c r="D5" s="8">
        <v>2139933.46</v>
      </c>
      <c r="E5" s="8">
        <v>481738.33999999997</v>
      </c>
      <c r="F5" s="8">
        <v>661401.51</v>
      </c>
      <c r="G5" s="9" t="s">
        <v>35</v>
      </c>
      <c r="H5" s="9" t="s">
        <v>35</v>
      </c>
      <c r="I5" s="8">
        <f>SUM('TRANSP2014  - UFF'!E325,'TRANSP2014  - UFF'!E370)</f>
        <v>852291.85</v>
      </c>
      <c r="J5" s="9" t="s">
        <v>35</v>
      </c>
      <c r="K5" s="8">
        <v>784049.3600000001</v>
      </c>
      <c r="L5" s="8">
        <v>1195667.8500000001</v>
      </c>
      <c r="M5" s="8">
        <v>189964.92</v>
      </c>
      <c r="N5" s="9" t="s">
        <v>35</v>
      </c>
      <c r="O5" s="8">
        <v>132221.22</v>
      </c>
      <c r="P5" s="8">
        <v>3409145.1500000004</v>
      </c>
      <c r="Q5" s="8">
        <v>22614.05</v>
      </c>
      <c r="R5" s="8">
        <v>152123.06</v>
      </c>
      <c r="S5" s="9" t="s">
        <v>35</v>
      </c>
      <c r="T5" s="9" t="s">
        <v>35</v>
      </c>
      <c r="U5" s="9" t="s">
        <v>35</v>
      </c>
      <c r="V5" s="9" t="s">
        <v>35</v>
      </c>
      <c r="W5" s="8">
        <v>5382.28</v>
      </c>
      <c r="X5" s="8">
        <v>110959.1</v>
      </c>
      <c r="Y5" s="8">
        <v>53201</v>
      </c>
      <c r="Z5" s="8">
        <v>38808.03</v>
      </c>
      <c r="AA5" s="8">
        <v>14166.79</v>
      </c>
      <c r="AB5" s="8">
        <v>11272</v>
      </c>
      <c r="AC5" s="9" t="s">
        <v>35</v>
      </c>
      <c r="AD5" s="8">
        <v>20680</v>
      </c>
      <c r="AE5" s="8">
        <f>'TRANSP2014  - UFF'!E220</f>
        <v>689118.43</v>
      </c>
      <c r="AF5" s="9">
        <f>'TRANSP2014  - UFF'!E225</f>
        <v>202207.84999999998</v>
      </c>
      <c r="AG5" s="170">
        <f>'TRANSP2014  - UFF'!E306</f>
        <v>9533.48</v>
      </c>
      <c r="AH5" s="170">
        <f>'TRANSP2014  - UFF'!E258</f>
        <v>31566.68</v>
      </c>
      <c r="AI5" s="170" t="s">
        <v>35</v>
      </c>
      <c r="AJ5" s="9">
        <v>5267.72</v>
      </c>
      <c r="AK5" s="8">
        <v>21486.510000000002</v>
      </c>
      <c r="AL5" s="171" t="s">
        <v>35</v>
      </c>
      <c r="AM5" s="8">
        <v>52535.78</v>
      </c>
      <c r="AN5" s="9">
        <f>'TRANSP2014  - UFF'!E314</f>
        <v>6740</v>
      </c>
    </row>
    <row r="6" spans="1:41" ht="12.75">
      <c r="A6" s="7">
        <v>2015</v>
      </c>
      <c r="B6" s="8">
        <v>971718.13</v>
      </c>
      <c r="C6" s="8">
        <v>568985.07000000007</v>
      </c>
      <c r="D6" s="8">
        <v>1788165.5699999998</v>
      </c>
      <c r="E6" s="9" t="s">
        <v>35</v>
      </c>
      <c r="F6" s="8">
        <v>260509.02000000002</v>
      </c>
      <c r="G6" s="8">
        <v>196648.91999999998</v>
      </c>
      <c r="H6" s="8">
        <v>1287900.8399999999</v>
      </c>
      <c r="I6" s="8">
        <v>775662</v>
      </c>
      <c r="J6" s="8">
        <v>76275.77</v>
      </c>
      <c r="K6" s="9" t="s">
        <v>35</v>
      </c>
      <c r="L6" s="9" t="s">
        <v>35</v>
      </c>
      <c r="M6" s="9" t="s">
        <v>35</v>
      </c>
      <c r="N6" s="8">
        <v>338745.82</v>
      </c>
      <c r="O6" s="9" t="s">
        <v>35</v>
      </c>
      <c r="P6" s="9" t="s">
        <v>35</v>
      </c>
      <c r="Q6" s="9" t="s">
        <v>35</v>
      </c>
      <c r="R6" s="9" t="s">
        <v>35</v>
      </c>
      <c r="S6" s="9" t="s">
        <v>35</v>
      </c>
      <c r="T6" s="8">
        <v>58100</v>
      </c>
      <c r="U6" s="9" t="s">
        <v>35</v>
      </c>
      <c r="V6" s="8">
        <v>38478.79</v>
      </c>
      <c r="W6" s="8">
        <v>53694.47</v>
      </c>
      <c r="X6" s="9" t="s">
        <v>35</v>
      </c>
      <c r="Y6" s="9" t="s">
        <v>35</v>
      </c>
      <c r="Z6" s="9" t="s">
        <v>35</v>
      </c>
      <c r="AA6" s="9" t="s">
        <v>35</v>
      </c>
      <c r="AB6" s="9" t="s">
        <v>35</v>
      </c>
      <c r="AC6" s="9" t="s">
        <v>35</v>
      </c>
      <c r="AD6" s="9" t="s">
        <v>35</v>
      </c>
      <c r="AE6" s="9">
        <f>'TRANSP2015 - UFF'!E71</f>
        <v>668319.56000000006</v>
      </c>
      <c r="AF6" s="171" t="s">
        <v>35</v>
      </c>
      <c r="AG6" s="170" t="s">
        <v>35</v>
      </c>
      <c r="AH6" s="170" t="s">
        <v>35</v>
      </c>
      <c r="AI6" s="170" t="s">
        <v>35</v>
      </c>
      <c r="AJ6" s="9" t="s">
        <v>35</v>
      </c>
      <c r="AK6" s="9" t="s">
        <v>35</v>
      </c>
      <c r="AL6" s="9">
        <f>'TRANSP2015 - UFF'!E120</f>
        <v>21167.52</v>
      </c>
      <c r="AM6" s="12" t="s">
        <v>35</v>
      </c>
      <c r="AN6" s="12" t="s">
        <v>35</v>
      </c>
    </row>
    <row r="7" spans="1:41" ht="12.75">
      <c r="A7" s="7">
        <v>2016</v>
      </c>
      <c r="B7" s="8">
        <v>1017495.7100000001</v>
      </c>
      <c r="C7" s="13" t="s">
        <v>35</v>
      </c>
      <c r="D7" s="8">
        <f>'TRANSP2016 - UFF'!E26</f>
        <v>1722023.31</v>
      </c>
      <c r="E7" s="8">
        <v>759744.08000000007</v>
      </c>
      <c r="F7" s="8">
        <v>474191.64</v>
      </c>
      <c r="G7" s="8">
        <v>265441.21000000002</v>
      </c>
      <c r="H7" s="9"/>
      <c r="I7" s="9" t="s">
        <v>35</v>
      </c>
      <c r="J7" s="9" t="s">
        <v>35</v>
      </c>
      <c r="K7" s="9" t="s">
        <v>35</v>
      </c>
      <c r="L7" s="9" t="s">
        <v>35</v>
      </c>
      <c r="M7" s="9" t="s">
        <v>35</v>
      </c>
      <c r="N7" s="9" t="s">
        <v>35</v>
      </c>
      <c r="O7" s="9" t="s">
        <v>35</v>
      </c>
      <c r="P7" s="9" t="s">
        <v>35</v>
      </c>
      <c r="Q7" s="9" t="s">
        <v>35</v>
      </c>
      <c r="R7" s="9" t="s">
        <v>35</v>
      </c>
      <c r="S7" s="8">
        <v>131500</v>
      </c>
      <c r="T7" s="9" t="s">
        <v>35</v>
      </c>
      <c r="U7" s="8">
        <v>77938.899999999994</v>
      </c>
      <c r="V7" s="9" t="s">
        <v>35</v>
      </c>
      <c r="W7" s="9" t="s">
        <v>35</v>
      </c>
      <c r="X7" s="9" t="s">
        <v>35</v>
      </c>
      <c r="Y7" s="9" t="s">
        <v>35</v>
      </c>
      <c r="Z7" s="9" t="s">
        <v>35</v>
      </c>
      <c r="AA7" s="9" t="s">
        <v>35</v>
      </c>
      <c r="AB7" s="9" t="s">
        <v>35</v>
      </c>
      <c r="AC7" s="9" t="s">
        <v>35</v>
      </c>
      <c r="AD7" s="9" t="s">
        <v>35</v>
      </c>
      <c r="AE7" s="9">
        <f>SUM('TRANSP2016 - UFF'!E163,'TRANSP2016 - UFF'!E78)</f>
        <v>2752228.62</v>
      </c>
      <c r="AF7" s="170" t="s">
        <v>35</v>
      </c>
      <c r="AG7" s="170" t="s">
        <v>35</v>
      </c>
      <c r="AH7" s="170" t="s">
        <v>35</v>
      </c>
      <c r="AI7" s="8">
        <f>'TRANSP2016 - UFF'!E126</f>
        <v>117800</v>
      </c>
      <c r="AJ7" s="9" t="s">
        <v>35</v>
      </c>
      <c r="AK7" s="9" t="s">
        <v>35</v>
      </c>
      <c r="AL7" s="170" t="s">
        <v>35</v>
      </c>
      <c r="AM7" s="12" t="s">
        <v>35</v>
      </c>
      <c r="AN7" s="12" t="s">
        <v>35</v>
      </c>
    </row>
    <row r="8" spans="1:41" ht="12.75">
      <c r="A8" s="7">
        <v>2017</v>
      </c>
      <c r="B8" s="8">
        <f>'TRANSP2017 - UFF'!E7</f>
        <v>222609.17</v>
      </c>
      <c r="C8" s="8"/>
      <c r="D8" s="8">
        <f>'TRANSP2017 - UFF'!E16</f>
        <v>2077075.2200000002</v>
      </c>
      <c r="E8" s="8">
        <f>'TRANSP2017 - UFF'!E26</f>
        <v>837802.25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>
        <f>SUM('TRANSP2017 - UFF'!E76)</f>
        <v>331846.57</v>
      </c>
      <c r="AF8" s="8">
        <f>'TRANSP2017 - UFF'!E85</f>
        <v>1440700.93</v>
      </c>
      <c r="AG8" s="170" t="s">
        <v>35</v>
      </c>
      <c r="AH8" s="170" t="s">
        <v>35</v>
      </c>
      <c r="AI8" s="170" t="s">
        <v>35</v>
      </c>
      <c r="AJ8" s="8"/>
      <c r="AK8" s="8"/>
      <c r="AL8" s="170" t="s">
        <v>35</v>
      </c>
      <c r="AM8" s="8"/>
      <c r="AN8" s="12" t="s">
        <v>35</v>
      </c>
      <c r="AO8" s="15"/>
    </row>
    <row r="9" spans="1:41" ht="12.75">
      <c r="A9" s="1" t="s">
        <v>36</v>
      </c>
      <c r="B9" s="8">
        <f>SUM(B4:B8)</f>
        <v>3734288.6399999997</v>
      </c>
      <c r="C9" s="8">
        <f>SUM(C4:C8)</f>
        <v>2012111.01</v>
      </c>
      <c r="D9" s="8">
        <f t="shared" ref="D9:AD9" si="0">SUM(D4:D8)</f>
        <v>7727197.5600000005</v>
      </c>
      <c r="E9" s="8">
        <f t="shared" si="0"/>
        <v>2109535.64</v>
      </c>
      <c r="F9" s="8">
        <f t="shared" si="0"/>
        <v>1782285.9700000002</v>
      </c>
      <c r="G9" s="8">
        <f t="shared" si="0"/>
        <v>462090.13</v>
      </c>
      <c r="H9" s="8">
        <f t="shared" si="0"/>
        <v>1287900.8399999999</v>
      </c>
      <c r="I9" s="8">
        <f t="shared" si="0"/>
        <v>1627953.85</v>
      </c>
      <c r="J9" s="8">
        <f t="shared" si="0"/>
        <v>76275.77</v>
      </c>
      <c r="K9" s="8">
        <f t="shared" si="0"/>
        <v>883014.54000000015</v>
      </c>
      <c r="L9" s="8">
        <f t="shared" si="0"/>
        <v>1195667.8500000001</v>
      </c>
      <c r="M9" s="8">
        <f t="shared" si="0"/>
        <v>1000000.0000000001</v>
      </c>
      <c r="N9" s="8">
        <f t="shared" si="0"/>
        <v>656281.16999999993</v>
      </c>
      <c r="O9" s="8">
        <f t="shared" si="0"/>
        <v>132221.22</v>
      </c>
      <c r="P9" s="8">
        <f t="shared" si="0"/>
        <v>3601307.2600000002</v>
      </c>
      <c r="Q9" s="8">
        <f t="shared" si="0"/>
        <v>67428.990000000005</v>
      </c>
      <c r="R9" s="8">
        <f t="shared" si="0"/>
        <v>152123.06</v>
      </c>
      <c r="S9" s="8">
        <f t="shared" si="0"/>
        <v>131500</v>
      </c>
      <c r="T9" s="8">
        <f t="shared" si="0"/>
        <v>58100</v>
      </c>
      <c r="U9" s="8">
        <f t="shared" si="0"/>
        <v>77938.899999999994</v>
      </c>
      <c r="V9" s="8">
        <f t="shared" si="0"/>
        <v>38478.79</v>
      </c>
      <c r="W9" s="8">
        <f t="shared" si="0"/>
        <v>59076.75</v>
      </c>
      <c r="X9" s="8">
        <f t="shared" si="0"/>
        <v>110959.1</v>
      </c>
      <c r="Y9" s="8">
        <f t="shared" si="0"/>
        <v>53201</v>
      </c>
      <c r="Z9" s="8">
        <f t="shared" si="0"/>
        <v>38808.03</v>
      </c>
      <c r="AA9" s="8">
        <f t="shared" si="0"/>
        <v>14166.79</v>
      </c>
      <c r="AB9" s="8">
        <f t="shared" si="0"/>
        <v>566817.9</v>
      </c>
      <c r="AC9" s="8">
        <f t="shared" si="0"/>
        <v>34513.57</v>
      </c>
      <c r="AD9" s="8">
        <f t="shared" si="0"/>
        <v>20680</v>
      </c>
      <c r="AE9" s="8">
        <f>SUM(AE5:AE8)</f>
        <v>4441513.1800000006</v>
      </c>
      <c r="AF9" s="8">
        <f>SUM(AF5:AF8)</f>
        <v>1642908.7799999998</v>
      </c>
      <c r="AG9" s="170">
        <f>SUM(AG4:AG8)</f>
        <v>21054.489999999998</v>
      </c>
      <c r="AH9" s="170" t="s">
        <v>35</v>
      </c>
      <c r="AI9" s="8">
        <f>SUM(AI4:AI8)</f>
        <v>117800</v>
      </c>
      <c r="AJ9" s="8">
        <f>SUM(AJ4:AJ7)</f>
        <v>20165.32</v>
      </c>
      <c r="AK9" s="8">
        <f>SUM(AK4:AK7)</f>
        <v>32342.97</v>
      </c>
      <c r="AL9" s="8">
        <f>SUM(AL4:AL8)</f>
        <v>21167.52</v>
      </c>
      <c r="AM9" s="8">
        <f>SUM(AM4:AM7)</f>
        <v>52535.78</v>
      </c>
      <c r="AN9" s="8">
        <f>AN5</f>
        <v>6740</v>
      </c>
      <c r="AO9" s="15"/>
    </row>
    <row r="10" spans="1:41" ht="12.75">
      <c r="A10" s="16"/>
      <c r="B10" s="14"/>
      <c r="C10" s="14"/>
      <c r="D10" s="14"/>
      <c r="E10" s="14"/>
      <c r="F10" s="15"/>
      <c r="H10" s="16"/>
      <c r="I10" s="14"/>
      <c r="J10" s="14"/>
      <c r="K10" s="14"/>
      <c r="L10" s="14"/>
      <c r="M10" s="15"/>
      <c r="AF10" s="173"/>
    </row>
    <row r="11" spans="1:41" ht="12.75">
      <c r="A11" s="16"/>
      <c r="B11" s="2" t="s">
        <v>37</v>
      </c>
      <c r="C11" s="3"/>
      <c r="D11" s="3"/>
      <c r="E11" s="3"/>
      <c r="F11" s="4"/>
      <c r="G11" s="4"/>
      <c r="H11" s="17"/>
      <c r="I11" s="14"/>
      <c r="J11" s="14"/>
      <c r="K11" s="14"/>
      <c r="L11" s="14"/>
      <c r="M11" s="15"/>
    </row>
    <row r="12" spans="1:41" ht="12.75">
      <c r="A12" s="2" t="s">
        <v>38</v>
      </c>
      <c r="B12" s="6">
        <v>2013</v>
      </c>
      <c r="C12" s="6">
        <v>2014</v>
      </c>
      <c r="D12" s="6">
        <v>2015</v>
      </c>
      <c r="E12" s="6">
        <v>2016</v>
      </c>
      <c r="F12" s="147">
        <v>2017</v>
      </c>
      <c r="G12" s="18" t="s">
        <v>39</v>
      </c>
    </row>
    <row r="13" spans="1:41" ht="15">
      <c r="A13" s="1" t="s">
        <v>40</v>
      </c>
      <c r="B13" s="8">
        <f>SUM(B4:F4,I4,Q4)</f>
        <v>1490236.29</v>
      </c>
      <c r="C13" s="8">
        <f>SUM(B5:F5,I5,Q5)</f>
        <v>6094584.1999999993</v>
      </c>
      <c r="D13" s="8">
        <f>SUM(B6:F6,I6,Q6)</f>
        <v>4365039.79</v>
      </c>
      <c r="E13" s="8">
        <f>SUM(B7:F7,I7,Q7)</f>
        <v>3973454.74</v>
      </c>
      <c r="F13" s="8">
        <f>SUM(B8:F8,I8,Q8)</f>
        <v>3137486.64</v>
      </c>
      <c r="G13" s="8">
        <f>SUM(B13:F13)</f>
        <v>19060801.66</v>
      </c>
      <c r="I13" s="217"/>
      <c r="J13" s="218"/>
      <c r="K13" s="218"/>
      <c r="L13" s="218"/>
    </row>
    <row r="14" spans="1:41" ht="12.75">
      <c r="A14" s="1" t="s">
        <v>41</v>
      </c>
      <c r="B14" s="8">
        <f>SUM(K4,L4,M4,O4,P4)</f>
        <v>1101162.3700000001</v>
      </c>
      <c r="C14" s="8">
        <f>SUM(K5,L5,M5,O5,P5)</f>
        <v>5711048.5000000009</v>
      </c>
      <c r="D14" s="9" t="s">
        <v>35</v>
      </c>
      <c r="E14" s="9" t="s">
        <v>35</v>
      </c>
      <c r="F14" s="170" t="s">
        <v>35</v>
      </c>
      <c r="G14" s="8">
        <f t="shared" ref="G14:G15" si="1">SUM(B14:F14)</f>
        <v>6812210.870000001</v>
      </c>
      <c r="I14" s="216"/>
      <c r="L14" s="217"/>
    </row>
    <row r="15" spans="1:41" ht="12.75">
      <c r="A15" s="1" t="s">
        <v>924</v>
      </c>
      <c r="B15" s="171" t="s">
        <v>35</v>
      </c>
      <c r="C15" s="9">
        <f>SUM(AE5:AF5)</f>
        <v>891326.28</v>
      </c>
      <c r="D15" s="8">
        <f>AE6</f>
        <v>668319.56000000006</v>
      </c>
      <c r="E15" s="9">
        <f>AE7</f>
        <v>2752228.62</v>
      </c>
      <c r="F15" s="8">
        <f>SUM(AE8:AF8)</f>
        <v>1772547.5</v>
      </c>
      <c r="G15" s="8">
        <f t="shared" si="1"/>
        <v>6084421.96</v>
      </c>
    </row>
    <row r="16" spans="1:41" ht="12.75">
      <c r="A16" s="1" t="s">
        <v>921</v>
      </c>
      <c r="B16" s="9">
        <f>SUM(G4,H4,J4,N4,R4,S4,T4,U4,V4,W4,X4,Y4,Z4,AA4,AB4,AC4,AD4,AG4,AH4,AI4,AJ4,AK4,AM4,AN4,AL4)</f>
        <v>1072469.8899999999</v>
      </c>
      <c r="C16" s="9">
        <f>SUM(G5,H5,J5,N5,R5,S5,T5,U5,V5,W5,X5,Y5,Z5,AA5,AB5,AC5,AD5,AG5,AH5,AI5,AJ5,AK5,AM5,AN5,AL5)</f>
        <v>533722.42999999993</v>
      </c>
      <c r="D16" s="8">
        <f>SUM(G6,H6,J6,N6,R6,S6,T6,U6,V6,W6,X6,Y6,Z6,AA6,AB6,AC6,AD6,AG6,AH6,AI6,AJ6,AK6,AM6,AN6,AL6)</f>
        <v>2071012.13</v>
      </c>
      <c r="E16" s="9">
        <f>SUM(G7,H7,J7,N7,R7,S7,T7,U7,V7,W7,X7,Y7,Z7,AA7,AB7,AC7,AD7,AG7,AH7,AI7,AJ7,AK7,AM7,AN7,AL7)</f>
        <v>592680.11</v>
      </c>
      <c r="F16" s="170" t="s">
        <v>35</v>
      </c>
      <c r="G16" s="8">
        <f>SUM(B16:E16)</f>
        <v>4269884.5599999996</v>
      </c>
    </row>
    <row r="17" spans="1:14" ht="12.75">
      <c r="A17" s="1" t="s">
        <v>42</v>
      </c>
      <c r="B17" s="8"/>
      <c r="C17" s="8"/>
      <c r="D17" s="8"/>
      <c r="E17" s="8"/>
      <c r="F17" s="8"/>
      <c r="G17" s="8"/>
    </row>
    <row r="18" spans="1:14" ht="12.75">
      <c r="A18" s="1" t="s">
        <v>36</v>
      </c>
      <c r="B18" s="173">
        <f>SUM(B13:B17)</f>
        <v>3663868.55</v>
      </c>
      <c r="C18" s="173">
        <f t="shared" ref="C18:G18" si="2">SUM(C13:C17)</f>
        <v>13230681.409999998</v>
      </c>
      <c r="D18" s="173">
        <f t="shared" si="2"/>
        <v>7104371.4799999995</v>
      </c>
      <c r="E18" s="173">
        <f t="shared" si="2"/>
        <v>7318363.4700000007</v>
      </c>
      <c r="F18" s="173">
        <f t="shared" si="2"/>
        <v>4910034.1400000006</v>
      </c>
      <c r="G18" s="173">
        <f t="shared" si="2"/>
        <v>36227319.050000004</v>
      </c>
    </row>
    <row r="19" spans="1:14" ht="12.75">
      <c r="A19" s="1" t="s">
        <v>43</v>
      </c>
      <c r="B19" s="14"/>
    </row>
    <row r="20" spans="1:14" ht="12.75">
      <c r="A20" s="16"/>
      <c r="B20" s="14"/>
      <c r="C20" s="14"/>
      <c r="D20" s="14"/>
      <c r="E20" s="14"/>
      <c r="F20" s="15"/>
    </row>
    <row r="21" spans="1:14" ht="12.75">
      <c r="A21" s="16"/>
      <c r="B21" s="14"/>
      <c r="C21" s="14"/>
      <c r="D21" s="14"/>
      <c r="E21" s="14"/>
      <c r="F21" s="15"/>
    </row>
    <row r="22" spans="1:14" ht="12.75">
      <c r="A22" s="19" t="s">
        <v>44</v>
      </c>
      <c r="B22" s="20" t="s">
        <v>45</v>
      </c>
      <c r="C22" s="21"/>
      <c r="D22" s="21"/>
      <c r="E22" s="21"/>
      <c r="F22" s="21"/>
      <c r="G22" s="21"/>
      <c r="H22" s="21"/>
      <c r="I22" s="14"/>
      <c r="J22" s="22" t="s">
        <v>46</v>
      </c>
      <c r="K22" s="23"/>
      <c r="L22" s="23"/>
    </row>
    <row r="23" spans="1:14" ht="12.75">
      <c r="A23" s="24" t="s">
        <v>47</v>
      </c>
      <c r="B23" s="25" t="s">
        <v>48</v>
      </c>
      <c r="C23" s="26" t="s">
        <v>49</v>
      </c>
      <c r="D23" s="26" t="s">
        <v>50</v>
      </c>
      <c r="E23" s="26" t="s">
        <v>51</v>
      </c>
      <c r="F23" s="26" t="s">
        <v>52</v>
      </c>
      <c r="G23" s="26" t="s">
        <v>53</v>
      </c>
      <c r="H23" s="26" t="s">
        <v>54</v>
      </c>
      <c r="I23" s="14"/>
      <c r="J23" s="22" t="s">
        <v>55</v>
      </c>
      <c r="K23" s="23"/>
      <c r="L23" s="23"/>
    </row>
    <row r="24" spans="1:14" ht="12.75">
      <c r="A24" s="27">
        <v>2008</v>
      </c>
      <c r="B24" s="28" t="s">
        <v>56</v>
      </c>
      <c r="C24" s="29">
        <v>1010000</v>
      </c>
      <c r="D24" s="29">
        <v>1010000</v>
      </c>
      <c r="E24" s="29">
        <v>1010000</v>
      </c>
      <c r="F24" s="29">
        <v>646599</v>
      </c>
      <c r="G24" s="29">
        <v>634571</v>
      </c>
      <c r="H24" s="29">
        <v>634571</v>
      </c>
      <c r="I24" s="30"/>
      <c r="J24" s="31" t="s">
        <v>57</v>
      </c>
      <c r="K24" s="32"/>
      <c r="L24" s="33"/>
      <c r="M24" s="14"/>
      <c r="N24" s="14"/>
    </row>
    <row r="25" spans="1:14" ht="12.75">
      <c r="A25" s="34" t="s">
        <v>58</v>
      </c>
      <c r="B25" s="34"/>
      <c r="C25" s="35">
        <v>1010000</v>
      </c>
      <c r="D25" s="35">
        <v>1010000</v>
      </c>
      <c r="E25" s="35">
        <v>1010000</v>
      </c>
      <c r="F25" s="35">
        <v>646599</v>
      </c>
      <c r="G25" s="35">
        <v>634571</v>
      </c>
      <c r="H25" s="35">
        <v>634571</v>
      </c>
      <c r="I25" s="30"/>
      <c r="J25" s="36" t="s">
        <v>59</v>
      </c>
      <c r="K25" s="10"/>
      <c r="L25" s="33"/>
      <c r="M25" s="14"/>
      <c r="N25" s="14"/>
    </row>
    <row r="26" spans="1:14" ht="12.75">
      <c r="A26" s="27">
        <v>2009</v>
      </c>
      <c r="B26" s="28" t="s">
        <v>56</v>
      </c>
      <c r="C26" s="29">
        <v>3028086</v>
      </c>
      <c r="D26" s="29">
        <v>1868822</v>
      </c>
      <c r="E26" s="29">
        <v>3391487</v>
      </c>
      <c r="F26" s="29">
        <v>2433244</v>
      </c>
      <c r="G26" s="29">
        <v>539746</v>
      </c>
      <c r="H26" s="29">
        <v>415911</v>
      </c>
      <c r="I26" s="30"/>
      <c r="J26" s="10"/>
      <c r="K26" s="10"/>
      <c r="L26" s="33"/>
      <c r="M26" s="14"/>
      <c r="N26" s="14"/>
    </row>
    <row r="27" spans="1:14" ht="12.75">
      <c r="A27" s="27">
        <v>2009</v>
      </c>
      <c r="B27" s="28" t="s">
        <v>60</v>
      </c>
      <c r="C27" s="29">
        <v>5175693</v>
      </c>
      <c r="D27" s="29">
        <v>5175693</v>
      </c>
      <c r="E27" s="29">
        <v>5175693</v>
      </c>
      <c r="F27" s="29">
        <v>5175693</v>
      </c>
      <c r="G27" s="29">
        <v>73897</v>
      </c>
      <c r="H27" s="29">
        <v>73897</v>
      </c>
      <c r="I27" s="30"/>
      <c r="J27" s="10" t="s">
        <v>61</v>
      </c>
      <c r="K27" s="10"/>
      <c r="L27" s="33"/>
      <c r="M27" s="14"/>
      <c r="N27" s="14"/>
    </row>
    <row r="28" spans="1:14" ht="12.75">
      <c r="A28" s="34" t="s">
        <v>62</v>
      </c>
      <c r="B28" s="34" t="s">
        <v>63</v>
      </c>
      <c r="C28" s="35">
        <v>8203779</v>
      </c>
      <c r="D28" s="35">
        <v>7044515</v>
      </c>
      <c r="E28" s="35">
        <v>8567180</v>
      </c>
      <c r="F28" s="35">
        <v>7608937</v>
      </c>
      <c r="G28" s="35">
        <v>613643</v>
      </c>
      <c r="H28" s="35">
        <v>489808</v>
      </c>
      <c r="I28" s="30"/>
      <c r="J28" s="10" t="s">
        <v>64</v>
      </c>
      <c r="K28" s="10"/>
      <c r="L28" s="33"/>
      <c r="M28" s="14"/>
      <c r="N28" s="14"/>
    </row>
    <row r="29" spans="1:14" ht="12.75">
      <c r="A29" s="27">
        <v>2010</v>
      </c>
      <c r="B29" s="37" t="s">
        <v>56</v>
      </c>
      <c r="C29" s="38">
        <v>11191063</v>
      </c>
      <c r="D29" s="38">
        <v>11191063</v>
      </c>
      <c r="E29" s="38">
        <v>11191063</v>
      </c>
      <c r="F29" s="38">
        <v>9507341</v>
      </c>
      <c r="G29" s="38">
        <v>6308207</v>
      </c>
      <c r="H29" s="38">
        <v>6172019</v>
      </c>
      <c r="I29" s="30"/>
      <c r="J29" s="10" t="s">
        <v>65</v>
      </c>
      <c r="K29" s="10"/>
      <c r="L29" s="33"/>
      <c r="M29" s="14"/>
      <c r="N29" s="14"/>
    </row>
    <row r="30" spans="1:14" ht="12.75">
      <c r="A30" s="27">
        <v>2010</v>
      </c>
      <c r="B30" s="37" t="s">
        <v>60</v>
      </c>
      <c r="C30" s="38">
        <v>2456239</v>
      </c>
      <c r="D30" s="38">
        <v>2456239</v>
      </c>
      <c r="E30" s="38">
        <v>2456239</v>
      </c>
      <c r="F30" s="38">
        <v>2456239</v>
      </c>
      <c r="G30" s="38">
        <v>253155</v>
      </c>
      <c r="H30" s="38">
        <v>252237</v>
      </c>
      <c r="I30" s="30"/>
      <c r="J30" s="10"/>
      <c r="K30" s="10"/>
      <c r="L30" s="33"/>
      <c r="M30" s="14"/>
      <c r="N30" s="14"/>
    </row>
    <row r="31" spans="1:14" ht="15">
      <c r="A31" s="34" t="s">
        <v>66</v>
      </c>
      <c r="B31" s="39" t="s">
        <v>63</v>
      </c>
      <c r="C31" s="35">
        <v>13647302</v>
      </c>
      <c r="D31" s="35">
        <v>13647302</v>
      </c>
      <c r="E31" s="35">
        <v>13647302</v>
      </c>
      <c r="F31" s="35">
        <v>11963580</v>
      </c>
      <c r="G31" s="35">
        <v>6561362</v>
      </c>
      <c r="H31" s="35">
        <v>6424256</v>
      </c>
      <c r="I31" s="30"/>
      <c r="J31" s="40" t="s">
        <v>67</v>
      </c>
      <c r="K31" s="10"/>
      <c r="L31" s="33"/>
      <c r="M31" s="14"/>
      <c r="N31" s="14"/>
    </row>
    <row r="32" spans="1:14" ht="12.75">
      <c r="A32" s="27">
        <v>2011</v>
      </c>
      <c r="B32" s="28" t="s">
        <v>56</v>
      </c>
      <c r="C32" s="41">
        <v>10840953</v>
      </c>
      <c r="D32" s="41">
        <v>10840953</v>
      </c>
      <c r="E32" s="41">
        <v>10840953</v>
      </c>
      <c r="F32" s="41">
        <v>10840951</v>
      </c>
      <c r="G32" s="41">
        <v>9421079</v>
      </c>
      <c r="H32" s="41">
        <v>9418137</v>
      </c>
      <c r="I32" s="30"/>
      <c r="J32" s="8" t="s">
        <v>68</v>
      </c>
      <c r="K32" s="8"/>
      <c r="L32" s="14"/>
      <c r="M32" s="14"/>
      <c r="N32" s="14"/>
    </row>
    <row r="33" spans="1:14" ht="12.75">
      <c r="A33" s="27">
        <v>2011</v>
      </c>
      <c r="B33" s="28" t="s">
        <v>60</v>
      </c>
      <c r="C33" s="41">
        <v>2628200</v>
      </c>
      <c r="D33" s="41">
        <v>2628200</v>
      </c>
      <c r="E33" s="41">
        <v>2628200</v>
      </c>
      <c r="F33" s="41">
        <v>2628120</v>
      </c>
      <c r="G33" s="41">
        <v>548108</v>
      </c>
      <c r="H33" s="41">
        <v>548108</v>
      </c>
      <c r="I33" s="30"/>
      <c r="J33" s="8" t="s">
        <v>69</v>
      </c>
      <c r="K33" s="8"/>
      <c r="L33" s="14"/>
      <c r="M33" s="14"/>
      <c r="N33" s="14"/>
    </row>
    <row r="34" spans="1:14" ht="12.75">
      <c r="A34" s="34" t="s">
        <v>70</v>
      </c>
      <c r="B34" s="39" t="s">
        <v>63</v>
      </c>
      <c r="C34" s="42">
        <v>13469153</v>
      </c>
      <c r="D34" s="42">
        <v>13469153</v>
      </c>
      <c r="E34" s="42">
        <v>13469153</v>
      </c>
      <c r="F34" s="42">
        <v>13469071</v>
      </c>
      <c r="G34" s="42">
        <v>9969186</v>
      </c>
      <c r="H34" s="42">
        <v>9966245</v>
      </c>
      <c r="I34" s="30"/>
      <c r="J34" s="8"/>
      <c r="K34" s="10"/>
      <c r="L34" s="33"/>
      <c r="M34" s="14"/>
      <c r="N34" s="14"/>
    </row>
    <row r="35" spans="1:14" ht="12.75">
      <c r="A35" s="27">
        <v>2012</v>
      </c>
      <c r="B35" s="27" t="s">
        <v>56</v>
      </c>
      <c r="C35" s="43">
        <v>11585612</v>
      </c>
      <c r="D35" s="43">
        <v>11585612</v>
      </c>
      <c r="E35" s="43">
        <v>11585612</v>
      </c>
      <c r="F35" s="43">
        <v>11481253</v>
      </c>
      <c r="G35" s="43">
        <v>11020063</v>
      </c>
      <c r="H35" s="43">
        <v>10959307</v>
      </c>
      <c r="I35" s="30"/>
      <c r="J35" s="44" t="s">
        <v>71</v>
      </c>
      <c r="K35" s="10"/>
      <c r="L35" s="33"/>
      <c r="M35" s="14"/>
      <c r="N35" s="14"/>
    </row>
    <row r="36" spans="1:14" ht="12.75">
      <c r="A36" s="27">
        <v>2012</v>
      </c>
      <c r="B36" s="41" t="s">
        <v>60</v>
      </c>
      <c r="C36" s="41">
        <v>3987139</v>
      </c>
      <c r="D36" s="41">
        <v>3987139</v>
      </c>
      <c r="E36" s="41">
        <v>7247368</v>
      </c>
      <c r="F36" s="41">
        <v>3970358</v>
      </c>
      <c r="G36" s="41">
        <v>1442675</v>
      </c>
      <c r="H36" s="41">
        <v>1440009</v>
      </c>
      <c r="I36" s="8"/>
      <c r="J36" s="8" t="s">
        <v>72</v>
      </c>
      <c r="K36" s="8"/>
      <c r="L36" s="8"/>
    </row>
    <row r="37" spans="1:14" ht="12.75">
      <c r="A37" s="34" t="s">
        <v>73</v>
      </c>
      <c r="B37" s="42" t="s">
        <v>63</v>
      </c>
      <c r="C37" s="42">
        <f t="shared" ref="C37:H37" si="3">SUM(C35,C36)</f>
        <v>15572751</v>
      </c>
      <c r="D37" s="42">
        <f t="shared" si="3"/>
        <v>15572751</v>
      </c>
      <c r="E37" s="42">
        <f t="shared" si="3"/>
        <v>18832980</v>
      </c>
      <c r="F37" s="42">
        <f t="shared" si="3"/>
        <v>15451611</v>
      </c>
      <c r="G37" s="42">
        <f t="shared" si="3"/>
        <v>12462738</v>
      </c>
      <c r="H37" s="42">
        <f t="shared" si="3"/>
        <v>12399316</v>
      </c>
      <c r="I37" s="8"/>
      <c r="J37" s="8" t="s">
        <v>74</v>
      </c>
      <c r="K37" s="8"/>
      <c r="L37" s="8"/>
    </row>
    <row r="38" spans="1:14" ht="12.75">
      <c r="A38" s="27">
        <v>2013</v>
      </c>
      <c r="B38" s="41" t="s">
        <v>56</v>
      </c>
      <c r="C38" s="41">
        <v>15851024</v>
      </c>
      <c r="D38" s="41">
        <v>15851024</v>
      </c>
      <c r="E38" s="41">
        <v>20977365</v>
      </c>
      <c r="F38" s="41">
        <v>20974018</v>
      </c>
      <c r="G38" s="41">
        <v>17198425</v>
      </c>
      <c r="H38" s="41">
        <v>16567542</v>
      </c>
      <c r="I38" s="8"/>
      <c r="J38" s="8" t="s">
        <v>75</v>
      </c>
      <c r="K38" s="8"/>
      <c r="L38" s="8"/>
    </row>
    <row r="39" spans="1:14" ht="12.75">
      <c r="A39" s="27">
        <v>2013</v>
      </c>
      <c r="B39" s="41" t="s">
        <v>60</v>
      </c>
      <c r="C39" s="41">
        <v>9780685</v>
      </c>
      <c r="D39" s="41">
        <v>9780685</v>
      </c>
      <c r="E39" s="41">
        <v>9780685</v>
      </c>
      <c r="F39" s="41">
        <v>9780434</v>
      </c>
      <c r="G39" s="41">
        <v>3977728</v>
      </c>
      <c r="H39" s="41">
        <v>3494710</v>
      </c>
      <c r="I39" s="8"/>
      <c r="J39" s="8" t="s">
        <v>76</v>
      </c>
      <c r="K39" s="8"/>
      <c r="L39" s="8"/>
    </row>
    <row r="40" spans="1:14" ht="12.75">
      <c r="A40" s="34" t="s">
        <v>77</v>
      </c>
      <c r="B40" s="42" t="s">
        <v>63</v>
      </c>
      <c r="C40" s="42">
        <f t="shared" ref="C40:H40" si="4">SUM(C38:C39)</f>
        <v>25631709</v>
      </c>
      <c r="D40" s="42">
        <f t="shared" si="4"/>
        <v>25631709</v>
      </c>
      <c r="E40" s="42">
        <f t="shared" si="4"/>
        <v>30758050</v>
      </c>
      <c r="F40" s="42">
        <f t="shared" si="4"/>
        <v>30754452</v>
      </c>
      <c r="G40" s="42">
        <f t="shared" si="4"/>
        <v>21176153</v>
      </c>
      <c r="H40" s="42">
        <f t="shared" si="4"/>
        <v>20062252</v>
      </c>
      <c r="I40" s="8"/>
      <c r="J40" s="8" t="s">
        <v>78</v>
      </c>
      <c r="K40" s="8"/>
      <c r="L40" s="8"/>
    </row>
    <row r="41" spans="1:14" ht="12.75">
      <c r="A41" s="27">
        <v>2014</v>
      </c>
      <c r="B41" s="41" t="s">
        <v>56</v>
      </c>
      <c r="C41" s="41">
        <v>23817686</v>
      </c>
      <c r="D41" s="41">
        <v>23817686</v>
      </c>
      <c r="E41" s="41">
        <v>23817686</v>
      </c>
      <c r="F41" s="41">
        <v>23817585</v>
      </c>
      <c r="G41" s="41">
        <v>23743329</v>
      </c>
      <c r="H41" s="41">
        <v>23637398</v>
      </c>
      <c r="I41" s="8"/>
      <c r="J41" s="8" t="s">
        <v>79</v>
      </c>
      <c r="K41" s="8"/>
      <c r="L41" s="8"/>
    </row>
    <row r="42" spans="1:14" ht="12.75">
      <c r="A42" s="27">
        <v>2014</v>
      </c>
      <c r="B42" s="41" t="s">
        <v>60</v>
      </c>
      <c r="C42" s="41">
        <v>3517734</v>
      </c>
      <c r="D42" s="41">
        <v>3517734</v>
      </c>
      <c r="E42" s="41">
        <v>3517734</v>
      </c>
      <c r="F42" s="41">
        <v>3517355</v>
      </c>
      <c r="G42" s="41">
        <v>3453152</v>
      </c>
      <c r="H42" s="41">
        <v>3453152</v>
      </c>
      <c r="I42" s="8"/>
      <c r="J42" s="8" t="s">
        <v>80</v>
      </c>
      <c r="K42" s="8"/>
      <c r="L42" s="8"/>
    </row>
    <row r="43" spans="1:14" ht="12.75">
      <c r="A43" s="34" t="s">
        <v>81</v>
      </c>
      <c r="B43" s="42" t="s">
        <v>63</v>
      </c>
      <c r="C43" s="42">
        <f t="shared" ref="C43:H43" si="5">SUM(C41:C42)</f>
        <v>27335420</v>
      </c>
      <c r="D43" s="42">
        <f t="shared" si="5"/>
        <v>27335420</v>
      </c>
      <c r="E43" s="42">
        <f t="shared" si="5"/>
        <v>27335420</v>
      </c>
      <c r="F43" s="42">
        <f t="shared" si="5"/>
        <v>27334940</v>
      </c>
      <c r="G43" s="42">
        <f t="shared" si="5"/>
        <v>27196481</v>
      </c>
      <c r="H43" s="42">
        <f t="shared" si="5"/>
        <v>27090550</v>
      </c>
      <c r="I43" s="8"/>
      <c r="J43" s="8"/>
      <c r="K43" s="8"/>
      <c r="L43" s="8"/>
    </row>
    <row r="44" spans="1:14" ht="12.75">
      <c r="A44" s="27">
        <v>2015</v>
      </c>
      <c r="B44" s="41" t="s">
        <v>56</v>
      </c>
      <c r="C44" s="41">
        <v>25181404</v>
      </c>
      <c r="D44" s="41">
        <v>25181404</v>
      </c>
      <c r="E44" s="41">
        <v>25181404</v>
      </c>
      <c r="F44" s="41">
        <v>24812462</v>
      </c>
      <c r="G44" s="41">
        <v>23779321</v>
      </c>
      <c r="H44" s="41">
        <v>21404507</v>
      </c>
      <c r="I44" s="8"/>
      <c r="J44" s="44" t="s">
        <v>82</v>
      </c>
      <c r="K44" s="8"/>
      <c r="L44" s="8"/>
    </row>
    <row r="45" spans="1:14" ht="12.75">
      <c r="A45" s="27">
        <v>2015</v>
      </c>
      <c r="B45" s="41" t="s">
        <v>60</v>
      </c>
      <c r="C45" s="41">
        <v>3815058</v>
      </c>
      <c r="D45" s="41">
        <v>3815058</v>
      </c>
      <c r="E45" s="41">
        <v>3815058</v>
      </c>
      <c r="F45" s="41">
        <v>15949</v>
      </c>
      <c r="G45" s="41">
        <v>15949</v>
      </c>
      <c r="H45" s="41">
        <v>2037</v>
      </c>
      <c r="I45" s="8"/>
      <c r="J45" s="8" t="s">
        <v>83</v>
      </c>
      <c r="K45" s="8"/>
      <c r="L45" s="8"/>
    </row>
    <row r="46" spans="1:14" ht="12.75">
      <c r="A46" s="34" t="s">
        <v>84</v>
      </c>
      <c r="B46" s="42" t="s">
        <v>63</v>
      </c>
      <c r="C46" s="42">
        <f t="shared" ref="C46:H46" si="6">SUM(C45,C44)</f>
        <v>28996462</v>
      </c>
      <c r="D46" s="42">
        <f t="shared" si="6"/>
        <v>28996462</v>
      </c>
      <c r="E46" s="42">
        <f t="shared" si="6"/>
        <v>28996462</v>
      </c>
      <c r="F46" s="42">
        <f t="shared" si="6"/>
        <v>24828411</v>
      </c>
      <c r="G46" s="42">
        <f t="shared" si="6"/>
        <v>23795270</v>
      </c>
      <c r="H46" s="42">
        <f t="shared" si="6"/>
        <v>21406544</v>
      </c>
      <c r="I46" s="8"/>
      <c r="J46" s="8"/>
      <c r="K46" s="8"/>
      <c r="L46" s="8"/>
    </row>
    <row r="47" spans="1:14" ht="12.75">
      <c r="A47" s="27">
        <v>2016</v>
      </c>
      <c r="B47" s="41" t="s">
        <v>56</v>
      </c>
      <c r="C47" s="41">
        <v>28466000</v>
      </c>
      <c r="D47" s="41">
        <v>28466000</v>
      </c>
      <c r="E47" s="41">
        <v>25877894</v>
      </c>
      <c r="F47" s="41">
        <v>25645771</v>
      </c>
      <c r="G47" s="41">
        <v>24423117</v>
      </c>
      <c r="H47" s="41">
        <v>24417262</v>
      </c>
      <c r="I47" s="8"/>
      <c r="J47" s="45" t="s">
        <v>85</v>
      </c>
      <c r="K47" s="8"/>
      <c r="L47" s="8"/>
    </row>
    <row r="48" spans="1:14" ht="12.75">
      <c r="A48" s="27">
        <v>2016</v>
      </c>
      <c r="B48" s="41" t="s">
        <v>60</v>
      </c>
      <c r="C48" s="41">
        <v>3414899</v>
      </c>
      <c r="D48" s="41">
        <v>3414899</v>
      </c>
      <c r="E48" s="41">
        <v>304991</v>
      </c>
      <c r="F48" s="41">
        <v>196535</v>
      </c>
      <c r="G48" s="41">
        <v>181705</v>
      </c>
      <c r="H48" s="41">
        <v>181705</v>
      </c>
      <c r="I48" s="8"/>
      <c r="J48" s="8"/>
      <c r="K48" s="8"/>
      <c r="L48" s="8"/>
    </row>
    <row r="49" spans="1:39" ht="12.75">
      <c r="A49" s="34" t="s">
        <v>86</v>
      </c>
      <c r="B49" s="42" t="s">
        <v>63</v>
      </c>
      <c r="C49" s="42">
        <f t="shared" ref="C49:H49" si="7">SUM(C47:C48)</f>
        <v>31880899</v>
      </c>
      <c r="D49" s="42">
        <f t="shared" si="7"/>
        <v>31880899</v>
      </c>
      <c r="E49" s="42">
        <f t="shared" si="7"/>
        <v>26182885</v>
      </c>
      <c r="F49" s="42">
        <f t="shared" si="7"/>
        <v>25842306</v>
      </c>
      <c r="G49" s="42">
        <f t="shared" si="7"/>
        <v>24604822</v>
      </c>
      <c r="H49" s="42">
        <f t="shared" si="7"/>
        <v>24598967</v>
      </c>
      <c r="I49" s="8"/>
      <c r="J49" s="8"/>
      <c r="K49" s="8"/>
      <c r="L49" s="8"/>
    </row>
    <row r="50" spans="1:39" ht="12.75">
      <c r="A50" s="27">
        <v>2017</v>
      </c>
      <c r="B50" s="27" t="s">
        <v>56</v>
      </c>
      <c r="C50" s="43">
        <v>30526759</v>
      </c>
      <c r="D50" s="43">
        <v>30526759</v>
      </c>
      <c r="E50" s="43">
        <v>30526759</v>
      </c>
      <c r="F50" s="43">
        <v>28767689</v>
      </c>
      <c r="G50" s="43">
        <v>25276302</v>
      </c>
      <c r="H50" s="43">
        <v>23445910</v>
      </c>
      <c r="I50" s="30"/>
      <c r="J50" s="14"/>
    </row>
    <row r="51" spans="1:39" ht="12.75">
      <c r="A51" s="27">
        <v>2017</v>
      </c>
      <c r="B51" s="27" t="s">
        <v>60</v>
      </c>
      <c r="C51" s="43">
        <v>530000</v>
      </c>
      <c r="D51" s="43">
        <v>530000</v>
      </c>
      <c r="E51" s="43">
        <v>530000</v>
      </c>
      <c r="F51" s="43">
        <v>317322</v>
      </c>
      <c r="G51" s="43">
        <v>106762</v>
      </c>
      <c r="H51" s="43">
        <v>106762</v>
      </c>
      <c r="I51" s="30"/>
      <c r="J51" s="14"/>
    </row>
    <row r="52" spans="1:39" ht="12.75">
      <c r="A52" s="148" t="s">
        <v>87</v>
      </c>
      <c r="B52" s="148" t="s">
        <v>63</v>
      </c>
      <c r="C52" s="149">
        <v>31056759</v>
      </c>
      <c r="D52" s="149">
        <v>31056759</v>
      </c>
      <c r="E52" s="149">
        <v>31056759</v>
      </c>
      <c r="F52" s="149">
        <v>29085011</v>
      </c>
      <c r="G52" s="149">
        <v>25383064</v>
      </c>
      <c r="H52" s="149">
        <v>23552671</v>
      </c>
      <c r="I52" s="30"/>
    </row>
    <row r="53" spans="1:39" ht="12.75">
      <c r="A53" s="14"/>
      <c r="B53" s="14"/>
      <c r="C53" s="14"/>
      <c r="D53" s="30"/>
      <c r="E53" s="30"/>
      <c r="F53" s="30"/>
      <c r="G53" s="14"/>
      <c r="H53" s="14"/>
      <c r="I53" s="14"/>
    </row>
    <row r="54" spans="1:39" ht="12.75">
      <c r="A54" s="46"/>
      <c r="B54" s="47" t="s">
        <v>88</v>
      </c>
      <c r="C54" s="48"/>
      <c r="D54" s="48"/>
      <c r="E54" s="48"/>
      <c r="F54" s="48"/>
      <c r="G54" s="48"/>
      <c r="H54" s="48"/>
      <c r="I54" s="49"/>
      <c r="J54" s="49"/>
      <c r="K54" s="49"/>
    </row>
    <row r="55" spans="1:39" ht="12.75">
      <c r="A55" s="50" t="s">
        <v>89</v>
      </c>
      <c r="B55" s="50">
        <v>2008</v>
      </c>
      <c r="C55" s="50">
        <v>2009</v>
      </c>
      <c r="D55" s="50">
        <v>2010</v>
      </c>
      <c r="E55" s="50">
        <v>2011</v>
      </c>
      <c r="F55" s="51">
        <v>2012</v>
      </c>
      <c r="G55" s="51">
        <v>2013</v>
      </c>
      <c r="H55" s="51">
        <v>2014</v>
      </c>
      <c r="I55" s="52">
        <v>2015</v>
      </c>
      <c r="J55" s="52">
        <v>2016</v>
      </c>
      <c r="K55" s="53" t="s">
        <v>36</v>
      </c>
    </row>
    <row r="56" spans="1:39" ht="12.75">
      <c r="A56" s="50" t="s">
        <v>90</v>
      </c>
      <c r="B56" s="38"/>
      <c r="C56" s="38"/>
      <c r="D56" s="38"/>
      <c r="E56" s="38"/>
      <c r="F56" s="54"/>
      <c r="G56" s="55">
        <v>25631709</v>
      </c>
      <c r="H56" s="55">
        <v>27335420</v>
      </c>
      <c r="I56" s="55">
        <v>28996462</v>
      </c>
      <c r="J56" s="55">
        <v>31880899</v>
      </c>
      <c r="K56" s="56"/>
    </row>
    <row r="57" spans="1:39" ht="12.75">
      <c r="A57" s="14"/>
      <c r="B57" s="14"/>
      <c r="C57" s="14"/>
      <c r="D57" s="30"/>
      <c r="E57" s="30"/>
      <c r="F57" s="30"/>
      <c r="G57" s="14"/>
      <c r="H57" s="14"/>
      <c r="I57" s="14"/>
    </row>
    <row r="58" spans="1:39" ht="12.75">
      <c r="A58" s="46"/>
      <c r="B58" s="47" t="s">
        <v>91</v>
      </c>
      <c r="C58" s="48"/>
      <c r="D58" s="48"/>
      <c r="E58" s="48"/>
      <c r="F58" s="48"/>
      <c r="G58" s="48"/>
      <c r="H58" s="48"/>
      <c r="I58" s="49"/>
      <c r="J58" s="49"/>
      <c r="K58" s="49"/>
    </row>
    <row r="59" spans="1:39" ht="12.75">
      <c r="A59" s="50" t="s">
        <v>89</v>
      </c>
      <c r="B59" s="50">
        <v>2008</v>
      </c>
      <c r="C59" s="50">
        <v>2009</v>
      </c>
      <c r="D59" s="50">
        <v>2010</v>
      </c>
      <c r="E59" s="50">
        <v>2011</v>
      </c>
      <c r="F59" s="51">
        <v>2012</v>
      </c>
      <c r="G59" s="51">
        <v>2013</v>
      </c>
      <c r="H59" s="51">
        <v>2014</v>
      </c>
      <c r="I59" s="52">
        <v>2015</v>
      </c>
      <c r="J59" s="52">
        <v>2016</v>
      </c>
      <c r="K59" s="53" t="s">
        <v>36</v>
      </c>
      <c r="L59" s="1"/>
    </row>
    <row r="60" spans="1:39" ht="12.75">
      <c r="A60" s="50" t="s">
        <v>92</v>
      </c>
      <c r="B60" s="38">
        <v>1010000</v>
      </c>
      <c r="C60" s="38">
        <v>8567180</v>
      </c>
      <c r="D60" s="38">
        <v>13647302</v>
      </c>
      <c r="E60" s="38">
        <v>13469153</v>
      </c>
      <c r="F60" s="54">
        <v>18832980</v>
      </c>
      <c r="G60" s="57">
        <v>30758050</v>
      </c>
      <c r="H60" s="57">
        <v>27335420</v>
      </c>
      <c r="I60" s="57">
        <v>28996462</v>
      </c>
      <c r="J60" s="57">
        <v>26182885</v>
      </c>
      <c r="K60" s="56">
        <f>SUM(B60:J60)</f>
        <v>168799432</v>
      </c>
      <c r="L60" s="30"/>
    </row>
    <row r="61" spans="1:39" ht="12.75">
      <c r="A61" s="14"/>
      <c r="B61" s="14"/>
      <c r="C61" s="14"/>
      <c r="D61" s="30"/>
      <c r="E61" s="30"/>
      <c r="F61" s="30"/>
      <c r="G61" s="14"/>
      <c r="H61" s="14"/>
      <c r="I61" s="14"/>
    </row>
    <row r="62" spans="1:39" ht="12.75">
      <c r="A62" s="58"/>
      <c r="B62" s="47" t="s">
        <v>93</v>
      </c>
      <c r="C62" s="58"/>
      <c r="D62" s="58"/>
      <c r="E62" s="58"/>
      <c r="F62" s="58"/>
      <c r="G62" s="58"/>
      <c r="H62" s="58"/>
      <c r="I62" s="59"/>
      <c r="J62" s="59"/>
      <c r="K62" s="59"/>
      <c r="L62" s="14"/>
      <c r="M62" s="14"/>
      <c r="N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39" ht="12.75">
      <c r="A63" s="50" t="s">
        <v>89</v>
      </c>
      <c r="B63" s="50">
        <v>2008</v>
      </c>
      <c r="C63" s="50">
        <v>2009</v>
      </c>
      <c r="D63" s="50">
        <v>2010</v>
      </c>
      <c r="E63" s="50">
        <v>2011</v>
      </c>
      <c r="F63" s="50">
        <v>2012</v>
      </c>
      <c r="G63" s="50">
        <v>2013</v>
      </c>
      <c r="H63" s="50">
        <v>2014</v>
      </c>
      <c r="I63" s="50">
        <v>2015</v>
      </c>
      <c r="J63" s="50">
        <v>2016</v>
      </c>
      <c r="K63" s="50" t="s">
        <v>36</v>
      </c>
      <c r="L63" s="14"/>
      <c r="AD63" s="14"/>
      <c r="AE63" s="14"/>
      <c r="AF63" s="14"/>
      <c r="AG63" s="14"/>
    </row>
    <row r="64" spans="1:39" ht="12.75">
      <c r="A64" s="50" t="s">
        <v>94</v>
      </c>
      <c r="B64" s="29">
        <v>646599</v>
      </c>
      <c r="C64" s="29">
        <v>7608937</v>
      </c>
      <c r="D64" s="29">
        <v>11963580</v>
      </c>
      <c r="E64" s="41">
        <v>13469071</v>
      </c>
      <c r="F64" s="41">
        <f>SUM(F35,F36)</f>
        <v>15451611</v>
      </c>
      <c r="G64" s="41">
        <f>SUM(F38:F39)</f>
        <v>30754452</v>
      </c>
      <c r="H64" s="57">
        <f>SUM(F41,F42)</f>
        <v>27334940</v>
      </c>
      <c r="I64" s="57">
        <f>SUM(F45,F44)</f>
        <v>24828411</v>
      </c>
      <c r="J64" s="57">
        <f>SUM(F47,F48)</f>
        <v>25842306</v>
      </c>
      <c r="K64" s="60">
        <f>SUM(B64:J64)</f>
        <v>157899907</v>
      </c>
      <c r="AD64" s="14"/>
      <c r="AE64" s="30"/>
      <c r="AF64" s="30"/>
      <c r="AG64" s="30"/>
    </row>
    <row r="65" spans="1:38" ht="12.75">
      <c r="A65" s="14"/>
    </row>
    <row r="66" spans="1:38" ht="12.75">
      <c r="A66" s="61" t="s">
        <v>95</v>
      </c>
      <c r="B66" s="47" t="s">
        <v>96</v>
      </c>
      <c r="C66" s="48"/>
      <c r="D66" s="48"/>
      <c r="E66" s="48"/>
      <c r="F66" s="48"/>
      <c r="G66" s="48"/>
      <c r="H66" s="48"/>
      <c r="I66" s="49"/>
      <c r="J66" s="49"/>
      <c r="K66" s="49"/>
    </row>
    <row r="67" spans="1:38" ht="12.75">
      <c r="A67" s="50" t="s">
        <v>89</v>
      </c>
      <c r="B67" s="50">
        <v>2008</v>
      </c>
      <c r="C67" s="50">
        <v>2009</v>
      </c>
      <c r="D67" s="50">
        <v>2010</v>
      </c>
      <c r="E67" s="50">
        <v>2011</v>
      </c>
      <c r="F67" s="51">
        <v>2012</v>
      </c>
      <c r="G67" s="51">
        <v>2013</v>
      </c>
      <c r="H67" s="51">
        <v>2014</v>
      </c>
      <c r="I67" s="52">
        <v>2015</v>
      </c>
      <c r="J67" s="52">
        <v>2016</v>
      </c>
      <c r="K67" s="62" t="s">
        <v>36</v>
      </c>
    </row>
    <row r="68" spans="1:38" ht="12.75">
      <c r="A68" s="50" t="s">
        <v>92</v>
      </c>
      <c r="B68" s="29">
        <v>634571</v>
      </c>
      <c r="C68" s="29">
        <v>613643</v>
      </c>
      <c r="D68" s="29">
        <v>6561362</v>
      </c>
      <c r="E68" s="41">
        <v>9969186</v>
      </c>
      <c r="F68" s="57">
        <v>12462738</v>
      </c>
      <c r="G68" s="57">
        <v>21176153</v>
      </c>
      <c r="H68" s="57">
        <v>27196481</v>
      </c>
      <c r="I68" s="57">
        <v>23795270</v>
      </c>
      <c r="J68" s="57">
        <v>24604822</v>
      </c>
      <c r="K68" s="60">
        <f>SUM(B68:J68)</f>
        <v>127014226</v>
      </c>
      <c r="L68" s="30"/>
    </row>
    <row r="69" spans="1:38" ht="12.75">
      <c r="A69" s="14"/>
      <c r="B69" s="63"/>
      <c r="C69" s="63"/>
      <c r="D69" s="63"/>
      <c r="E69" s="63"/>
      <c r="F69" s="63"/>
    </row>
    <row r="70" spans="1:38" ht="12.75">
      <c r="A70" s="46"/>
      <c r="B70" s="64" t="s">
        <v>97</v>
      </c>
      <c r="C70" s="65"/>
      <c r="D70" s="65"/>
      <c r="E70" s="65"/>
      <c r="F70" s="65"/>
      <c r="G70" s="48"/>
      <c r="H70" s="48"/>
      <c r="I70" s="48"/>
      <c r="J70" s="48"/>
      <c r="K70" s="48"/>
    </row>
    <row r="71" spans="1:38" ht="12.75">
      <c r="A71" s="50" t="s">
        <v>89</v>
      </c>
      <c r="B71" s="50">
        <v>2008</v>
      </c>
      <c r="C71" s="66">
        <v>2009</v>
      </c>
      <c r="D71" s="66">
        <v>2010</v>
      </c>
      <c r="E71" s="66">
        <v>2011</v>
      </c>
      <c r="F71" s="66">
        <v>2012</v>
      </c>
      <c r="G71" s="50">
        <v>2013</v>
      </c>
      <c r="H71" s="50">
        <v>2014</v>
      </c>
      <c r="I71" s="50">
        <v>2015</v>
      </c>
      <c r="J71" s="50">
        <v>2016</v>
      </c>
      <c r="K71" s="50" t="s">
        <v>36</v>
      </c>
      <c r="L71" s="14"/>
    </row>
    <row r="72" spans="1:38" ht="12.75">
      <c r="A72" s="50" t="s">
        <v>92</v>
      </c>
      <c r="B72" s="60">
        <v>634571</v>
      </c>
      <c r="C72" s="60">
        <v>489808</v>
      </c>
      <c r="D72" s="60">
        <v>6424256</v>
      </c>
      <c r="E72" s="57">
        <v>9966245</v>
      </c>
      <c r="F72" s="57">
        <v>12399316</v>
      </c>
      <c r="G72" s="67">
        <v>20062252</v>
      </c>
      <c r="H72" s="67">
        <v>27090550</v>
      </c>
      <c r="I72" s="67">
        <v>21406544</v>
      </c>
      <c r="J72" s="67">
        <v>24598967</v>
      </c>
      <c r="K72" s="60">
        <f>SUM(B72:J72)</f>
        <v>123072509</v>
      </c>
    </row>
    <row r="73" spans="1:38" ht="12.75">
      <c r="A73" s="14"/>
      <c r="B73" s="63"/>
      <c r="C73" s="63"/>
      <c r="D73" s="63"/>
      <c r="E73" s="63"/>
      <c r="F73" s="63"/>
    </row>
    <row r="74" spans="1:38" ht="12.75">
      <c r="A74" s="68" t="s">
        <v>98</v>
      </c>
      <c r="B74" s="69" t="s">
        <v>99</v>
      </c>
      <c r="C74" s="70"/>
      <c r="D74" s="70"/>
      <c r="E74" s="70"/>
      <c r="F74" s="70"/>
      <c r="G74" s="70"/>
      <c r="H74" s="70"/>
      <c r="I74" s="71"/>
      <c r="N74" s="14"/>
    </row>
    <row r="75" spans="1:38" ht="12.75">
      <c r="A75" s="72" t="s">
        <v>89</v>
      </c>
      <c r="B75" s="73">
        <v>2011</v>
      </c>
      <c r="C75" s="74">
        <v>2012</v>
      </c>
      <c r="D75" s="74">
        <v>2013</v>
      </c>
      <c r="E75" s="74">
        <v>2014</v>
      </c>
      <c r="F75" s="74">
        <v>2015</v>
      </c>
      <c r="G75" s="74">
        <v>2016</v>
      </c>
      <c r="H75" s="74" t="s">
        <v>36</v>
      </c>
      <c r="N75" s="14"/>
    </row>
    <row r="76" spans="1:38" ht="12.75">
      <c r="A76" s="75" t="s">
        <v>100</v>
      </c>
      <c r="B76" s="76">
        <v>11574008.789999999</v>
      </c>
      <c r="C76" s="76">
        <v>17689212.149999999</v>
      </c>
      <c r="D76" s="76">
        <v>14826864.119999999</v>
      </c>
      <c r="E76" s="76">
        <v>23366387.23</v>
      </c>
      <c r="F76" s="76">
        <v>11767471.25</v>
      </c>
      <c r="G76" s="76">
        <v>17334823.899999999</v>
      </c>
      <c r="H76" s="76">
        <f>SUM(B76:G76)</f>
        <v>96558767.439999998</v>
      </c>
      <c r="N76" s="14"/>
    </row>
    <row r="77" spans="1:38" ht="12.75">
      <c r="A77" s="77"/>
      <c r="B77" s="78"/>
      <c r="C77" s="78"/>
      <c r="D77" s="78"/>
      <c r="E77" s="78"/>
      <c r="F77" s="78"/>
      <c r="G77" s="78"/>
      <c r="H77" s="79"/>
      <c r="I77" s="80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2.75">
      <c r="A78" s="81"/>
      <c r="B78" s="82" t="s">
        <v>101</v>
      </c>
      <c r="C78" s="83"/>
      <c r="D78" s="83"/>
      <c r="E78" s="83"/>
      <c r="F78" s="83"/>
      <c r="G78" s="83"/>
      <c r="H78" s="83"/>
      <c r="I78" s="84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</row>
    <row r="79" spans="1:38" ht="12.75">
      <c r="A79" s="85" t="s">
        <v>89</v>
      </c>
      <c r="B79" s="85">
        <v>2011</v>
      </c>
      <c r="C79" s="85">
        <v>2012</v>
      </c>
      <c r="D79" s="85">
        <v>2013</v>
      </c>
      <c r="E79" s="85">
        <v>2014</v>
      </c>
      <c r="F79" s="85">
        <v>2015</v>
      </c>
      <c r="G79" s="85">
        <v>2016</v>
      </c>
      <c r="H79" s="86" t="s">
        <v>36</v>
      </c>
      <c r="I79" s="86" t="s">
        <v>39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 ht="12.75">
      <c r="A80" s="87" t="s">
        <v>52</v>
      </c>
      <c r="B80" s="57">
        <f>B76-E68</f>
        <v>1604822.7899999991</v>
      </c>
      <c r="C80" s="57">
        <f>C76-F64</f>
        <v>2237601.1499999985</v>
      </c>
      <c r="D80" s="57">
        <f>D76-G64</f>
        <v>-15927587.880000001</v>
      </c>
      <c r="E80" s="57">
        <f>E76-H64</f>
        <v>-3968552.7699999996</v>
      </c>
      <c r="F80" s="57">
        <f>F76-I64</f>
        <v>-13060939.75</v>
      </c>
      <c r="G80" s="57">
        <f>G76-J64</f>
        <v>-8507482.1000000015</v>
      </c>
      <c r="H80" s="88">
        <f>SUM(B80:G80)</f>
        <v>-37622138.560000002</v>
      </c>
      <c r="I80" s="88">
        <f>SUM(D80:G80)</f>
        <v>-41464562.5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2.75">
      <c r="A81" s="87" t="s">
        <v>53</v>
      </c>
      <c r="B81" s="57">
        <f t="shared" ref="B81:G81" si="8">B76-E68</f>
        <v>1604822.7899999991</v>
      </c>
      <c r="C81" s="57">
        <f t="shared" si="8"/>
        <v>5226474.1499999985</v>
      </c>
      <c r="D81" s="57">
        <f t="shared" si="8"/>
        <v>-6349288.8800000008</v>
      </c>
      <c r="E81" s="57">
        <f t="shared" si="8"/>
        <v>-3830093.7699999996</v>
      </c>
      <c r="F81" s="57">
        <f t="shared" si="8"/>
        <v>-12027798.75</v>
      </c>
      <c r="G81" s="57">
        <f t="shared" si="8"/>
        <v>-7269998.1000000015</v>
      </c>
      <c r="H81" s="88">
        <f>SUM(G81,F81,E81,D81,C81,B81)</f>
        <v>-22645882.560000002</v>
      </c>
      <c r="I81" s="88">
        <f>SUM(D81:G81)</f>
        <v>-29477179.5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2.75">
      <c r="A82" s="87" t="s">
        <v>54</v>
      </c>
      <c r="B82" s="57">
        <f t="shared" ref="B82:G82" si="9">B76-E72</f>
        <v>1607763.7899999991</v>
      </c>
      <c r="C82" s="57">
        <f t="shared" si="9"/>
        <v>5289896.1499999985</v>
      </c>
      <c r="D82" s="57">
        <f t="shared" si="9"/>
        <v>-5235387.8800000008</v>
      </c>
      <c r="E82" s="57">
        <f t="shared" si="9"/>
        <v>-3724162.7699999996</v>
      </c>
      <c r="F82" s="57">
        <f t="shared" si="9"/>
        <v>-9639072.75</v>
      </c>
      <c r="G82" s="57">
        <f t="shared" si="9"/>
        <v>-7264143.1000000015</v>
      </c>
      <c r="H82" s="88">
        <f>SUM(B82:G82)</f>
        <v>-18965106.560000002</v>
      </c>
      <c r="I82" s="88">
        <f>SUM(D82:G82)</f>
        <v>-25862766.5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2.75">
      <c r="A83" s="1" t="s">
        <v>102</v>
      </c>
      <c r="B83" s="89"/>
      <c r="C83" s="14"/>
    </row>
    <row r="84" spans="1:38" ht="12.75">
      <c r="A84" s="1" t="s">
        <v>103</v>
      </c>
      <c r="B84" s="89"/>
      <c r="C84" s="14"/>
    </row>
    <row r="85" spans="1:38" ht="12.75">
      <c r="A85" s="1" t="s">
        <v>104</v>
      </c>
      <c r="B85" s="89"/>
      <c r="C85" s="14"/>
    </row>
    <row r="88" spans="1:38" ht="12.75">
      <c r="B88" s="1" t="s">
        <v>94</v>
      </c>
    </row>
    <row r="89" spans="1:38" ht="12.75">
      <c r="B89" s="1" t="s">
        <v>42</v>
      </c>
    </row>
  </sheetData>
  <hyperlinks>
    <hyperlink ref="J47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0000"/>
  </sheetPr>
  <dimension ref="A1:Y177"/>
  <sheetViews>
    <sheetView workbookViewId="0">
      <selection activeCell="F12" sqref="F12"/>
    </sheetView>
  </sheetViews>
  <sheetFormatPr defaultColWidth="14.42578125" defaultRowHeight="15.75" customHeight="1"/>
  <cols>
    <col min="6" max="6" width="14.42578125" style="179"/>
  </cols>
  <sheetData>
    <row r="1" spans="1:25" ht="12.75">
      <c r="A1" s="90" t="s">
        <v>105</v>
      </c>
      <c r="B1" s="91"/>
      <c r="C1" s="92"/>
      <c r="D1" s="92"/>
      <c r="E1" s="93"/>
      <c r="F1" s="176"/>
      <c r="G1" s="94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2.75">
      <c r="A2" s="95"/>
      <c r="B2" s="96"/>
      <c r="C2" s="97"/>
      <c r="D2" s="97"/>
      <c r="E2" s="132"/>
      <c r="F2" s="178"/>
      <c r="G2" s="99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25" ht="12.75">
      <c r="A3" s="100" t="s">
        <v>106</v>
      </c>
      <c r="B3" s="96" t="s">
        <v>836</v>
      </c>
      <c r="C3" s="97"/>
      <c r="D3" s="97"/>
      <c r="E3" s="132"/>
      <c r="F3" s="178"/>
      <c r="G3" s="99"/>
      <c r="H3" s="97"/>
      <c r="I3" s="97"/>
      <c r="J3" s="97"/>
      <c r="K3" s="97"/>
      <c r="L3" s="97"/>
      <c r="M3" s="97"/>
      <c r="N3" s="97"/>
      <c r="O3" s="97"/>
      <c r="P3" s="97"/>
      <c r="Q3" s="97"/>
    </row>
    <row r="4" spans="1:25" ht="12.75"/>
    <row r="5" spans="1:25" ht="12.75">
      <c r="A5" s="101" t="s">
        <v>838</v>
      </c>
      <c r="B5" s="102"/>
      <c r="C5" s="102"/>
      <c r="D5" s="127"/>
      <c r="E5" s="127"/>
      <c r="F5" s="184"/>
      <c r="I5" t="s">
        <v>120</v>
      </c>
      <c r="J5" s="160">
        <f>SUM(E7,E16,E26)</f>
        <v>3137486.64</v>
      </c>
    </row>
    <row r="6" spans="1:25" ht="33.75">
      <c r="A6" s="150">
        <v>43070</v>
      </c>
      <c r="B6" s="151" t="s">
        <v>837</v>
      </c>
      <c r="C6" s="152" t="s">
        <v>110</v>
      </c>
      <c r="D6" s="152">
        <v>15227</v>
      </c>
      <c r="E6" s="153">
        <v>222609.17</v>
      </c>
      <c r="F6" s="199" t="s">
        <v>853</v>
      </c>
    </row>
    <row r="7" spans="1:25" ht="12.75">
      <c r="D7" s="146" t="s">
        <v>120</v>
      </c>
      <c r="E7" s="114">
        <f>E6</f>
        <v>222609.17</v>
      </c>
    </row>
    <row r="8" spans="1:25" ht="12.75"/>
    <row r="9" spans="1:25" ht="12.75">
      <c r="A9" s="101" t="s">
        <v>951</v>
      </c>
      <c r="B9" s="102"/>
      <c r="C9" s="102"/>
      <c r="D9" s="102"/>
      <c r="E9" s="102"/>
      <c r="F9" s="184"/>
      <c r="G9" s="102"/>
    </row>
    <row r="10" spans="1:25" ht="33.75">
      <c r="A10" s="156">
        <v>42998</v>
      </c>
      <c r="B10" s="157" t="s">
        <v>839</v>
      </c>
      <c r="C10" s="158" t="s">
        <v>110</v>
      </c>
      <c r="D10" s="158">
        <v>15227</v>
      </c>
      <c r="E10" s="159">
        <v>213837.5</v>
      </c>
      <c r="F10" s="180" t="s">
        <v>122</v>
      </c>
    </row>
    <row r="11" spans="1:25" ht="33.75">
      <c r="A11" s="150">
        <v>43083</v>
      </c>
      <c r="B11" s="151" t="s">
        <v>840</v>
      </c>
      <c r="C11" s="152" t="s">
        <v>110</v>
      </c>
      <c r="D11" s="152">
        <v>15227</v>
      </c>
      <c r="E11" s="153">
        <v>112640.14</v>
      </c>
      <c r="F11" s="180" t="s">
        <v>122</v>
      </c>
    </row>
    <row r="12" spans="1:25" ht="33.75">
      <c r="A12" s="150">
        <v>43083</v>
      </c>
      <c r="B12" s="151" t="s">
        <v>841</v>
      </c>
      <c r="C12" s="152" t="s">
        <v>110</v>
      </c>
      <c r="D12" s="152">
        <v>15227</v>
      </c>
      <c r="E12" s="153">
        <v>38509.449999999997</v>
      </c>
      <c r="F12" s="180" t="s">
        <v>122</v>
      </c>
    </row>
    <row r="13" spans="1:25" ht="33.75">
      <c r="A13" s="156">
        <v>43083</v>
      </c>
      <c r="B13" s="157" t="s">
        <v>842</v>
      </c>
      <c r="C13" s="158" t="s">
        <v>110</v>
      </c>
      <c r="D13" s="158">
        <v>15227</v>
      </c>
      <c r="E13" s="159">
        <v>1562520.86</v>
      </c>
      <c r="F13" s="180" t="s">
        <v>122</v>
      </c>
    </row>
    <row r="14" spans="1:25" ht="33.75">
      <c r="A14" s="150">
        <v>43096</v>
      </c>
      <c r="B14" s="151" t="s">
        <v>843</v>
      </c>
      <c r="C14" s="152" t="s">
        <v>110</v>
      </c>
      <c r="D14" s="152">
        <v>15227</v>
      </c>
      <c r="E14" s="153">
        <v>112909.12</v>
      </c>
      <c r="F14" s="180" t="s">
        <v>122</v>
      </c>
    </row>
    <row r="15" spans="1:25" ht="33.75">
      <c r="A15" s="156">
        <v>43096</v>
      </c>
      <c r="B15" s="157" t="s">
        <v>844</v>
      </c>
      <c r="C15" s="158" t="s">
        <v>110</v>
      </c>
      <c r="D15" s="158">
        <v>15227</v>
      </c>
      <c r="E15" s="159">
        <v>36658.15</v>
      </c>
      <c r="F15" s="180" t="s">
        <v>122</v>
      </c>
    </row>
    <row r="16" spans="1:25" ht="12.75">
      <c r="D16" s="146" t="s">
        <v>120</v>
      </c>
      <c r="E16" s="114">
        <f>SUM(E10:E15)</f>
        <v>2077075.2200000002</v>
      </c>
    </row>
    <row r="17" spans="1:7" ht="12.75"/>
    <row r="18" spans="1:7" ht="15.75" customHeight="1">
      <c r="A18" s="154" t="s">
        <v>845</v>
      </c>
      <c r="B18" s="102"/>
      <c r="C18" s="102"/>
      <c r="D18" s="102"/>
      <c r="E18" s="102"/>
      <c r="F18" s="184"/>
      <c r="G18" s="102"/>
    </row>
    <row r="19" spans="1:7" ht="33.75">
      <c r="A19" s="156">
        <v>42998</v>
      </c>
      <c r="B19" s="157" t="s">
        <v>846</v>
      </c>
      <c r="C19" s="158" t="s">
        <v>110</v>
      </c>
      <c r="D19" s="158">
        <v>15227</v>
      </c>
      <c r="E19" s="159">
        <v>78470.17</v>
      </c>
      <c r="F19" s="199" t="s">
        <v>853</v>
      </c>
    </row>
    <row r="20" spans="1:7" ht="33.75">
      <c r="A20" s="150">
        <v>43070</v>
      </c>
      <c r="B20" s="151" t="s">
        <v>847</v>
      </c>
      <c r="C20" s="152" t="s">
        <v>110</v>
      </c>
      <c r="D20" s="152">
        <v>15227</v>
      </c>
      <c r="E20" s="153">
        <v>78330.960000000006</v>
      </c>
      <c r="F20" s="199" t="s">
        <v>853</v>
      </c>
    </row>
    <row r="21" spans="1:7" ht="33.75">
      <c r="A21" s="156">
        <v>43083</v>
      </c>
      <c r="B21" s="157" t="s">
        <v>848</v>
      </c>
      <c r="C21" s="158" t="s">
        <v>110</v>
      </c>
      <c r="D21" s="158">
        <v>15227</v>
      </c>
      <c r="E21" s="159">
        <v>72999.839999999997</v>
      </c>
      <c r="F21" s="199" t="s">
        <v>853</v>
      </c>
    </row>
    <row r="22" spans="1:7" ht="33.75">
      <c r="A22" s="150">
        <v>43083</v>
      </c>
      <c r="B22" s="151" t="s">
        <v>849</v>
      </c>
      <c r="C22" s="152" t="s">
        <v>110</v>
      </c>
      <c r="D22" s="152">
        <v>15227</v>
      </c>
      <c r="E22" s="153">
        <v>3636.75</v>
      </c>
      <c r="F22" s="199" t="s">
        <v>853</v>
      </c>
    </row>
    <row r="23" spans="1:7" ht="33.75">
      <c r="A23" s="156">
        <v>43083</v>
      </c>
      <c r="B23" s="157" t="s">
        <v>850</v>
      </c>
      <c r="C23" s="158" t="s">
        <v>110</v>
      </c>
      <c r="D23" s="158">
        <v>15227</v>
      </c>
      <c r="E23" s="159">
        <v>1818.37</v>
      </c>
      <c r="F23" s="199" t="s">
        <v>853</v>
      </c>
    </row>
    <row r="24" spans="1:7" ht="33.75">
      <c r="A24" s="150">
        <v>43083</v>
      </c>
      <c r="B24" s="151" t="s">
        <v>851</v>
      </c>
      <c r="C24" s="152" t="s">
        <v>110</v>
      </c>
      <c r="D24" s="152">
        <v>15227</v>
      </c>
      <c r="E24" s="153">
        <v>11421.96</v>
      </c>
      <c r="F24" s="199" t="s">
        <v>853</v>
      </c>
    </row>
    <row r="25" spans="1:7" ht="33.75">
      <c r="A25" s="156">
        <v>43083</v>
      </c>
      <c r="B25" s="157" t="s">
        <v>852</v>
      </c>
      <c r="C25" s="158" t="s">
        <v>110</v>
      </c>
      <c r="D25" s="158">
        <v>15227</v>
      </c>
      <c r="E25" s="159">
        <v>591124.19999999995</v>
      </c>
      <c r="F25" s="199" t="s">
        <v>853</v>
      </c>
    </row>
    <row r="26" spans="1:7" ht="12.75">
      <c r="D26" s="146" t="s">
        <v>120</v>
      </c>
      <c r="E26" s="114">
        <f>SUM(E19:E25)</f>
        <v>837802.25</v>
      </c>
    </row>
    <row r="27" spans="1:7" ht="12.75"/>
    <row r="28" spans="1:7" ht="12.75">
      <c r="A28" t="s">
        <v>855</v>
      </c>
      <c r="B28" s="154" t="s">
        <v>854</v>
      </c>
      <c r="C28" s="102"/>
      <c r="D28" s="102"/>
      <c r="E28" s="102"/>
      <c r="F28" s="184"/>
      <c r="G28" s="102"/>
    </row>
    <row r="29" spans="1:7" ht="33.75">
      <c r="A29" s="156">
        <v>42766</v>
      </c>
      <c r="B29" s="157" t="s">
        <v>856</v>
      </c>
      <c r="C29" s="158" t="s">
        <v>110</v>
      </c>
      <c r="D29" s="158">
        <v>15227</v>
      </c>
      <c r="E29" s="159">
        <v>32950.01</v>
      </c>
    </row>
    <row r="30" spans="1:7" ht="33.75">
      <c r="A30" s="150">
        <v>42766</v>
      </c>
      <c r="B30" s="151" t="s">
        <v>857</v>
      </c>
      <c r="C30" s="152" t="s">
        <v>110</v>
      </c>
      <c r="D30" s="152">
        <v>15227</v>
      </c>
      <c r="E30" s="153">
        <v>17433.87</v>
      </c>
    </row>
    <row r="31" spans="1:7" ht="33.75">
      <c r="A31" s="156">
        <v>42766</v>
      </c>
      <c r="B31" s="157" t="s">
        <v>858</v>
      </c>
      <c r="C31" s="158" t="s">
        <v>110</v>
      </c>
      <c r="D31" s="158">
        <v>15227</v>
      </c>
      <c r="E31" s="159">
        <v>259938.96</v>
      </c>
    </row>
    <row r="32" spans="1:7" ht="33.75">
      <c r="A32" s="150">
        <v>42786</v>
      </c>
      <c r="B32" s="151" t="s">
        <v>859</v>
      </c>
      <c r="C32" s="152" t="s">
        <v>110</v>
      </c>
      <c r="D32" s="152">
        <v>15227</v>
      </c>
      <c r="E32" s="153">
        <v>38354.51</v>
      </c>
    </row>
    <row r="33" spans="1:5" ht="33.75">
      <c r="A33" s="156">
        <v>42814</v>
      </c>
      <c r="B33" s="157" t="s">
        <v>860</v>
      </c>
      <c r="C33" s="158" t="s">
        <v>110</v>
      </c>
      <c r="D33" s="158">
        <v>15227</v>
      </c>
      <c r="E33" s="159">
        <v>10924.8</v>
      </c>
    </row>
    <row r="34" spans="1:5" ht="33.75">
      <c r="A34" s="150">
        <v>42860</v>
      </c>
      <c r="B34" s="151" t="s">
        <v>861</v>
      </c>
      <c r="C34" s="152" t="s">
        <v>110</v>
      </c>
      <c r="D34" s="152">
        <v>15227</v>
      </c>
      <c r="E34" s="153">
        <v>65900.02</v>
      </c>
    </row>
    <row r="35" spans="1:5" ht="15.75" customHeight="1">
      <c r="A35" s="156">
        <v>42860</v>
      </c>
      <c r="B35" s="157" t="s">
        <v>862</v>
      </c>
      <c r="C35" s="158" t="s">
        <v>110</v>
      </c>
      <c r="D35" s="158">
        <v>15227</v>
      </c>
      <c r="E35" s="159">
        <v>34867.74</v>
      </c>
    </row>
    <row r="36" spans="1:5" ht="33.75">
      <c r="A36" s="150">
        <v>42860</v>
      </c>
      <c r="B36" s="151" t="s">
        <v>863</v>
      </c>
      <c r="C36" s="152" t="s">
        <v>110</v>
      </c>
      <c r="D36" s="152">
        <v>15227</v>
      </c>
      <c r="E36" s="153">
        <v>259938.06</v>
      </c>
    </row>
    <row r="37" spans="1:5" ht="33.75">
      <c r="A37" s="156">
        <v>42871</v>
      </c>
      <c r="B37" s="157" t="s">
        <v>864</v>
      </c>
      <c r="C37" s="158" t="s">
        <v>110</v>
      </c>
      <c r="D37" s="158">
        <v>15227</v>
      </c>
      <c r="E37" s="159">
        <v>259939.86</v>
      </c>
    </row>
    <row r="38" spans="1:5" ht="33.75">
      <c r="A38" s="150">
        <v>42874</v>
      </c>
      <c r="B38" s="151" t="s">
        <v>865</v>
      </c>
      <c r="C38" s="152" t="s">
        <v>110</v>
      </c>
      <c r="D38" s="152">
        <v>15227</v>
      </c>
      <c r="E38" s="153">
        <v>38354.51</v>
      </c>
    </row>
    <row r="39" spans="1:5" ht="33.75">
      <c r="A39" s="156">
        <v>42884</v>
      </c>
      <c r="B39" s="157" t="s">
        <v>866</v>
      </c>
      <c r="C39" s="158" t="s">
        <v>110</v>
      </c>
      <c r="D39" s="158">
        <v>15227</v>
      </c>
      <c r="E39" s="159">
        <v>32950.01</v>
      </c>
    </row>
    <row r="40" spans="1:5" ht="33.75">
      <c r="A40" s="150">
        <v>42884</v>
      </c>
      <c r="B40" s="151" t="s">
        <v>867</v>
      </c>
      <c r="C40" s="152" t="s">
        <v>110</v>
      </c>
      <c r="D40" s="152">
        <v>15227</v>
      </c>
      <c r="E40" s="153">
        <v>17433.87</v>
      </c>
    </row>
    <row r="41" spans="1:5" ht="33.75">
      <c r="A41" s="150">
        <v>42884</v>
      </c>
      <c r="B41" s="151" t="s">
        <v>868</v>
      </c>
      <c r="C41" s="152" t="s">
        <v>110</v>
      </c>
      <c r="D41" s="152">
        <v>15227</v>
      </c>
      <c r="E41" s="153">
        <v>259938.96</v>
      </c>
    </row>
    <row r="42" spans="1:5" ht="33.75">
      <c r="A42" s="156">
        <v>42906</v>
      </c>
      <c r="B42" s="157" t="s">
        <v>869</v>
      </c>
      <c r="C42" s="158" t="s">
        <v>110</v>
      </c>
      <c r="D42" s="158">
        <v>15227</v>
      </c>
      <c r="E42" s="159">
        <v>38447.96</v>
      </c>
    </row>
    <row r="43" spans="1:5" ht="33.75">
      <c r="A43" s="150">
        <v>42920</v>
      </c>
      <c r="B43" s="151" t="s">
        <v>870</v>
      </c>
      <c r="C43" s="152" t="s">
        <v>110</v>
      </c>
      <c r="D43" s="152">
        <v>15227</v>
      </c>
      <c r="E43" s="153">
        <v>33030.29</v>
      </c>
    </row>
    <row r="44" spans="1:5" ht="33.75">
      <c r="A44" s="156">
        <v>42920</v>
      </c>
      <c r="B44" s="157" t="s">
        <v>871</v>
      </c>
      <c r="C44" s="158" t="s">
        <v>110</v>
      </c>
      <c r="D44" s="158">
        <v>15227</v>
      </c>
      <c r="E44" s="159">
        <v>17476.34</v>
      </c>
    </row>
    <row r="45" spans="1:5" ht="33.75">
      <c r="A45" s="150">
        <v>42920</v>
      </c>
      <c r="B45" s="151" t="s">
        <v>872</v>
      </c>
      <c r="C45" s="152" t="s">
        <v>110</v>
      </c>
      <c r="D45" s="152">
        <v>15227</v>
      </c>
      <c r="E45" s="153">
        <v>260572.28</v>
      </c>
    </row>
    <row r="46" spans="1:5" ht="33.75">
      <c r="A46" s="156">
        <v>42936</v>
      </c>
      <c r="B46" s="157" t="s">
        <v>873</v>
      </c>
      <c r="C46" s="158" t="s">
        <v>110</v>
      </c>
      <c r="D46" s="158">
        <v>15227</v>
      </c>
      <c r="E46" s="159">
        <v>41026.49</v>
      </c>
    </row>
    <row r="47" spans="1:5" ht="33.75">
      <c r="A47" s="150">
        <v>42950</v>
      </c>
      <c r="B47" s="151" t="s">
        <v>874</v>
      </c>
      <c r="C47" s="152" t="s">
        <v>110</v>
      </c>
      <c r="D47" s="152">
        <v>15227</v>
      </c>
      <c r="E47" s="153">
        <v>35245.49</v>
      </c>
    </row>
    <row r="48" spans="1:5" ht="33.75">
      <c r="A48" s="156">
        <v>42950</v>
      </c>
      <c r="B48" s="157" t="s">
        <v>875</v>
      </c>
      <c r="C48" s="158" t="s">
        <v>110</v>
      </c>
      <c r="D48" s="158">
        <v>15227</v>
      </c>
      <c r="E48" s="159">
        <v>18648.41</v>
      </c>
    </row>
    <row r="49" spans="1:5" ht="33.75">
      <c r="A49" s="150">
        <v>42950</v>
      </c>
      <c r="B49" s="151" t="s">
        <v>876</v>
      </c>
      <c r="C49" s="152" t="s">
        <v>110</v>
      </c>
      <c r="D49" s="152">
        <v>15227</v>
      </c>
      <c r="E49" s="153">
        <v>278047.71999999997</v>
      </c>
    </row>
    <row r="50" spans="1:5" ht="33.75">
      <c r="A50" s="156">
        <v>42964</v>
      </c>
      <c r="B50" s="157" t="s">
        <v>877</v>
      </c>
      <c r="C50" s="158" t="s">
        <v>110</v>
      </c>
      <c r="D50" s="158">
        <v>15227</v>
      </c>
      <c r="E50" s="159">
        <v>29727.35</v>
      </c>
    </row>
    <row r="51" spans="1:5" ht="15.75" customHeight="1">
      <c r="A51" s="150">
        <v>42990</v>
      </c>
      <c r="B51" s="151" t="s">
        <v>878</v>
      </c>
      <c r="C51" s="152" t="s">
        <v>110</v>
      </c>
      <c r="D51" s="152">
        <v>15227</v>
      </c>
      <c r="E51" s="153">
        <v>25538.49</v>
      </c>
    </row>
    <row r="52" spans="1:5" ht="33.75">
      <c r="A52" s="156">
        <v>42990</v>
      </c>
      <c r="B52" s="157" t="s">
        <v>879</v>
      </c>
      <c r="C52" s="158" t="s">
        <v>110</v>
      </c>
      <c r="D52" s="158">
        <v>15227</v>
      </c>
      <c r="E52" s="159">
        <v>13512.43</v>
      </c>
    </row>
    <row r="53" spans="1:5" ht="33.75">
      <c r="A53" s="150">
        <v>42990</v>
      </c>
      <c r="B53" s="151" t="s">
        <v>880</v>
      </c>
      <c r="C53" s="152" t="s">
        <v>110</v>
      </c>
      <c r="D53" s="152">
        <v>15227</v>
      </c>
      <c r="E53" s="153">
        <v>201470.34</v>
      </c>
    </row>
    <row r="54" spans="1:5" ht="33.75">
      <c r="A54" s="150">
        <v>43028</v>
      </c>
      <c r="B54" s="151" t="s">
        <v>881</v>
      </c>
      <c r="C54" s="152" t="s">
        <v>110</v>
      </c>
      <c r="D54" s="152">
        <v>15227</v>
      </c>
      <c r="E54" s="153">
        <v>31231.59</v>
      </c>
    </row>
    <row r="55" spans="1:5" ht="33.75">
      <c r="A55" s="150">
        <v>43056</v>
      </c>
      <c r="B55" s="151" t="s">
        <v>882</v>
      </c>
      <c r="C55" s="152" t="s">
        <v>110</v>
      </c>
      <c r="D55" s="152">
        <v>15227</v>
      </c>
      <c r="E55" s="153">
        <v>26830.78</v>
      </c>
    </row>
    <row r="56" spans="1:5" ht="33.75">
      <c r="A56" s="156">
        <v>43056</v>
      </c>
      <c r="B56" s="157" t="s">
        <v>883</v>
      </c>
      <c r="C56" s="158" t="s">
        <v>110</v>
      </c>
      <c r="D56" s="158">
        <v>15227</v>
      </c>
      <c r="E56" s="159">
        <v>14196.18</v>
      </c>
    </row>
    <row r="57" spans="1:5" ht="33.75">
      <c r="A57" s="150">
        <v>43056</v>
      </c>
      <c r="B57" s="151" t="s">
        <v>884</v>
      </c>
      <c r="C57" s="152" t="s">
        <v>110</v>
      </c>
      <c r="D57" s="152">
        <v>15227</v>
      </c>
      <c r="E57" s="153">
        <v>211665</v>
      </c>
    </row>
    <row r="58" spans="1:5" ht="33.75">
      <c r="A58" s="156">
        <v>43077</v>
      </c>
      <c r="B58" s="157" t="s">
        <v>885</v>
      </c>
      <c r="C58" s="158" t="s">
        <v>110</v>
      </c>
      <c r="D58" s="158">
        <v>15227</v>
      </c>
      <c r="E58" s="159">
        <v>61804.18</v>
      </c>
    </row>
    <row r="59" spans="1:5" ht="33.75">
      <c r="A59" s="150">
        <v>43083</v>
      </c>
      <c r="B59" s="151" t="s">
        <v>886</v>
      </c>
      <c r="C59" s="152" t="s">
        <v>110</v>
      </c>
      <c r="D59" s="152">
        <v>15227</v>
      </c>
      <c r="E59" s="153">
        <v>80671.39</v>
      </c>
    </row>
    <row r="60" spans="1:5" ht="33.75">
      <c r="A60" s="156">
        <v>43083</v>
      </c>
      <c r="B60" s="157" t="s">
        <v>887</v>
      </c>
      <c r="C60" s="158" t="s">
        <v>110</v>
      </c>
      <c r="D60" s="158">
        <v>15227</v>
      </c>
      <c r="E60" s="159">
        <v>42683.28</v>
      </c>
    </row>
    <row r="61" spans="1:5" ht="33.75">
      <c r="A61" s="150">
        <v>43083</v>
      </c>
      <c r="B61" s="151" t="s">
        <v>888</v>
      </c>
      <c r="C61" s="152" t="s">
        <v>110</v>
      </c>
      <c r="D61" s="152">
        <v>15227</v>
      </c>
      <c r="E61" s="153">
        <v>636407.63</v>
      </c>
    </row>
    <row r="62" spans="1:5" ht="33.75">
      <c r="A62" s="156">
        <v>42808</v>
      </c>
      <c r="B62" s="157" t="s">
        <v>891</v>
      </c>
      <c r="C62" s="158" t="s">
        <v>110</v>
      </c>
      <c r="D62" s="158">
        <v>15227</v>
      </c>
      <c r="E62" s="159">
        <v>32950.01</v>
      </c>
    </row>
    <row r="63" spans="1:5" ht="33.75">
      <c r="A63" s="150">
        <v>42808</v>
      </c>
      <c r="B63" s="151" t="s">
        <v>892</v>
      </c>
      <c r="C63" s="152" t="s">
        <v>110</v>
      </c>
      <c r="D63" s="152">
        <v>15227</v>
      </c>
      <c r="E63" s="153">
        <v>17433.87</v>
      </c>
    </row>
    <row r="64" spans="1:5" ht="33.75">
      <c r="A64" s="156">
        <v>42808</v>
      </c>
      <c r="B64" s="157" t="s">
        <v>893</v>
      </c>
      <c r="C64" s="158" t="s">
        <v>110</v>
      </c>
      <c r="D64" s="158">
        <v>15227</v>
      </c>
      <c r="E64" s="159">
        <v>259938.96</v>
      </c>
    </row>
    <row r="65" spans="1:7" ht="33.75">
      <c r="A65" s="150">
        <v>42843</v>
      </c>
      <c r="B65" s="151" t="s">
        <v>894</v>
      </c>
      <c r="C65" s="152" t="s">
        <v>110</v>
      </c>
      <c r="D65" s="152">
        <v>15227</v>
      </c>
      <c r="E65" s="153">
        <v>32950.01</v>
      </c>
    </row>
    <row r="66" spans="1:7" ht="33.75">
      <c r="A66" s="156">
        <v>42843</v>
      </c>
      <c r="B66" s="157" t="s">
        <v>895</v>
      </c>
      <c r="C66" s="158" t="s">
        <v>110</v>
      </c>
      <c r="D66" s="158">
        <v>15227</v>
      </c>
      <c r="E66" s="159">
        <v>17433.87</v>
      </c>
    </row>
    <row r="67" spans="1:7" ht="33.75">
      <c r="A67" s="150">
        <v>42843</v>
      </c>
      <c r="B67" s="151" t="s">
        <v>896</v>
      </c>
      <c r="C67" s="152" t="s">
        <v>110</v>
      </c>
      <c r="D67" s="152">
        <v>15227</v>
      </c>
      <c r="E67" s="153">
        <v>259938.96</v>
      </c>
    </row>
    <row r="68" spans="1:7" ht="15.75" customHeight="1">
      <c r="D68" s="146" t="s">
        <v>120</v>
      </c>
      <c r="E68" s="114">
        <f>SUM(E29:E67)</f>
        <v>4047804.4799999995</v>
      </c>
      <c r="F68" s="200" t="s">
        <v>193</v>
      </c>
    </row>
    <row r="70" spans="1:7" ht="15.75" customHeight="1">
      <c r="A70" s="100" t="s">
        <v>194</v>
      </c>
      <c r="B70" s="161" t="s">
        <v>889</v>
      </c>
      <c r="C70" s="97"/>
      <c r="D70" s="97"/>
      <c r="E70" s="97"/>
      <c r="F70" s="178"/>
    </row>
    <row r="71" spans="1:7" ht="12.75"/>
    <row r="72" spans="1:7" ht="15.75" customHeight="1">
      <c r="A72" s="120" t="s">
        <v>106</v>
      </c>
      <c r="B72" s="162" t="s">
        <v>890</v>
      </c>
      <c r="C72" s="122"/>
      <c r="D72" s="122"/>
      <c r="E72" s="122"/>
      <c r="F72" s="189"/>
    </row>
    <row r="73" spans="1:7" ht="12.75"/>
    <row r="74" spans="1:7" ht="12.75">
      <c r="A74" s="101" t="s">
        <v>958</v>
      </c>
      <c r="B74" s="102"/>
      <c r="C74" s="102"/>
      <c r="D74" s="102"/>
      <c r="E74" s="184"/>
      <c r="F74" s="102"/>
      <c r="G74" s="102"/>
    </row>
    <row r="75" spans="1:7" ht="33.75">
      <c r="A75" s="156">
        <v>43097</v>
      </c>
      <c r="B75" s="157" t="s">
        <v>897</v>
      </c>
      <c r="C75" s="158" t="s">
        <v>110</v>
      </c>
      <c r="D75" s="158">
        <v>15227</v>
      </c>
      <c r="E75" s="159">
        <v>331846.57</v>
      </c>
      <c r="F75" s="181" t="s">
        <v>952</v>
      </c>
    </row>
    <row r="76" spans="1:7" ht="12.75">
      <c r="D76" s="146" t="s">
        <v>120</v>
      </c>
      <c r="E76" s="114">
        <f>E75</f>
        <v>331846.57</v>
      </c>
    </row>
    <row r="77" spans="1:7" ht="12.75"/>
    <row r="78" spans="1:7" ht="12.75">
      <c r="A78" s="101" t="s">
        <v>959</v>
      </c>
      <c r="B78" s="102"/>
      <c r="C78" s="102"/>
      <c r="D78" s="102"/>
      <c r="E78" s="184"/>
      <c r="F78" s="102"/>
      <c r="G78" s="102"/>
    </row>
    <row r="79" spans="1:7" ht="31.5" customHeight="1">
      <c r="A79" s="150">
        <v>43042</v>
      </c>
      <c r="B79" s="151" t="s">
        <v>898</v>
      </c>
      <c r="C79" s="152" t="s">
        <v>110</v>
      </c>
      <c r="D79" s="152">
        <v>15227</v>
      </c>
      <c r="E79" s="153">
        <v>61929.37</v>
      </c>
      <c r="F79" s="181" t="s">
        <v>954</v>
      </c>
    </row>
    <row r="80" spans="1:7" ht="33.75">
      <c r="A80" s="156">
        <v>43042</v>
      </c>
      <c r="B80" s="157" t="s">
        <v>899</v>
      </c>
      <c r="C80" s="158" t="s">
        <v>110</v>
      </c>
      <c r="D80" s="158">
        <v>15227</v>
      </c>
      <c r="E80" s="159">
        <v>50592.19</v>
      </c>
      <c r="F80" s="181" t="s">
        <v>954</v>
      </c>
    </row>
    <row r="81" spans="1:7" ht="33.75">
      <c r="A81" s="150">
        <v>43042</v>
      </c>
      <c r="B81" s="151" t="s">
        <v>900</v>
      </c>
      <c r="C81" s="152" t="s">
        <v>110</v>
      </c>
      <c r="D81" s="152">
        <v>15227</v>
      </c>
      <c r="E81" s="153">
        <v>484400.64000000001</v>
      </c>
      <c r="F81" s="181" t="s">
        <v>954</v>
      </c>
    </row>
    <row r="82" spans="1:7" ht="33.75">
      <c r="A82" s="150">
        <v>43042</v>
      </c>
      <c r="B82" s="151" t="s">
        <v>901</v>
      </c>
      <c r="C82" s="152" t="s">
        <v>110</v>
      </c>
      <c r="D82" s="152">
        <v>15227</v>
      </c>
      <c r="E82" s="153">
        <v>329728.59999999998</v>
      </c>
      <c r="F82" s="181" t="s">
        <v>954</v>
      </c>
    </row>
    <row r="83" spans="1:7" ht="33.75">
      <c r="A83" s="156">
        <v>43084</v>
      </c>
      <c r="B83" s="157" t="s">
        <v>902</v>
      </c>
      <c r="C83" s="158" t="s">
        <v>110</v>
      </c>
      <c r="D83" s="158">
        <v>15227</v>
      </c>
      <c r="E83" s="159">
        <v>48565</v>
      </c>
      <c r="F83" s="181" t="s">
        <v>954</v>
      </c>
    </row>
    <row r="84" spans="1:7" ht="33.75">
      <c r="A84" s="150">
        <v>43087</v>
      </c>
      <c r="B84" s="151" t="s">
        <v>903</v>
      </c>
      <c r="C84" s="152" t="s">
        <v>110</v>
      </c>
      <c r="D84" s="152">
        <v>15227</v>
      </c>
      <c r="E84" s="153">
        <v>465485.13</v>
      </c>
      <c r="F84" s="181" t="s">
        <v>954</v>
      </c>
    </row>
    <row r="85" spans="1:7" ht="12.75">
      <c r="D85" s="146" t="s">
        <v>120</v>
      </c>
      <c r="E85" s="114">
        <f>SUM(E79:E84)</f>
        <v>1440700.93</v>
      </c>
    </row>
    <row r="87" spans="1:7" ht="12.75">
      <c r="A87" s="155" t="s">
        <v>905</v>
      </c>
      <c r="B87" s="154" t="s">
        <v>904</v>
      </c>
      <c r="C87" s="102"/>
      <c r="D87" s="102"/>
      <c r="E87" s="102"/>
      <c r="F87" s="184"/>
      <c r="G87" s="102"/>
    </row>
    <row r="88" spans="1:7" ht="33.75">
      <c r="A88" s="156">
        <v>42936</v>
      </c>
      <c r="B88" s="157" t="s">
        <v>906</v>
      </c>
      <c r="C88" s="158" t="s">
        <v>110</v>
      </c>
      <c r="D88" s="158">
        <v>15227</v>
      </c>
      <c r="E88" s="159">
        <v>43266.46</v>
      </c>
    </row>
    <row r="89" spans="1:7" ht="33.75">
      <c r="A89" s="150">
        <v>42984</v>
      </c>
      <c r="B89" s="151" t="s">
        <v>907</v>
      </c>
      <c r="C89" s="152" t="s">
        <v>110</v>
      </c>
      <c r="D89" s="152">
        <v>15227</v>
      </c>
      <c r="E89" s="153">
        <v>37169.82</v>
      </c>
    </row>
    <row r="90" spans="1:7" ht="33.75">
      <c r="A90" s="156">
        <v>42984</v>
      </c>
      <c r="B90" s="157" t="s">
        <v>908</v>
      </c>
      <c r="C90" s="158" t="s">
        <v>110</v>
      </c>
      <c r="D90" s="158">
        <v>15227</v>
      </c>
      <c r="E90" s="159">
        <v>19666.57</v>
      </c>
    </row>
    <row r="91" spans="1:7" ht="33.75">
      <c r="A91" s="150">
        <v>42984</v>
      </c>
      <c r="B91" s="151" t="s">
        <v>909</v>
      </c>
      <c r="C91" s="152" t="s">
        <v>110</v>
      </c>
      <c r="D91" s="152">
        <v>15227</v>
      </c>
      <c r="E91" s="153">
        <v>293228.59000000003</v>
      </c>
      <c r="F91" s="201" t="s">
        <v>919</v>
      </c>
    </row>
    <row r="92" spans="1:7" ht="33.75">
      <c r="A92" s="156">
        <v>43083</v>
      </c>
      <c r="B92" s="157" t="s">
        <v>910</v>
      </c>
      <c r="C92" s="158" t="s">
        <v>110</v>
      </c>
      <c r="D92" s="158">
        <v>15227</v>
      </c>
      <c r="E92" s="159">
        <v>68074.64</v>
      </c>
    </row>
    <row r="93" spans="1:7" ht="33.75">
      <c r="A93" s="150">
        <v>43083</v>
      </c>
      <c r="B93" s="151" t="s">
        <v>911</v>
      </c>
      <c r="C93" s="152" t="s">
        <v>110</v>
      </c>
      <c r="D93" s="152">
        <v>15227</v>
      </c>
      <c r="E93" s="153">
        <v>36018.33</v>
      </c>
    </row>
    <row r="94" spans="1:7" ht="15.75" customHeight="1">
      <c r="A94" s="156">
        <v>43083</v>
      </c>
      <c r="B94" s="157" t="s">
        <v>912</v>
      </c>
      <c r="C94" s="158" t="s">
        <v>110</v>
      </c>
      <c r="D94" s="158">
        <v>15227</v>
      </c>
      <c r="E94" s="159">
        <v>537033.31000000006</v>
      </c>
    </row>
    <row r="95" spans="1:7" ht="12.75">
      <c r="D95" s="146" t="s">
        <v>120</v>
      </c>
      <c r="E95" s="114">
        <f>SUM(E88:E94)</f>
        <v>1034457.7200000002</v>
      </c>
      <c r="F95" s="200" t="s">
        <v>233</v>
      </c>
    </row>
    <row r="96" spans="1:7" ht="12.75"/>
    <row r="97" spans="1:18" ht="12.75">
      <c r="A97" s="155" t="s">
        <v>917</v>
      </c>
      <c r="B97" s="154" t="s">
        <v>913</v>
      </c>
      <c r="C97" s="102"/>
      <c r="D97" s="102"/>
      <c r="E97" s="102"/>
      <c r="F97" s="184"/>
      <c r="G97" s="102"/>
    </row>
    <row r="98" spans="1:18" ht="33.75">
      <c r="A98" s="150">
        <v>43047</v>
      </c>
      <c r="B98" s="151" t="s">
        <v>914</v>
      </c>
      <c r="C98" s="152" t="s">
        <v>110</v>
      </c>
      <c r="D98" s="152">
        <v>15227</v>
      </c>
      <c r="E98" s="153">
        <v>97224.82</v>
      </c>
      <c r="F98" s="201" t="s">
        <v>918</v>
      </c>
    </row>
    <row r="99" spans="1:18" ht="33.75">
      <c r="A99" s="156">
        <v>43076</v>
      </c>
      <c r="B99" s="157" t="s">
        <v>915</v>
      </c>
      <c r="C99" s="158" t="s">
        <v>110</v>
      </c>
      <c r="D99" s="158">
        <v>15227</v>
      </c>
      <c r="E99" s="163">
        <v>430.81</v>
      </c>
    </row>
    <row r="100" spans="1:18" ht="15.75" customHeight="1">
      <c r="A100" s="150">
        <v>43076</v>
      </c>
      <c r="B100" s="151" t="s">
        <v>916</v>
      </c>
      <c r="C100" s="152" t="s">
        <v>110</v>
      </c>
      <c r="D100" s="152">
        <v>15227</v>
      </c>
      <c r="E100" s="153">
        <v>224722.31</v>
      </c>
    </row>
    <row r="101" spans="1:18" ht="12.75">
      <c r="D101" s="146" t="s">
        <v>120</v>
      </c>
      <c r="E101" s="114">
        <f>SUM(E98:E100)</f>
        <v>322377.94</v>
      </c>
      <c r="F101" s="200" t="s">
        <v>233</v>
      </c>
    </row>
    <row r="102" spans="1:18" ht="12.75"/>
    <row r="103" spans="1:18" ht="15.75" customHeight="1">
      <c r="A103" s="164" t="s">
        <v>194</v>
      </c>
      <c r="B103" s="162" t="s">
        <v>890</v>
      </c>
      <c r="C103" s="122"/>
      <c r="D103" s="122"/>
      <c r="E103" s="122"/>
      <c r="F103" s="189"/>
    </row>
    <row r="105" spans="1:18" ht="12.75">
      <c r="A105" s="165" t="s">
        <v>106</v>
      </c>
      <c r="B105" s="166" t="s">
        <v>920</v>
      </c>
      <c r="C105" s="167"/>
      <c r="D105" s="167"/>
      <c r="E105" s="167"/>
      <c r="F105" s="202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8"/>
    </row>
    <row r="106" spans="1:18" ht="12.75"/>
    <row r="107" spans="1:18" ht="12.75"/>
    <row r="108" spans="1:18" ht="12.75"/>
    <row r="109" spans="1:18" ht="12.75"/>
    <row r="110" spans="1:18" ht="12.75"/>
    <row r="111" spans="1:18" ht="12.75"/>
    <row r="112" spans="1:18" ht="12.75"/>
    <row r="113" ht="12.75"/>
    <row r="115" ht="12.75"/>
    <row r="116" ht="12.75"/>
    <row r="117" ht="12.75"/>
    <row r="118" ht="12.75"/>
    <row r="119" ht="12.75"/>
    <row r="121" ht="12.75"/>
    <row r="122" ht="12.75"/>
    <row r="123" ht="12.75"/>
    <row r="124" ht="12.75"/>
    <row r="125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5" ht="12.75"/>
    <row r="146" ht="12.75"/>
    <row r="147" ht="12.75"/>
    <row r="148" ht="12.75"/>
    <row r="150" ht="12.75"/>
    <row r="152" ht="12.75"/>
    <row r="154" ht="12.75"/>
    <row r="155" ht="12.75"/>
    <row r="156" ht="12.75"/>
    <row r="157" ht="12.75"/>
    <row r="158" ht="12.75"/>
    <row r="160" ht="12.75"/>
    <row r="161" ht="12.75"/>
    <row r="162" ht="12.75"/>
    <row r="164" ht="12.75"/>
    <row r="166" ht="12.75"/>
    <row r="168" ht="12.75"/>
    <row r="169" ht="12.75"/>
    <row r="170" ht="12.75"/>
    <row r="171" ht="12.75"/>
    <row r="172" ht="12.75"/>
    <row r="173" ht="12.75"/>
    <row r="174" ht="12.75"/>
    <row r="175" ht="12.75"/>
    <row r="177" ht="12.75"/>
  </sheetData>
  <hyperlinks>
    <hyperlink ref="B6" r:id="rId1" display="http://www.portaltransparencia.gov.br/despesasdiarias/pagamento?documento=150182152272017OB801548"/>
    <hyperlink ref="B10" r:id="rId2" display="http://www.portaltransparencia.gov.br/despesasdiarias/pagamento?documento=150182152272017GP800163"/>
    <hyperlink ref="B11" r:id="rId3" display="http://www.portaltransparencia.gov.br/despesasdiarias/pagamento?documento=150182152272017DF800710"/>
    <hyperlink ref="B12" r:id="rId4" display="http://www.portaltransparencia.gov.br/despesasdiarias/pagamento?documento=150182152272017DR800473"/>
    <hyperlink ref="B13" r:id="rId5" display="http://www.portaltransparencia.gov.br/despesasdiarias/pagamento?documento=150182152272017OB801738"/>
    <hyperlink ref="B14" r:id="rId6" display="http://www.portaltransparencia.gov.br/despesasdiarias/pagamento?documento=150182152272017DF800735"/>
    <hyperlink ref="B15" r:id="rId7" display="http://www.portaltransparencia.gov.br/despesasdiarias/pagamento?documento=150182152272017DR800513"/>
    <hyperlink ref="B19" r:id="rId8" display="http://www.portaltransparencia.gov.br/despesasdiarias/pagamento?documento=150182152272017GP800166"/>
    <hyperlink ref="B20" r:id="rId9" display="http://www.portaltransparencia.gov.br/despesasdiarias/pagamento?documento=150182152272017GP800204"/>
    <hyperlink ref="B21" r:id="rId10" display="http://www.portaltransparencia.gov.br/despesasdiarias/pagamento?documento=150182152272017DF800713"/>
    <hyperlink ref="B22" r:id="rId11" display="http://www.portaltransparencia.gov.br/despesasdiarias/pagamento?documento=150182152272017DR800476"/>
    <hyperlink ref="B23" r:id="rId12" display="http://www.portaltransparencia.gov.br/despesasdiarias/pagamento?documento=150182152272017DR800477"/>
    <hyperlink ref="B24" r:id="rId13" display="http://www.portaltransparencia.gov.br/despesasdiarias/pagamento?documento=150182152272017DR800478"/>
    <hyperlink ref="B25" r:id="rId14" display="http://www.portaltransparencia.gov.br/despesasdiarias/pagamento?documento=150182152272017OB801741"/>
    <hyperlink ref="B29" r:id="rId15" display="http://www.portaltransparencia.gov.br/despesasdiarias/pagamento?documento=150182152272017DF800035"/>
    <hyperlink ref="B30" r:id="rId16" display="http://www.portaltransparencia.gov.br/despesasdiarias/pagamento?documento=150182152272017DR800026"/>
    <hyperlink ref="B31" r:id="rId17" display="http://www.portaltransparencia.gov.br/despesasdiarias/pagamento?documento=150182152272017OB800067"/>
    <hyperlink ref="B32" r:id="rId18" display="http://www.portaltransparencia.gov.br/despesasdiarias/pagamento?documento=150182152272017GP800038"/>
    <hyperlink ref="B33" r:id="rId19" display="http://www.portaltransparencia.gov.br/despesasdiarias/pagamento?documento=150182152272017GP800069"/>
    <hyperlink ref="B34" r:id="rId20" display="http://www.portaltransparencia.gov.br/despesasdiarias/pagamento?documento=150182152272017DF800172"/>
    <hyperlink ref="B35" r:id="rId21" display="http://www.portaltransparencia.gov.br/despesasdiarias/pagamento?documento=150182152272017DR800137"/>
    <hyperlink ref="B36" r:id="rId22" display="http://www.portaltransparencia.gov.br/despesasdiarias/pagamento?documento=150182152272017OB800344"/>
    <hyperlink ref="B37" r:id="rId23" display="http://www.portaltransparencia.gov.br/despesasdiarias/pagamento?documento=150182152272017OB800413"/>
    <hyperlink ref="B38" r:id="rId24" display="http://www.portaltransparencia.gov.br/despesasdiarias/pagamento?documento=150182152272017GP800086"/>
    <hyperlink ref="B39" r:id="rId25" display="http://www.portaltransparencia.gov.br/despesasdiarias/pagamento?documento=150182152272017DF800249"/>
    <hyperlink ref="B40" r:id="rId26" display="http://www.portaltransparencia.gov.br/despesasdiarias/pagamento?documento=150182152272017DR800173"/>
    <hyperlink ref="B41" r:id="rId27" display="http://www.portaltransparencia.gov.br/despesasdiarias/pagamento?documento=150182152272017OB800560"/>
    <hyperlink ref="B42" r:id="rId28" display="http://www.portaltransparencia.gov.br/despesasdiarias/pagamento?documento=150182152272017GP800102"/>
    <hyperlink ref="B43" r:id="rId29" display="http://www.portaltransparencia.gov.br/despesasdiarias/pagamento?documento=150182152272017DF800393"/>
    <hyperlink ref="B44" r:id="rId30" display="http://www.portaltransparencia.gov.br/despesasdiarias/pagamento?documento=150182152272017DR800251"/>
    <hyperlink ref="B45" r:id="rId31" display="http://www.portaltransparencia.gov.br/despesasdiarias/pagamento?documento=150182152272017OB800810"/>
    <hyperlink ref="B46" r:id="rId32" display="http://www.portaltransparencia.gov.br/despesasdiarias/pagamento?documento=150182152272017GP800122"/>
    <hyperlink ref="B47" r:id="rId33" display="http://www.portaltransparencia.gov.br/despesasdiarias/pagamento?documento=150182152272017DF800459"/>
    <hyperlink ref="B48" r:id="rId34" display="http://www.portaltransparencia.gov.br/despesasdiarias/pagamento?documento=150182152272017DR800269"/>
    <hyperlink ref="B49" r:id="rId35" display="http://www.portaltransparencia.gov.br/despesasdiarias/pagamento?documento=150182152272017OB800965"/>
    <hyperlink ref="B50" r:id="rId36" display="http://www.portaltransparencia.gov.br/despesasdiarias/pagamento?documento=150182152272017GP800138"/>
    <hyperlink ref="B51" r:id="rId37" display="http://www.portaltransparencia.gov.br/despesasdiarias/pagamento?documento=150182152272017DF800534"/>
    <hyperlink ref="B52" r:id="rId38" display="http://www.portaltransparencia.gov.br/despesasdiarias/pagamento?documento=150182152272017DR800361"/>
    <hyperlink ref="B53" r:id="rId39" display="http://www.portaltransparencia.gov.br/despesasdiarias/pagamento?documento=150182152272017OB801170"/>
    <hyperlink ref="B54" r:id="rId40" display="http://www.portaltransparencia.gov.br/despesasdiarias/pagamento?documento=150182152272017GP800179"/>
    <hyperlink ref="B55" r:id="rId41" display="http://www.portaltransparencia.gov.br/despesasdiarias/pagamento?documento=150182152272017DF800647"/>
    <hyperlink ref="B56" r:id="rId42" display="http://www.portaltransparencia.gov.br/despesasdiarias/pagamento?documento=150182152272017DR800433"/>
    <hyperlink ref="B57" r:id="rId43" display="http://www.portaltransparencia.gov.br/despesasdiarias/pagamento?documento=150182152272017OB801459"/>
    <hyperlink ref="B58" r:id="rId44" display="http://www.portaltransparencia.gov.br/despesasdiarias/pagamento?documento=150182152272017GP800205"/>
    <hyperlink ref="B59" r:id="rId45" display="http://www.portaltransparencia.gov.br/despesasdiarias/pagamento?documento=150182152272017DF800721"/>
    <hyperlink ref="B60" r:id="rId46" display="http://www.portaltransparencia.gov.br/despesasdiarias/pagamento?documento=150182152272017DR800497"/>
    <hyperlink ref="B61" r:id="rId47" display="http://www.portaltransparencia.gov.br/despesasdiarias/pagamento?documento=150182152272017OB801751"/>
    <hyperlink ref="B62" r:id="rId48" display="http://www.portaltransparencia.gov.br/despesasdiarias/pagamento?documento=150182152272017DF800091"/>
    <hyperlink ref="B63" r:id="rId49" display="http://www.portaltransparencia.gov.br/despesasdiarias/pagamento?documento=150182152272017DR800079"/>
    <hyperlink ref="B64" r:id="rId50" display="http://www.portaltransparencia.gov.br/despesasdiarias/pagamento?documento=150182152272017OB800171"/>
    <hyperlink ref="B65" r:id="rId51" display="http://www.portaltransparencia.gov.br/despesasdiarias/pagamento?documento=150182152272017DF800132"/>
    <hyperlink ref="B66" r:id="rId52" display="http://www.portaltransparencia.gov.br/despesasdiarias/pagamento?documento=150182152272017DR800095"/>
    <hyperlink ref="B67" r:id="rId53" display="http://www.portaltransparencia.gov.br/despesasdiarias/pagamento?documento=150182152272017OB800286"/>
    <hyperlink ref="B75" r:id="rId54" display="http://www.portaltransparencia.gov.br/despesasdiarias/pagamento?documento=150182152272017DF800736"/>
    <hyperlink ref="B79" r:id="rId55" display="http://www.portaltransparencia.gov.br/despesasdiarias/pagamento?documento=150182152272017DF800625"/>
    <hyperlink ref="B80" r:id="rId56" display="http://www.portaltransparencia.gov.br/despesasdiarias/pagamento?documento=150182152272017DF800626"/>
    <hyperlink ref="B81" r:id="rId57" display="http://www.portaltransparencia.gov.br/despesasdiarias/pagamento?documento=150182152272017OB801381"/>
    <hyperlink ref="B82" r:id="rId58" display="http://www.portaltransparencia.gov.br/despesasdiarias/pagamento?documento=150182152272017OB801382"/>
    <hyperlink ref="B83" r:id="rId59" display="http://www.portaltransparencia.gov.br/despesasdiarias/pagamento?documento=150182152272017DF800724"/>
    <hyperlink ref="B84" r:id="rId60" display="http://www.portaltransparencia.gov.br/despesasdiarias/pagamento?documento=150182152272017OB801763"/>
    <hyperlink ref="B88" r:id="rId61" display="http://www.portaltransparencia.gov.br/despesasdiarias/pagamento?documento=150182152272017GP800121"/>
    <hyperlink ref="B89" r:id="rId62" display="http://www.portaltransparencia.gov.br/despesasdiarias/pagamento?documento=150182152272017DF800520"/>
    <hyperlink ref="B90" r:id="rId63" display="http://www.portaltransparencia.gov.br/despesasdiarias/pagamento?documento=150182152272017DR800345"/>
    <hyperlink ref="B91" r:id="rId64" display="http://www.portaltransparencia.gov.br/despesasdiarias/pagamento?documento=150182152272017OB801147"/>
    <hyperlink ref="B92" r:id="rId65" display="http://www.portaltransparencia.gov.br/despesasdiarias/pagamento?documento=150182152272017DF800709"/>
    <hyperlink ref="B93" r:id="rId66" display="http://www.portaltransparencia.gov.br/despesasdiarias/pagamento?documento=150182152272017DR800472"/>
    <hyperlink ref="B94" r:id="rId67" display="http://www.portaltransparencia.gov.br/despesasdiarias/pagamento?documento=150182152272017OB801737"/>
    <hyperlink ref="B98" r:id="rId68" display="http://www.portaltransparencia.gov.br/despesasdiarias/pagamento?documento=150182152272017OB801442"/>
    <hyperlink ref="B99" r:id="rId69" display="http://www.portaltransparencia.gov.br/despesasdiarias/pagamento?documento=150182152272017DF800688"/>
    <hyperlink ref="B100" r:id="rId70" display="http://www.portaltransparencia.gov.br/despesasdiarias/pagamento?documento=150182152272017OB801699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0000"/>
  </sheetPr>
  <dimension ref="A1:Y182"/>
  <sheetViews>
    <sheetView topLeftCell="A115" workbookViewId="0">
      <selection activeCell="A122" sqref="A122"/>
    </sheetView>
  </sheetViews>
  <sheetFormatPr defaultColWidth="14.42578125" defaultRowHeight="15.75" customHeight="1"/>
  <cols>
    <col min="3" max="3" width="14.28515625" customWidth="1"/>
    <col min="6" max="6" width="14.42578125" style="179"/>
  </cols>
  <sheetData>
    <row r="1" spans="1:25" ht="12.75">
      <c r="A1" s="90" t="s">
        <v>105</v>
      </c>
      <c r="B1" s="91"/>
      <c r="C1" s="92"/>
      <c r="D1" s="92"/>
      <c r="E1" s="93"/>
      <c r="F1" s="176"/>
      <c r="G1" s="94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2.75">
      <c r="A2" s="95"/>
      <c r="B2" s="96"/>
      <c r="C2" s="97"/>
      <c r="D2" s="97"/>
      <c r="E2" s="98"/>
      <c r="F2" s="178"/>
      <c r="G2" s="99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25" ht="12.75">
      <c r="A3" s="100" t="s">
        <v>106</v>
      </c>
      <c r="B3" s="96" t="s">
        <v>107</v>
      </c>
      <c r="C3" s="97"/>
      <c r="D3" s="97"/>
      <c r="E3" s="98"/>
      <c r="F3" s="178"/>
      <c r="G3" s="99"/>
      <c r="H3" s="97"/>
      <c r="I3" s="97"/>
      <c r="J3" s="97"/>
      <c r="K3" s="97"/>
      <c r="L3" s="97"/>
      <c r="M3" s="97"/>
      <c r="N3" s="97"/>
      <c r="O3" s="97"/>
      <c r="P3" s="97"/>
      <c r="Q3" s="97"/>
    </row>
    <row r="4" spans="1:25" ht="12.75">
      <c r="A4" s="1"/>
      <c r="B4" s="14"/>
      <c r="G4" s="16"/>
    </row>
    <row r="5" spans="1:25" ht="12.75">
      <c r="A5" s="1"/>
      <c r="B5" s="14"/>
      <c r="F5" s="180"/>
      <c r="G5" s="16"/>
    </row>
    <row r="6" spans="1:25" ht="12.75">
      <c r="A6" s="101" t="s">
        <v>108</v>
      </c>
      <c r="B6" s="102"/>
      <c r="C6" s="102"/>
      <c r="D6" s="127"/>
      <c r="E6" s="184"/>
      <c r="F6" s="184"/>
      <c r="G6" s="16"/>
    </row>
    <row r="7" spans="1:25" ht="33.75">
      <c r="A7" s="103">
        <v>42678</v>
      </c>
      <c r="B7" s="104" t="s">
        <v>109</v>
      </c>
      <c r="C7" s="105" t="s">
        <v>110</v>
      </c>
      <c r="D7" s="105">
        <v>15227</v>
      </c>
      <c r="E7" s="106">
        <v>14798.67</v>
      </c>
      <c r="F7" s="180" t="s">
        <v>853</v>
      </c>
      <c r="G7" s="16"/>
    </row>
    <row r="8" spans="1:25" ht="33.75">
      <c r="A8" s="107">
        <v>42678</v>
      </c>
      <c r="B8" s="108" t="s">
        <v>111</v>
      </c>
      <c r="C8" s="109" t="s">
        <v>110</v>
      </c>
      <c r="D8" s="109">
        <v>15227</v>
      </c>
      <c r="E8" s="110">
        <v>3538.38</v>
      </c>
      <c r="F8" s="180" t="s">
        <v>853</v>
      </c>
      <c r="G8" s="16"/>
    </row>
    <row r="9" spans="1:25" ht="33.75">
      <c r="A9" s="103">
        <v>42678</v>
      </c>
      <c r="B9" s="104" t="s">
        <v>112</v>
      </c>
      <c r="C9" s="105" t="s">
        <v>110</v>
      </c>
      <c r="D9" s="105">
        <v>15227</v>
      </c>
      <c r="E9" s="106">
        <v>1532.16</v>
      </c>
      <c r="F9" s="180" t="s">
        <v>853</v>
      </c>
      <c r="G9" s="16"/>
    </row>
    <row r="10" spans="1:25" ht="33.75">
      <c r="A10" s="107">
        <v>42678</v>
      </c>
      <c r="B10" s="108" t="s">
        <v>113</v>
      </c>
      <c r="C10" s="109" t="s">
        <v>110</v>
      </c>
      <c r="D10" s="109">
        <v>15227</v>
      </c>
      <c r="E10" s="110">
        <v>2635.16</v>
      </c>
      <c r="F10" s="180" t="s">
        <v>853</v>
      </c>
      <c r="G10" s="16"/>
    </row>
    <row r="11" spans="1:25" ht="33.75">
      <c r="A11" s="103">
        <v>42678</v>
      </c>
      <c r="B11" s="104" t="s">
        <v>114</v>
      </c>
      <c r="C11" s="105" t="s">
        <v>110</v>
      </c>
      <c r="D11" s="105">
        <v>15227</v>
      </c>
      <c r="E11" s="111">
        <v>870.84</v>
      </c>
      <c r="F11" s="180" t="s">
        <v>853</v>
      </c>
      <c r="G11" s="16"/>
    </row>
    <row r="12" spans="1:25" ht="33.75">
      <c r="A12" s="107">
        <v>42678</v>
      </c>
      <c r="B12" s="108" t="s">
        <v>115</v>
      </c>
      <c r="C12" s="109" t="s">
        <v>110</v>
      </c>
      <c r="D12" s="109">
        <v>15227</v>
      </c>
      <c r="E12" s="110">
        <v>100529.81</v>
      </c>
      <c r="F12" s="180" t="s">
        <v>853</v>
      </c>
      <c r="G12" s="16"/>
    </row>
    <row r="13" spans="1:25" ht="33.75">
      <c r="A13" s="103">
        <v>42678</v>
      </c>
      <c r="B13" s="104" t="s">
        <v>116</v>
      </c>
      <c r="C13" s="105" t="s">
        <v>110</v>
      </c>
      <c r="D13" s="105">
        <v>15227</v>
      </c>
      <c r="E13" s="106">
        <v>746388.38</v>
      </c>
      <c r="F13" s="180" t="s">
        <v>853</v>
      </c>
      <c r="G13" s="16"/>
    </row>
    <row r="14" spans="1:25" ht="33.75">
      <c r="A14" s="107">
        <v>42678</v>
      </c>
      <c r="B14" s="108" t="s">
        <v>117</v>
      </c>
      <c r="C14" s="109" t="s">
        <v>110</v>
      </c>
      <c r="D14" s="109">
        <v>15227</v>
      </c>
      <c r="E14" s="110">
        <v>5768.12</v>
      </c>
      <c r="F14" s="180" t="s">
        <v>853</v>
      </c>
      <c r="G14" s="17"/>
    </row>
    <row r="15" spans="1:25" ht="38.25">
      <c r="A15" s="112">
        <v>42692</v>
      </c>
      <c r="B15" s="104" t="s">
        <v>118</v>
      </c>
      <c r="C15" s="105" t="s">
        <v>110</v>
      </c>
      <c r="D15" s="105">
        <v>15227</v>
      </c>
      <c r="E15" s="106">
        <v>46875.79</v>
      </c>
      <c r="F15" s="180" t="s">
        <v>945</v>
      </c>
    </row>
    <row r="16" spans="1:25" ht="33.75">
      <c r="A16" s="107">
        <v>42678</v>
      </c>
      <c r="B16" s="108" t="s">
        <v>119</v>
      </c>
      <c r="C16" s="109" t="s">
        <v>110</v>
      </c>
      <c r="D16" s="109">
        <v>15227</v>
      </c>
      <c r="E16" s="110">
        <v>94558.399999999994</v>
      </c>
      <c r="F16" s="180" t="s">
        <v>853</v>
      </c>
    </row>
    <row r="17" spans="1:7" ht="12.75">
      <c r="D17" s="113" t="s">
        <v>120</v>
      </c>
      <c r="E17" s="114">
        <f>SUM(E7:E16)</f>
        <v>1017495.7100000001</v>
      </c>
    </row>
    <row r="19" spans="1:7" ht="12.75">
      <c r="A19" s="101" t="s">
        <v>947</v>
      </c>
      <c r="B19" s="102"/>
      <c r="C19" s="102"/>
      <c r="D19" s="102"/>
      <c r="E19" s="184"/>
      <c r="F19" s="102"/>
      <c r="G19" s="102"/>
    </row>
    <row r="20" spans="1:7" ht="33.75">
      <c r="A20" s="107">
        <v>42678</v>
      </c>
      <c r="B20" s="108" t="s">
        <v>121</v>
      </c>
      <c r="C20" s="109" t="s">
        <v>110</v>
      </c>
      <c r="D20" s="109">
        <v>15227</v>
      </c>
      <c r="E20" s="110">
        <v>38631.089999999997</v>
      </c>
      <c r="F20" s="180" t="s">
        <v>122</v>
      </c>
    </row>
    <row r="21" spans="1:7" ht="33.75">
      <c r="A21" s="103">
        <v>42678</v>
      </c>
      <c r="B21" s="104" t="s">
        <v>123</v>
      </c>
      <c r="C21" s="105" t="s">
        <v>110</v>
      </c>
      <c r="D21" s="105">
        <v>15227</v>
      </c>
      <c r="E21" s="106">
        <v>1567456.47</v>
      </c>
      <c r="F21" s="180" t="s">
        <v>122</v>
      </c>
    </row>
    <row r="22" spans="1:7" ht="33.75">
      <c r="A22" s="115">
        <v>42692</v>
      </c>
      <c r="B22" s="108" t="s">
        <v>124</v>
      </c>
      <c r="C22" s="109" t="s">
        <v>110</v>
      </c>
      <c r="D22" s="109">
        <v>15227</v>
      </c>
      <c r="E22" s="110">
        <v>2190.83</v>
      </c>
      <c r="F22" s="180" t="s">
        <v>122</v>
      </c>
    </row>
    <row r="23" spans="1:7" ht="33.75">
      <c r="A23" s="112">
        <v>42692</v>
      </c>
      <c r="B23" s="104" t="s">
        <v>125</v>
      </c>
      <c r="C23" s="105" t="s">
        <v>110</v>
      </c>
      <c r="D23" s="105">
        <v>15227</v>
      </c>
      <c r="E23" s="111">
        <v>749</v>
      </c>
      <c r="F23" s="180" t="s">
        <v>122</v>
      </c>
    </row>
    <row r="24" spans="1:7" ht="33.75">
      <c r="A24" s="193">
        <v>42692</v>
      </c>
      <c r="B24" s="194" t="s">
        <v>126</v>
      </c>
      <c r="C24" s="195" t="s">
        <v>110</v>
      </c>
      <c r="D24" s="195">
        <v>15227</v>
      </c>
      <c r="E24" s="196">
        <v>30390.75</v>
      </c>
      <c r="F24" s="197" t="s">
        <v>127</v>
      </c>
    </row>
    <row r="25" spans="1:7" ht="33.75">
      <c r="A25" s="107">
        <v>42678</v>
      </c>
      <c r="B25" s="108" t="s">
        <v>128</v>
      </c>
      <c r="C25" s="109" t="s">
        <v>110</v>
      </c>
      <c r="D25" s="109">
        <v>15227</v>
      </c>
      <c r="E25" s="110">
        <v>112995.92</v>
      </c>
      <c r="F25" s="180" t="s">
        <v>122</v>
      </c>
    </row>
    <row r="26" spans="1:7" ht="12.75">
      <c r="A26" s="116"/>
      <c r="B26" s="117"/>
      <c r="D26" s="113" t="s">
        <v>120</v>
      </c>
      <c r="E26" s="114">
        <f>SUM(E20:E23,E25)</f>
        <v>1722023.31</v>
      </c>
      <c r="F26" s="180" t="s">
        <v>946</v>
      </c>
    </row>
    <row r="27" spans="1:7" ht="12.75">
      <c r="D27" s="1"/>
    </row>
    <row r="28" spans="1:7" ht="12.75">
      <c r="A28" s="101" t="s">
        <v>948</v>
      </c>
      <c r="B28" s="102"/>
      <c r="C28" s="102"/>
      <c r="D28" s="102"/>
      <c r="E28" s="184"/>
      <c r="F28" s="102"/>
      <c r="G28" s="102"/>
    </row>
    <row r="29" spans="1:7" ht="33.75">
      <c r="A29" s="103">
        <v>42528</v>
      </c>
      <c r="B29" s="104" t="s">
        <v>129</v>
      </c>
      <c r="C29" s="105" t="s">
        <v>110</v>
      </c>
      <c r="D29" s="105">
        <v>15227</v>
      </c>
      <c r="E29" s="106">
        <v>10608.45</v>
      </c>
      <c r="F29" s="180" t="s">
        <v>853</v>
      </c>
    </row>
    <row r="30" spans="1:7" ht="33.75">
      <c r="A30" s="107">
        <v>42678</v>
      </c>
      <c r="B30" s="108" t="s">
        <v>130</v>
      </c>
      <c r="C30" s="109" t="s">
        <v>110</v>
      </c>
      <c r="D30" s="109">
        <v>15227</v>
      </c>
      <c r="E30" s="110">
        <v>71197.63</v>
      </c>
      <c r="F30" s="180" t="s">
        <v>853</v>
      </c>
    </row>
    <row r="31" spans="1:7" ht="33.75">
      <c r="A31" s="103">
        <v>42678</v>
      </c>
      <c r="B31" s="104" t="s">
        <v>131</v>
      </c>
      <c r="C31" s="105" t="s">
        <v>110</v>
      </c>
      <c r="D31" s="105">
        <v>15227</v>
      </c>
      <c r="E31" s="106">
        <v>3636.75</v>
      </c>
      <c r="F31" s="180" t="s">
        <v>853</v>
      </c>
    </row>
    <row r="32" spans="1:7" ht="33.75">
      <c r="A32" s="107">
        <v>42678</v>
      </c>
      <c r="B32" s="108" t="s">
        <v>132</v>
      </c>
      <c r="C32" s="109" t="s">
        <v>110</v>
      </c>
      <c r="D32" s="109">
        <v>15227</v>
      </c>
      <c r="E32" s="110">
        <v>1818.37</v>
      </c>
      <c r="F32" s="180" t="s">
        <v>853</v>
      </c>
    </row>
    <row r="33" spans="1:8" ht="33.75">
      <c r="A33" s="103">
        <v>42678</v>
      </c>
      <c r="B33" s="104" t="s">
        <v>133</v>
      </c>
      <c r="C33" s="105" t="s">
        <v>110</v>
      </c>
      <c r="D33" s="105">
        <v>15227</v>
      </c>
      <c r="E33" s="106">
        <v>11421.96</v>
      </c>
      <c r="F33" s="180" t="s">
        <v>853</v>
      </c>
    </row>
    <row r="34" spans="1:8" ht="33.75">
      <c r="A34" s="107">
        <v>42678</v>
      </c>
      <c r="B34" s="108" t="s">
        <v>134</v>
      </c>
      <c r="C34" s="109" t="s">
        <v>110</v>
      </c>
      <c r="D34" s="109">
        <v>15227</v>
      </c>
      <c r="E34" s="110">
        <v>76931.62</v>
      </c>
      <c r="F34" s="180" t="s">
        <v>853</v>
      </c>
    </row>
    <row r="35" spans="1:8" ht="33.75">
      <c r="A35" s="103">
        <v>42678</v>
      </c>
      <c r="B35" s="104" t="s">
        <v>135</v>
      </c>
      <c r="C35" s="105" t="s">
        <v>110</v>
      </c>
      <c r="D35" s="105">
        <v>15227</v>
      </c>
      <c r="E35" s="106">
        <v>584129.30000000005</v>
      </c>
      <c r="F35" s="180" t="s">
        <v>853</v>
      </c>
    </row>
    <row r="36" spans="1:8" ht="12.75">
      <c r="D36" s="113" t="s">
        <v>120</v>
      </c>
      <c r="E36" s="114">
        <f>SUM(E29:E35)</f>
        <v>759744.08000000007</v>
      </c>
    </row>
    <row r="38" spans="1:8" ht="12.75">
      <c r="A38" s="101" t="s">
        <v>949</v>
      </c>
      <c r="B38" s="102"/>
      <c r="C38" s="102"/>
      <c r="D38" s="102"/>
      <c r="E38" s="184"/>
      <c r="F38" s="184"/>
      <c r="G38" s="102"/>
      <c r="H38" s="102"/>
    </row>
    <row r="39" spans="1:8" ht="33.75">
      <c r="A39" s="112">
        <v>42674</v>
      </c>
      <c r="B39" s="104" t="s">
        <v>136</v>
      </c>
      <c r="C39" s="105" t="s">
        <v>110</v>
      </c>
      <c r="D39" s="105">
        <v>15227</v>
      </c>
      <c r="E39" s="106">
        <v>5350.43</v>
      </c>
      <c r="F39" s="180" t="s">
        <v>137</v>
      </c>
    </row>
    <row r="40" spans="1:8" ht="33.75">
      <c r="A40" s="107">
        <v>42678</v>
      </c>
      <c r="B40" s="108" t="s">
        <v>138</v>
      </c>
      <c r="C40" s="109" t="s">
        <v>110</v>
      </c>
      <c r="D40" s="109">
        <v>15227</v>
      </c>
      <c r="E40" s="110">
        <v>16162.1</v>
      </c>
      <c r="F40" s="180" t="s">
        <v>137</v>
      </c>
    </row>
    <row r="41" spans="1:8" ht="33.75">
      <c r="A41" s="107">
        <v>42678</v>
      </c>
      <c r="B41" s="108" t="s">
        <v>139</v>
      </c>
      <c r="C41" s="109" t="s">
        <v>110</v>
      </c>
      <c r="D41" s="109">
        <v>15227</v>
      </c>
      <c r="E41" s="110">
        <v>9256.73</v>
      </c>
      <c r="F41" s="180" t="s">
        <v>950</v>
      </c>
    </row>
    <row r="42" spans="1:8" ht="33.75">
      <c r="A42" s="103">
        <v>42678</v>
      </c>
      <c r="B42" s="104" t="s">
        <v>140</v>
      </c>
      <c r="C42" s="105" t="s">
        <v>110</v>
      </c>
      <c r="D42" s="105">
        <v>15227</v>
      </c>
      <c r="E42" s="111">
        <v>726.87</v>
      </c>
      <c r="F42" s="180" t="s">
        <v>137</v>
      </c>
    </row>
    <row r="43" spans="1:8" ht="33.75">
      <c r="A43" s="107">
        <v>42678</v>
      </c>
      <c r="B43" s="108" t="s">
        <v>141</v>
      </c>
      <c r="C43" s="109" t="s">
        <v>110</v>
      </c>
      <c r="D43" s="109">
        <v>15227</v>
      </c>
      <c r="E43" s="118">
        <v>349.11</v>
      </c>
      <c r="F43" s="180" t="s">
        <v>137</v>
      </c>
    </row>
    <row r="44" spans="1:8" ht="33.75">
      <c r="A44" s="103">
        <v>42678</v>
      </c>
      <c r="B44" s="104" t="s">
        <v>143</v>
      </c>
      <c r="C44" s="105" t="s">
        <v>110</v>
      </c>
      <c r="D44" s="105">
        <v>15227</v>
      </c>
      <c r="E44" s="111">
        <v>194.33</v>
      </c>
      <c r="F44" s="180" t="s">
        <v>137</v>
      </c>
    </row>
    <row r="45" spans="1:8" ht="33.75">
      <c r="A45" s="107">
        <v>42678</v>
      </c>
      <c r="B45" s="108" t="s">
        <v>144</v>
      </c>
      <c r="C45" s="109" t="s">
        <v>110</v>
      </c>
      <c r="D45" s="109">
        <v>15227</v>
      </c>
      <c r="E45" s="110">
        <v>1745.54</v>
      </c>
      <c r="F45" s="180" t="s">
        <v>137</v>
      </c>
    </row>
    <row r="46" spans="1:8" ht="33.75">
      <c r="A46" s="103">
        <v>42678</v>
      </c>
      <c r="B46" s="104" t="s">
        <v>145</v>
      </c>
      <c r="C46" s="105" t="s">
        <v>110</v>
      </c>
      <c r="D46" s="105">
        <v>15227</v>
      </c>
      <c r="E46" s="106">
        <v>220678.16</v>
      </c>
      <c r="F46" s="180" t="s">
        <v>137</v>
      </c>
    </row>
    <row r="47" spans="1:8" ht="33.75">
      <c r="A47" s="103">
        <v>42710</v>
      </c>
      <c r="B47" s="104" t="s">
        <v>147</v>
      </c>
      <c r="C47" s="105" t="s">
        <v>110</v>
      </c>
      <c r="D47" s="105">
        <v>15227</v>
      </c>
      <c r="E47" s="106">
        <v>14783.81</v>
      </c>
      <c r="F47" s="180" t="s">
        <v>950</v>
      </c>
    </row>
    <row r="48" spans="1:8" ht="33.75">
      <c r="A48" s="107">
        <v>42710</v>
      </c>
      <c r="B48" s="108" t="s">
        <v>148</v>
      </c>
      <c r="C48" s="109" t="s">
        <v>110</v>
      </c>
      <c r="D48" s="109">
        <v>15227</v>
      </c>
      <c r="E48" s="118">
        <v>217.85</v>
      </c>
      <c r="F48" s="180" t="s">
        <v>950</v>
      </c>
    </row>
    <row r="49" spans="1:15" ht="33.75">
      <c r="A49" s="103">
        <v>42710</v>
      </c>
      <c r="B49" s="104" t="s">
        <v>151</v>
      </c>
      <c r="C49" s="105" t="s">
        <v>110</v>
      </c>
      <c r="D49" s="105">
        <v>15227</v>
      </c>
      <c r="E49" s="111">
        <v>218.99</v>
      </c>
      <c r="F49" s="180" t="s">
        <v>950</v>
      </c>
    </row>
    <row r="50" spans="1:15" ht="33.75">
      <c r="A50" s="107">
        <v>42710</v>
      </c>
      <c r="B50" s="108" t="s">
        <v>152</v>
      </c>
      <c r="C50" s="109" t="s">
        <v>110</v>
      </c>
      <c r="D50" s="109">
        <v>15227</v>
      </c>
      <c r="E50" s="118">
        <v>125.4</v>
      </c>
      <c r="F50" s="180" t="s">
        <v>950</v>
      </c>
    </row>
    <row r="51" spans="1:15" ht="33.75">
      <c r="A51" s="107">
        <v>42710</v>
      </c>
      <c r="B51" s="108" t="s">
        <v>154</v>
      </c>
      <c r="C51" s="109" t="s">
        <v>110</v>
      </c>
      <c r="D51" s="109">
        <v>15227</v>
      </c>
      <c r="E51" s="110">
        <v>204382.32</v>
      </c>
      <c r="F51" s="180" t="s">
        <v>950</v>
      </c>
    </row>
    <row r="52" spans="1:15" ht="12.75">
      <c r="D52" s="113" t="s">
        <v>120</v>
      </c>
      <c r="E52" s="114">
        <f>SUM(E39:E51)</f>
        <v>474191.64</v>
      </c>
    </row>
    <row r="54" spans="1:15" ht="12.75">
      <c r="A54" s="1" t="s">
        <v>157</v>
      </c>
      <c r="B54" s="101" t="s">
        <v>158</v>
      </c>
      <c r="C54" s="102"/>
      <c r="D54" s="102"/>
      <c r="E54" s="102"/>
      <c r="F54" s="184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1:15" ht="38.25">
      <c r="A55" s="107">
        <v>42586</v>
      </c>
      <c r="B55" s="108" t="s">
        <v>160</v>
      </c>
      <c r="C55" s="109" t="s">
        <v>110</v>
      </c>
      <c r="D55" s="109">
        <v>15227</v>
      </c>
      <c r="E55" s="110">
        <v>32950.01</v>
      </c>
      <c r="F55" s="180" t="s">
        <v>162</v>
      </c>
      <c r="J55" s="14"/>
    </row>
    <row r="56" spans="1:15" ht="38.25">
      <c r="A56" s="103">
        <v>42586</v>
      </c>
      <c r="B56" s="104" t="s">
        <v>163</v>
      </c>
      <c r="C56" s="105" t="s">
        <v>110</v>
      </c>
      <c r="D56" s="105">
        <v>15227</v>
      </c>
      <c r="E56" s="106">
        <v>17433.87</v>
      </c>
      <c r="F56" s="180" t="s">
        <v>162</v>
      </c>
      <c r="J56" s="16"/>
      <c r="K56" s="14"/>
      <c r="L56" s="14"/>
      <c r="M56" s="14"/>
      <c r="N56" s="14"/>
      <c r="O56" s="15"/>
    </row>
    <row r="57" spans="1:15" ht="38.25">
      <c r="A57" s="107">
        <v>42586</v>
      </c>
      <c r="B57" s="108" t="s">
        <v>166</v>
      </c>
      <c r="C57" s="109" t="s">
        <v>110</v>
      </c>
      <c r="D57" s="109">
        <v>15227</v>
      </c>
      <c r="E57" s="110">
        <v>38354.51</v>
      </c>
      <c r="F57" s="180" t="s">
        <v>162</v>
      </c>
      <c r="J57" s="16"/>
      <c r="K57" s="14"/>
      <c r="L57" s="14"/>
      <c r="M57" s="14"/>
      <c r="N57" s="14"/>
      <c r="O57" s="15"/>
    </row>
    <row r="58" spans="1:15" ht="38.25">
      <c r="A58" s="103">
        <v>42586</v>
      </c>
      <c r="B58" s="104" t="s">
        <v>168</v>
      </c>
      <c r="C58" s="105" t="s">
        <v>110</v>
      </c>
      <c r="D58" s="105">
        <v>15227</v>
      </c>
      <c r="E58" s="106">
        <v>259938.96</v>
      </c>
      <c r="F58" s="180" t="s">
        <v>162</v>
      </c>
      <c r="J58" s="16"/>
      <c r="K58" s="14"/>
      <c r="L58" s="14"/>
      <c r="M58" s="14"/>
      <c r="N58" s="14"/>
      <c r="O58" s="15"/>
    </row>
    <row r="59" spans="1:15" ht="38.25">
      <c r="A59" s="107">
        <v>42648</v>
      </c>
      <c r="B59" s="108" t="s">
        <v>171</v>
      </c>
      <c r="C59" s="109" t="s">
        <v>110</v>
      </c>
      <c r="D59" s="109">
        <v>15227</v>
      </c>
      <c r="E59" s="110">
        <v>32950.01</v>
      </c>
      <c r="F59" s="180" t="s">
        <v>162</v>
      </c>
      <c r="J59" s="16"/>
      <c r="K59" s="14"/>
      <c r="L59" s="14"/>
      <c r="M59" s="14"/>
      <c r="N59" s="14"/>
      <c r="O59" s="15"/>
    </row>
    <row r="60" spans="1:15" ht="38.25">
      <c r="A60" s="103">
        <v>42648</v>
      </c>
      <c r="B60" s="104" t="s">
        <v>174</v>
      </c>
      <c r="C60" s="105" t="s">
        <v>110</v>
      </c>
      <c r="D60" s="105">
        <v>15227</v>
      </c>
      <c r="E60" s="106">
        <v>17433.87</v>
      </c>
      <c r="F60" s="180" t="s">
        <v>162</v>
      </c>
      <c r="M60" s="14"/>
      <c r="N60" s="14"/>
    </row>
    <row r="61" spans="1:15" ht="38.25">
      <c r="A61" s="107">
        <v>42648</v>
      </c>
      <c r="B61" s="108" t="s">
        <v>176</v>
      </c>
      <c r="C61" s="109" t="s">
        <v>110</v>
      </c>
      <c r="D61" s="109">
        <v>15227</v>
      </c>
      <c r="E61" s="110">
        <v>38354.51</v>
      </c>
      <c r="F61" s="180" t="s">
        <v>162</v>
      </c>
    </row>
    <row r="62" spans="1:15" ht="38.25">
      <c r="A62" s="103">
        <v>42648</v>
      </c>
      <c r="B62" s="104" t="s">
        <v>179</v>
      </c>
      <c r="C62" s="105" t="s">
        <v>110</v>
      </c>
      <c r="D62" s="105">
        <v>15227</v>
      </c>
      <c r="E62" s="106">
        <v>259938.96</v>
      </c>
      <c r="F62" s="180" t="s">
        <v>162</v>
      </c>
    </row>
    <row r="63" spans="1:15" ht="38.25">
      <c r="A63" s="107">
        <v>42678</v>
      </c>
      <c r="B63" s="108" t="s">
        <v>180</v>
      </c>
      <c r="C63" s="109" t="s">
        <v>110</v>
      </c>
      <c r="D63" s="109">
        <v>15227</v>
      </c>
      <c r="E63" s="110">
        <v>32950.01</v>
      </c>
      <c r="F63" s="180" t="s">
        <v>162</v>
      </c>
    </row>
    <row r="64" spans="1:15" ht="38.25">
      <c r="A64" s="103">
        <v>42678</v>
      </c>
      <c r="B64" s="104" t="s">
        <v>181</v>
      </c>
      <c r="C64" s="105" t="s">
        <v>110</v>
      </c>
      <c r="D64" s="105">
        <v>15227</v>
      </c>
      <c r="E64" s="106">
        <v>17433.87</v>
      </c>
      <c r="F64" s="180" t="s">
        <v>162</v>
      </c>
    </row>
    <row r="65" spans="1:17" ht="38.25">
      <c r="A65" s="107">
        <v>42678</v>
      </c>
      <c r="B65" s="108" t="s">
        <v>185</v>
      </c>
      <c r="C65" s="109" t="s">
        <v>110</v>
      </c>
      <c r="D65" s="109">
        <v>15227</v>
      </c>
      <c r="E65" s="110">
        <v>38354.51</v>
      </c>
      <c r="F65" s="180" t="s">
        <v>162</v>
      </c>
    </row>
    <row r="66" spans="1:17" ht="38.25">
      <c r="A66" s="107">
        <v>42678</v>
      </c>
      <c r="B66" s="108" t="s">
        <v>188</v>
      </c>
      <c r="C66" s="109" t="s">
        <v>110</v>
      </c>
      <c r="D66" s="109">
        <v>15227</v>
      </c>
      <c r="E66" s="110">
        <v>259938.96</v>
      </c>
      <c r="F66" s="180" t="s">
        <v>162</v>
      </c>
    </row>
    <row r="67" spans="1:17" ht="12.75">
      <c r="D67" s="113" t="s">
        <v>120</v>
      </c>
      <c r="E67" s="114">
        <f>SUM(E55:E66)</f>
        <v>1046032.0499999999</v>
      </c>
      <c r="F67" s="182" t="s">
        <v>193</v>
      </c>
    </row>
    <row r="69" spans="1:17" ht="12.75">
      <c r="A69" s="100" t="s">
        <v>194</v>
      </c>
      <c r="B69" s="96" t="s">
        <v>107</v>
      </c>
      <c r="C69" s="97"/>
      <c r="D69" s="97"/>
      <c r="E69" s="97"/>
      <c r="F69" s="178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1" spans="1:17" ht="12.75">
      <c r="A71" s="120" t="s">
        <v>106</v>
      </c>
      <c r="B71" s="121" t="s">
        <v>198</v>
      </c>
      <c r="C71" s="122"/>
      <c r="D71" s="122"/>
      <c r="E71" s="122"/>
      <c r="F71" s="189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</row>
    <row r="73" spans="1:17" ht="12.75">
      <c r="A73" s="101" t="s">
        <v>957</v>
      </c>
      <c r="B73" s="102"/>
      <c r="C73" s="102"/>
      <c r="D73" s="102"/>
      <c r="E73" s="184"/>
      <c r="F73" s="102"/>
      <c r="G73" s="102"/>
    </row>
    <row r="74" spans="1:17" ht="33.75">
      <c r="A74" s="107">
        <v>42461</v>
      </c>
      <c r="B74" s="108" t="s">
        <v>201</v>
      </c>
      <c r="C74" s="109" t="s">
        <v>110</v>
      </c>
      <c r="D74" s="109">
        <v>15227</v>
      </c>
      <c r="E74" s="110">
        <v>1875000</v>
      </c>
      <c r="F74" s="180" t="s">
        <v>952</v>
      </c>
    </row>
    <row r="75" spans="1:17" ht="33.75">
      <c r="A75" s="107">
        <v>42681</v>
      </c>
      <c r="B75" s="108" t="s">
        <v>202</v>
      </c>
      <c r="C75" s="109" t="s">
        <v>110</v>
      </c>
      <c r="D75" s="109">
        <v>15227</v>
      </c>
      <c r="E75" s="110">
        <v>22090.45</v>
      </c>
      <c r="F75" s="180" t="s">
        <v>952</v>
      </c>
    </row>
    <row r="76" spans="1:17" ht="33.75">
      <c r="A76" s="103">
        <v>42681</v>
      </c>
      <c r="B76" s="104" t="s">
        <v>205</v>
      </c>
      <c r="C76" s="105" t="s">
        <v>110</v>
      </c>
      <c r="D76" s="105">
        <v>15227</v>
      </c>
      <c r="E76" s="106">
        <v>347013.96</v>
      </c>
      <c r="F76" s="180" t="s">
        <v>952</v>
      </c>
    </row>
    <row r="77" spans="1:17" ht="33.75">
      <c r="A77" s="115">
        <v>42704</v>
      </c>
      <c r="B77" s="108" t="s">
        <v>207</v>
      </c>
      <c r="C77" s="109" t="s">
        <v>110</v>
      </c>
      <c r="D77" s="109">
        <v>15227</v>
      </c>
      <c r="E77" s="110">
        <v>323132.19</v>
      </c>
      <c r="F77" s="180" t="s">
        <v>952</v>
      </c>
    </row>
    <row r="78" spans="1:17" ht="12.75">
      <c r="D78" s="113" t="s">
        <v>120</v>
      </c>
      <c r="E78" s="114">
        <f>SUM(E74:E77)</f>
        <v>2567236.6</v>
      </c>
      <c r="F78" s="198"/>
    </row>
    <row r="80" spans="1:17" ht="12.75">
      <c r="A80" s="1" t="s">
        <v>210</v>
      </c>
      <c r="B80" s="101" t="s">
        <v>211</v>
      </c>
      <c r="C80" s="102"/>
      <c r="D80" s="102"/>
      <c r="E80" s="102"/>
      <c r="F80" s="184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1:10" ht="33.75">
      <c r="A81" s="103">
        <v>42375</v>
      </c>
      <c r="B81" s="104" t="s">
        <v>212</v>
      </c>
      <c r="C81" s="105" t="s">
        <v>110</v>
      </c>
      <c r="D81" s="105">
        <v>15227</v>
      </c>
      <c r="E81" s="106">
        <v>8254.26</v>
      </c>
      <c r="J81" s="14"/>
    </row>
    <row r="82" spans="1:10" ht="33.75">
      <c r="A82" s="103">
        <v>42503</v>
      </c>
      <c r="B82" s="104" t="s">
        <v>214</v>
      </c>
      <c r="C82" s="105" t="s">
        <v>110</v>
      </c>
      <c r="D82" s="105">
        <v>15227</v>
      </c>
      <c r="E82" s="106">
        <v>30922.18</v>
      </c>
    </row>
    <row r="83" spans="1:10" ht="33.75">
      <c r="A83" s="107">
        <v>42503</v>
      </c>
      <c r="B83" s="108" t="s">
        <v>216</v>
      </c>
      <c r="C83" s="109" t="s">
        <v>110</v>
      </c>
      <c r="D83" s="109">
        <v>15227</v>
      </c>
      <c r="E83" s="110">
        <v>16360.94</v>
      </c>
    </row>
    <row r="84" spans="1:10" ht="33.75">
      <c r="A84" s="103">
        <v>42503</v>
      </c>
      <c r="B84" s="104" t="s">
        <v>218</v>
      </c>
      <c r="C84" s="105" t="s">
        <v>110</v>
      </c>
      <c r="D84" s="105">
        <v>15227</v>
      </c>
      <c r="E84" s="106">
        <v>243941.62</v>
      </c>
    </row>
    <row r="85" spans="1:10" ht="12.75">
      <c r="D85" s="113" t="s">
        <v>120</v>
      </c>
      <c r="E85" s="114">
        <f>SUM(E81,E81:E84)</f>
        <v>307733.26</v>
      </c>
      <c r="F85" s="182" t="s">
        <v>193</v>
      </c>
    </row>
    <row r="87" spans="1:10" ht="12.75">
      <c r="A87" s="1" t="s">
        <v>220</v>
      </c>
      <c r="B87" s="101" t="s">
        <v>221</v>
      </c>
      <c r="C87" s="102"/>
      <c r="D87" s="102"/>
      <c r="E87" s="102"/>
      <c r="F87" s="184"/>
      <c r="G87" s="102"/>
      <c r="H87" s="102"/>
    </row>
    <row r="88" spans="1:10" ht="51">
      <c r="A88" s="107">
        <v>42634</v>
      </c>
      <c r="B88" s="108" t="s">
        <v>222</v>
      </c>
      <c r="C88" s="109" t="s">
        <v>110</v>
      </c>
      <c r="D88" s="109">
        <v>15227</v>
      </c>
      <c r="E88" s="118">
        <v>731.71</v>
      </c>
      <c r="F88" s="180" t="s">
        <v>223</v>
      </c>
    </row>
    <row r="89" spans="1:10" ht="33.75">
      <c r="A89" s="103">
        <v>42634</v>
      </c>
      <c r="B89" s="104" t="s">
        <v>224</v>
      </c>
      <c r="C89" s="105" t="s">
        <v>110</v>
      </c>
      <c r="D89" s="105">
        <v>15227</v>
      </c>
      <c r="E89" s="111">
        <v>154.86000000000001</v>
      </c>
    </row>
    <row r="90" spans="1:10" ht="33.75">
      <c r="A90" s="107">
        <v>42634</v>
      </c>
      <c r="B90" s="108" t="s">
        <v>227</v>
      </c>
      <c r="C90" s="109" t="s">
        <v>110</v>
      </c>
      <c r="D90" s="109">
        <v>15227</v>
      </c>
      <c r="E90" s="110">
        <v>113547.5</v>
      </c>
    </row>
    <row r="91" spans="1:10" ht="33.75">
      <c r="A91" s="107">
        <v>42664</v>
      </c>
      <c r="B91" s="108" t="s">
        <v>229</v>
      </c>
      <c r="C91" s="109" t="s">
        <v>110</v>
      </c>
      <c r="D91" s="109">
        <v>15227</v>
      </c>
      <c r="E91" s="110">
        <v>686.64</v>
      </c>
    </row>
    <row r="92" spans="1:10" ht="33.75">
      <c r="A92" s="112">
        <v>42664</v>
      </c>
      <c r="B92" s="104" t="s">
        <v>230</v>
      </c>
      <c r="C92" s="105" t="s">
        <v>110</v>
      </c>
      <c r="D92" s="105">
        <v>15227</v>
      </c>
      <c r="E92" s="106">
        <v>131482.45000000001</v>
      </c>
    </row>
    <row r="93" spans="1:10" ht="12.75">
      <c r="D93" s="113" t="s">
        <v>120</v>
      </c>
      <c r="E93" s="114">
        <f>SUM(E92,E91,E91,E90,E89,E88)</f>
        <v>247289.80000000002</v>
      </c>
      <c r="F93" s="182" t="s">
        <v>233</v>
      </c>
    </row>
    <row r="95" spans="1:10" ht="12.75">
      <c r="A95" s="1" t="s">
        <v>234</v>
      </c>
      <c r="B95" s="101" t="s">
        <v>235</v>
      </c>
      <c r="C95" s="102"/>
      <c r="D95" s="102"/>
      <c r="E95" s="102"/>
      <c r="F95" s="184"/>
      <c r="G95" s="102"/>
    </row>
    <row r="96" spans="1:10" ht="38.25">
      <c r="A96" s="103">
        <v>42374</v>
      </c>
      <c r="B96" s="104" t="s">
        <v>236</v>
      </c>
      <c r="C96" s="105" t="s">
        <v>110</v>
      </c>
      <c r="D96" s="105">
        <v>15227</v>
      </c>
      <c r="E96" s="111">
        <v>600.85</v>
      </c>
      <c r="F96" s="180" t="s">
        <v>238</v>
      </c>
    </row>
    <row r="97" spans="1:9" ht="33.75">
      <c r="A97" s="115">
        <v>42684</v>
      </c>
      <c r="B97" s="108" t="s">
        <v>239</v>
      </c>
      <c r="C97" s="109" t="s">
        <v>110</v>
      </c>
      <c r="D97" s="109">
        <v>15227</v>
      </c>
      <c r="E97" s="110">
        <v>2547.33</v>
      </c>
    </row>
    <row r="98" spans="1:9" ht="33.75">
      <c r="A98" s="112">
        <v>42684</v>
      </c>
      <c r="B98" s="104" t="s">
        <v>241</v>
      </c>
      <c r="C98" s="105" t="s">
        <v>110</v>
      </c>
      <c r="D98" s="105">
        <v>15227</v>
      </c>
      <c r="E98" s="106">
        <v>40996.339999999997</v>
      </c>
    </row>
    <row r="99" spans="1:9" ht="12.75">
      <c r="D99" s="113" t="s">
        <v>120</v>
      </c>
      <c r="E99" s="114">
        <f>SUM(E98,E96:E97)</f>
        <v>44144.52</v>
      </c>
    </row>
    <row r="101" spans="1:9" ht="12.75">
      <c r="A101" s="101" t="s">
        <v>1022</v>
      </c>
      <c r="B101" s="102"/>
      <c r="C101" s="102"/>
      <c r="D101" s="102"/>
      <c r="E101" s="184"/>
      <c r="F101" s="102"/>
      <c r="G101" s="102"/>
      <c r="H101" s="102"/>
      <c r="I101" s="102"/>
    </row>
    <row r="102" spans="1:9" ht="33.75">
      <c r="A102" s="115">
        <v>42726</v>
      </c>
      <c r="B102" s="108" t="s">
        <v>242</v>
      </c>
      <c r="C102" s="109" t="s">
        <v>110</v>
      </c>
      <c r="D102" s="109">
        <v>15227</v>
      </c>
      <c r="E102" s="110">
        <v>12426.75</v>
      </c>
      <c r="F102" s="181" t="s">
        <v>1018</v>
      </c>
    </row>
    <row r="103" spans="1:9" ht="33.75">
      <c r="A103" s="112">
        <v>42726</v>
      </c>
      <c r="B103" s="104" t="s">
        <v>243</v>
      </c>
      <c r="C103" s="105" t="s">
        <v>110</v>
      </c>
      <c r="D103" s="105">
        <v>15227</v>
      </c>
      <c r="E103" s="106">
        <v>119073.25</v>
      </c>
      <c r="F103" s="181" t="s">
        <v>1018</v>
      </c>
    </row>
    <row r="104" spans="1:9" ht="12.75">
      <c r="D104" s="113" t="s">
        <v>120</v>
      </c>
      <c r="E104" s="114">
        <f>SUM(E102:E103)</f>
        <v>131500</v>
      </c>
    </row>
    <row r="106" spans="1:9" ht="12.75">
      <c r="A106" s="101" t="s">
        <v>1024</v>
      </c>
      <c r="B106" s="102"/>
      <c r="C106" s="102"/>
      <c r="D106" s="102"/>
      <c r="E106" s="184"/>
      <c r="F106" s="102"/>
      <c r="G106" s="102"/>
      <c r="H106" s="102"/>
    </row>
    <row r="107" spans="1:9" ht="38.25">
      <c r="A107" s="107">
        <v>42377</v>
      </c>
      <c r="B107" s="108" t="s">
        <v>246</v>
      </c>
      <c r="C107" s="109" t="s">
        <v>110</v>
      </c>
      <c r="D107" s="109">
        <v>15227</v>
      </c>
      <c r="E107" s="110">
        <v>1346.79</v>
      </c>
      <c r="F107" s="180" t="s">
        <v>1023</v>
      </c>
    </row>
    <row r="108" spans="1:9" ht="38.25">
      <c r="A108" s="103">
        <v>42377</v>
      </c>
      <c r="B108" s="104" t="s">
        <v>249</v>
      </c>
      <c r="C108" s="105" t="s">
        <v>110</v>
      </c>
      <c r="D108" s="105">
        <v>15227</v>
      </c>
      <c r="E108" s="111">
        <v>942.76</v>
      </c>
      <c r="F108" s="180" t="s">
        <v>1023</v>
      </c>
    </row>
    <row r="109" spans="1:9" ht="38.25">
      <c r="A109" s="107">
        <v>42377</v>
      </c>
      <c r="B109" s="108" t="s">
        <v>250</v>
      </c>
      <c r="C109" s="109" t="s">
        <v>110</v>
      </c>
      <c r="D109" s="109">
        <v>15227</v>
      </c>
      <c r="E109" s="110">
        <v>4539.3599999999997</v>
      </c>
      <c r="F109" s="180" t="s">
        <v>1023</v>
      </c>
    </row>
    <row r="110" spans="1:9" ht="38.25">
      <c r="A110" s="107">
        <v>42402</v>
      </c>
      <c r="B110" s="108" t="s">
        <v>251</v>
      </c>
      <c r="C110" s="109" t="s">
        <v>110</v>
      </c>
      <c r="D110" s="109">
        <v>15227</v>
      </c>
      <c r="E110" s="110">
        <v>40391.79</v>
      </c>
      <c r="F110" s="180" t="s">
        <v>1023</v>
      </c>
    </row>
    <row r="111" spans="1:9" ht="38.25">
      <c r="A111" s="103">
        <v>42538</v>
      </c>
      <c r="B111" s="104" t="s">
        <v>253</v>
      </c>
      <c r="C111" s="105" t="s">
        <v>110</v>
      </c>
      <c r="D111" s="105">
        <v>15227</v>
      </c>
      <c r="E111" s="111">
        <v>921.55</v>
      </c>
      <c r="F111" s="180" t="s">
        <v>1023</v>
      </c>
    </row>
    <row r="112" spans="1:9" ht="38.25">
      <c r="A112" s="107">
        <v>42538</v>
      </c>
      <c r="B112" s="108" t="s">
        <v>255</v>
      </c>
      <c r="C112" s="109" t="s">
        <v>110</v>
      </c>
      <c r="D112" s="109">
        <v>15227</v>
      </c>
      <c r="E112" s="110">
        <v>3379</v>
      </c>
      <c r="F112" s="180" t="s">
        <v>1023</v>
      </c>
    </row>
    <row r="113" spans="1:9" ht="38.25">
      <c r="A113" s="103">
        <v>42538</v>
      </c>
      <c r="B113" s="104" t="s">
        <v>257</v>
      </c>
      <c r="C113" s="105" t="s">
        <v>110</v>
      </c>
      <c r="D113" s="105">
        <v>15227</v>
      </c>
      <c r="E113" s="106">
        <v>26417.65</v>
      </c>
      <c r="F113" s="180" t="s">
        <v>1023</v>
      </c>
    </row>
    <row r="114" spans="1:9" ht="12.75">
      <c r="D114" s="113" t="s">
        <v>120</v>
      </c>
      <c r="E114" s="114">
        <f>SUM(E107:E113)</f>
        <v>77938.899999999994</v>
      </c>
    </row>
    <row r="116" spans="1:9" ht="12.75">
      <c r="A116" s="101" t="s">
        <v>1026</v>
      </c>
      <c r="B116" s="102"/>
      <c r="C116" s="102"/>
      <c r="D116" s="102"/>
      <c r="E116" s="184"/>
      <c r="F116" s="102"/>
      <c r="G116" s="102"/>
      <c r="H116" s="102"/>
      <c r="I116" s="102"/>
    </row>
    <row r="117" spans="1:9" ht="38.25">
      <c r="A117" s="107">
        <v>42571</v>
      </c>
      <c r="B117" s="108" t="s">
        <v>260</v>
      </c>
      <c r="C117" s="109" t="s">
        <v>110</v>
      </c>
      <c r="D117" s="109">
        <v>15227</v>
      </c>
      <c r="E117" s="110">
        <v>2272.06</v>
      </c>
      <c r="F117" s="180" t="s">
        <v>1025</v>
      </c>
    </row>
    <row r="118" spans="1:9" ht="38.25">
      <c r="A118" s="103">
        <v>42571</v>
      </c>
      <c r="B118" s="104" t="s">
        <v>263</v>
      </c>
      <c r="C118" s="105" t="s">
        <v>110</v>
      </c>
      <c r="D118" s="105">
        <v>15227</v>
      </c>
      <c r="E118" s="106">
        <v>2499.27</v>
      </c>
      <c r="F118" s="180" t="s">
        <v>1025</v>
      </c>
    </row>
    <row r="119" spans="1:9" ht="38.25">
      <c r="A119" s="107">
        <v>42571</v>
      </c>
      <c r="B119" s="108" t="s">
        <v>265</v>
      </c>
      <c r="C119" s="109" t="s">
        <v>110</v>
      </c>
      <c r="D119" s="109">
        <v>15227</v>
      </c>
      <c r="E119" s="110">
        <v>40669.879999999997</v>
      </c>
      <c r="F119" s="180" t="s">
        <v>1025</v>
      </c>
    </row>
    <row r="120" spans="1:9" ht="12.75">
      <c r="D120" s="113" t="s">
        <v>120</v>
      </c>
      <c r="E120" s="114">
        <f>SUM(E117:E119)</f>
        <v>45441.21</v>
      </c>
    </row>
    <row r="122" spans="1:9" ht="12.75">
      <c r="A122" s="101" t="s">
        <v>1027</v>
      </c>
      <c r="B122" s="102"/>
      <c r="C122" s="102"/>
      <c r="D122" s="102"/>
      <c r="E122" s="184"/>
      <c r="F122" s="102"/>
      <c r="G122" s="102"/>
      <c r="H122" s="102"/>
      <c r="I122" s="102"/>
    </row>
    <row r="123" spans="1:9" ht="33.75">
      <c r="A123" s="115">
        <v>42726</v>
      </c>
      <c r="B123" s="108" t="s">
        <v>270</v>
      </c>
      <c r="C123" s="109" t="s">
        <v>110</v>
      </c>
      <c r="D123" s="109">
        <v>15227</v>
      </c>
      <c r="E123" s="110">
        <v>11132.1</v>
      </c>
      <c r="F123" s="180" t="s">
        <v>982</v>
      </c>
    </row>
    <row r="124" spans="1:9" ht="33.75">
      <c r="A124" s="112">
        <v>42726</v>
      </c>
      <c r="B124" s="104" t="s">
        <v>272</v>
      </c>
      <c r="C124" s="105" t="s">
        <v>110</v>
      </c>
      <c r="D124" s="105">
        <v>15227</v>
      </c>
      <c r="E124" s="106">
        <v>5890</v>
      </c>
      <c r="F124" s="180" t="s">
        <v>982</v>
      </c>
    </row>
    <row r="125" spans="1:9" ht="33.75">
      <c r="A125" s="115">
        <v>42726</v>
      </c>
      <c r="B125" s="108" t="s">
        <v>274</v>
      </c>
      <c r="C125" s="109" t="s">
        <v>110</v>
      </c>
      <c r="D125" s="109">
        <v>15227</v>
      </c>
      <c r="E125" s="110">
        <v>100777.9</v>
      </c>
      <c r="F125" s="180" t="s">
        <v>982</v>
      </c>
    </row>
    <row r="126" spans="1:9" ht="12.75">
      <c r="D126" s="113" t="s">
        <v>120</v>
      </c>
      <c r="E126" s="114">
        <f>SUM(E123:E125)</f>
        <v>117800</v>
      </c>
    </row>
    <row r="128" spans="1:9" ht="12.75">
      <c r="A128" s="1" t="s">
        <v>276</v>
      </c>
      <c r="B128" s="101" t="s">
        <v>277</v>
      </c>
      <c r="C128" s="102"/>
      <c r="D128" s="102"/>
      <c r="E128" s="102"/>
      <c r="F128" s="184"/>
      <c r="G128" s="102"/>
    </row>
    <row r="129" spans="1:6" ht="38.25">
      <c r="A129" s="107">
        <v>42398</v>
      </c>
      <c r="B129" s="108" t="s">
        <v>278</v>
      </c>
      <c r="C129" s="109" t="s">
        <v>110</v>
      </c>
      <c r="D129" s="109">
        <v>15227</v>
      </c>
      <c r="E129" s="118">
        <v>195.93</v>
      </c>
      <c r="F129" s="180" t="s">
        <v>280</v>
      </c>
    </row>
    <row r="130" spans="1:6" ht="33.75">
      <c r="A130" s="103">
        <v>42398</v>
      </c>
      <c r="B130" s="104" t="s">
        <v>282</v>
      </c>
      <c r="C130" s="105" t="s">
        <v>110</v>
      </c>
      <c r="D130" s="105">
        <v>15227</v>
      </c>
      <c r="E130" s="106">
        <v>1877.38</v>
      </c>
    </row>
    <row r="131" spans="1:6" ht="33.75">
      <c r="A131" s="107">
        <v>42401</v>
      </c>
      <c r="B131" s="108" t="s">
        <v>285</v>
      </c>
      <c r="C131" s="109" t="s">
        <v>110</v>
      </c>
      <c r="D131" s="109">
        <v>15227</v>
      </c>
      <c r="E131" s="118">
        <v>470.82</v>
      </c>
    </row>
    <row r="132" spans="1:6" ht="33.75">
      <c r="A132" s="103">
        <v>42401</v>
      </c>
      <c r="B132" s="104" t="s">
        <v>287</v>
      </c>
      <c r="C132" s="105" t="s">
        <v>110</v>
      </c>
      <c r="D132" s="105">
        <v>15227</v>
      </c>
      <c r="E132" s="106">
        <v>4511.3900000000003</v>
      </c>
    </row>
    <row r="133" spans="1:6" ht="33.75">
      <c r="A133" s="107">
        <v>42445</v>
      </c>
      <c r="B133" s="108" t="s">
        <v>290</v>
      </c>
      <c r="C133" s="109" t="s">
        <v>110</v>
      </c>
      <c r="D133" s="109">
        <v>15227</v>
      </c>
      <c r="E133" s="118">
        <v>330.4</v>
      </c>
    </row>
    <row r="134" spans="1:6" ht="33.75">
      <c r="A134" s="103">
        <v>42445</v>
      </c>
      <c r="B134" s="104" t="s">
        <v>292</v>
      </c>
      <c r="C134" s="105" t="s">
        <v>110</v>
      </c>
      <c r="D134" s="105">
        <v>15227</v>
      </c>
      <c r="E134" s="106">
        <v>3165.92</v>
      </c>
    </row>
    <row r="135" spans="1:6" ht="33.75">
      <c r="A135" s="107">
        <v>42445</v>
      </c>
      <c r="B135" s="108" t="s">
        <v>295</v>
      </c>
      <c r="C135" s="109" t="s">
        <v>110</v>
      </c>
      <c r="D135" s="109">
        <v>15227</v>
      </c>
      <c r="E135" s="110">
        <v>2185.87</v>
      </c>
    </row>
    <row r="136" spans="1:6" ht="33.75">
      <c r="A136" s="103">
        <v>42531</v>
      </c>
      <c r="B136" s="104" t="s">
        <v>296</v>
      </c>
      <c r="C136" s="105" t="s">
        <v>110</v>
      </c>
      <c r="D136" s="105">
        <v>15227</v>
      </c>
      <c r="E136" s="111">
        <v>172.02</v>
      </c>
    </row>
    <row r="137" spans="1:6" ht="33.75">
      <c r="A137" s="107">
        <v>42531</v>
      </c>
      <c r="B137" s="108" t="s">
        <v>297</v>
      </c>
      <c r="C137" s="109" t="s">
        <v>110</v>
      </c>
      <c r="D137" s="109">
        <v>15227</v>
      </c>
      <c r="E137" s="118">
        <v>197.6</v>
      </c>
    </row>
    <row r="138" spans="1:6" ht="33.75">
      <c r="A138" s="107">
        <v>42531</v>
      </c>
      <c r="B138" s="108" t="s">
        <v>299</v>
      </c>
      <c r="C138" s="109" t="s">
        <v>110</v>
      </c>
      <c r="D138" s="109">
        <v>15227</v>
      </c>
      <c r="E138" s="110">
        <v>1648.35</v>
      </c>
    </row>
    <row r="139" spans="1:6" ht="33.75">
      <c r="A139" s="103">
        <v>42531</v>
      </c>
      <c r="B139" s="104" t="s">
        <v>300</v>
      </c>
      <c r="C139" s="105" t="s">
        <v>110</v>
      </c>
      <c r="D139" s="105">
        <v>15227</v>
      </c>
      <c r="E139" s="106">
        <v>1893.45</v>
      </c>
    </row>
    <row r="140" spans="1:6" ht="33.75">
      <c r="A140" s="107">
        <v>42613</v>
      </c>
      <c r="B140" s="108" t="s">
        <v>302</v>
      </c>
      <c r="C140" s="109" t="s">
        <v>110</v>
      </c>
      <c r="D140" s="109">
        <v>15227</v>
      </c>
      <c r="E140" s="118">
        <v>836.71</v>
      </c>
    </row>
    <row r="141" spans="1:6" ht="33.75">
      <c r="A141" s="103">
        <v>42613</v>
      </c>
      <c r="B141" s="104" t="s">
        <v>303</v>
      </c>
      <c r="C141" s="105" t="s">
        <v>110</v>
      </c>
      <c r="D141" s="105">
        <v>15227</v>
      </c>
      <c r="E141" s="106">
        <v>8017.34</v>
      </c>
    </row>
    <row r="142" spans="1:6" ht="33.75">
      <c r="A142" s="107">
        <v>42636</v>
      </c>
      <c r="B142" s="108" t="s">
        <v>305</v>
      </c>
      <c r="C142" s="109" t="s">
        <v>110</v>
      </c>
      <c r="D142" s="109">
        <v>15227</v>
      </c>
      <c r="E142" s="118">
        <v>515.47</v>
      </c>
    </row>
    <row r="143" spans="1:6" ht="33.75">
      <c r="A143" s="107">
        <v>42636</v>
      </c>
      <c r="B143" s="108" t="s">
        <v>307</v>
      </c>
      <c r="C143" s="109" t="s">
        <v>110</v>
      </c>
      <c r="D143" s="109">
        <v>15227</v>
      </c>
      <c r="E143" s="110">
        <v>4939.26</v>
      </c>
    </row>
    <row r="144" spans="1:6" ht="12.75">
      <c r="D144" s="113" t="s">
        <v>120</v>
      </c>
      <c r="E144" s="172">
        <f>SUM(E129:E143)</f>
        <v>30957.910000000003</v>
      </c>
    </row>
    <row r="146" spans="1:18" ht="12.75">
      <c r="A146" s="101" t="s">
        <v>1028</v>
      </c>
      <c r="B146" s="102"/>
      <c r="C146" s="102"/>
      <c r="D146" s="102"/>
      <c r="E146" s="184"/>
      <c r="F146" s="102"/>
      <c r="G146" s="102"/>
    </row>
    <row r="147" spans="1:18" ht="33.75">
      <c r="A147" s="107">
        <v>42381</v>
      </c>
      <c r="B147" s="108" t="s">
        <v>309</v>
      </c>
      <c r="C147" s="109" t="s">
        <v>110</v>
      </c>
      <c r="D147" s="109">
        <v>15227</v>
      </c>
      <c r="E147" s="118">
        <v>580</v>
      </c>
      <c r="F147" s="180" t="s">
        <v>970</v>
      </c>
    </row>
    <row r="148" spans="1:18" ht="33.75">
      <c r="A148" s="103">
        <v>42381</v>
      </c>
      <c r="B148" s="104" t="s">
        <v>311</v>
      </c>
      <c r="C148" s="105" t="s">
        <v>110</v>
      </c>
      <c r="D148" s="105">
        <v>15227</v>
      </c>
      <c r="E148" s="106">
        <v>11020</v>
      </c>
      <c r="F148" s="180" t="s">
        <v>970</v>
      </c>
    </row>
    <row r="149" spans="1:18" ht="12.75">
      <c r="D149" s="113" t="s">
        <v>120</v>
      </c>
      <c r="E149" s="114">
        <f>SUM(E148,E147)</f>
        <v>11600</v>
      </c>
    </row>
    <row r="151" spans="1:18" ht="12.75">
      <c r="A151" s="120" t="s">
        <v>194</v>
      </c>
      <c r="B151" s="121" t="s">
        <v>198</v>
      </c>
      <c r="C151" s="122"/>
      <c r="D151" s="122"/>
      <c r="E151" s="122"/>
      <c r="F151" s="189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3"/>
    </row>
    <row r="153" spans="1:18" ht="12.75">
      <c r="A153" s="100" t="s">
        <v>106</v>
      </c>
      <c r="B153" s="96" t="s">
        <v>314</v>
      </c>
      <c r="C153" s="126"/>
      <c r="D153" s="126"/>
      <c r="E153" s="126"/>
      <c r="F153" s="190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97"/>
    </row>
    <row r="155" spans="1:18" ht="12.75">
      <c r="A155" s="1" t="s">
        <v>317</v>
      </c>
      <c r="B155" s="101" t="s">
        <v>318</v>
      </c>
      <c r="C155" s="102"/>
      <c r="D155" s="102"/>
      <c r="E155" s="102"/>
      <c r="F155" s="184"/>
      <c r="G155" s="102"/>
      <c r="I155" s="1"/>
    </row>
    <row r="156" spans="1:18" ht="33.75">
      <c r="A156" s="107">
        <v>42401</v>
      </c>
      <c r="B156" s="108" t="s">
        <v>319</v>
      </c>
      <c r="C156" s="109" t="s">
        <v>110</v>
      </c>
      <c r="D156" s="109">
        <v>15227</v>
      </c>
      <c r="E156" s="110">
        <v>24811.56</v>
      </c>
      <c r="I156" s="1"/>
    </row>
    <row r="157" spans="1:18" ht="33.75">
      <c r="A157" s="103">
        <v>42401</v>
      </c>
      <c r="B157" s="104" t="s">
        <v>322</v>
      </c>
      <c r="C157" s="105" t="s">
        <v>110</v>
      </c>
      <c r="D157" s="105">
        <v>15227</v>
      </c>
      <c r="E157" s="106">
        <v>13127.81</v>
      </c>
      <c r="I157" s="1"/>
    </row>
    <row r="158" spans="1:18" ht="33.75">
      <c r="A158" s="107">
        <v>42402</v>
      </c>
      <c r="B158" s="108" t="s">
        <v>323</v>
      </c>
      <c r="C158" s="109" t="s">
        <v>110</v>
      </c>
      <c r="D158" s="109">
        <v>15227</v>
      </c>
      <c r="E158" s="110">
        <v>224616.84</v>
      </c>
    </row>
    <row r="159" spans="1:18" ht="12.75">
      <c r="D159" s="113" t="s">
        <v>120</v>
      </c>
      <c r="E159" s="114">
        <f>SUM(E156:E158)</f>
        <v>262556.21000000002</v>
      </c>
      <c r="F159" s="191" t="s">
        <v>193</v>
      </c>
    </row>
    <row r="161" spans="1:18" ht="12.75">
      <c r="A161" s="1" t="s">
        <v>326</v>
      </c>
      <c r="B161" s="101" t="s">
        <v>327</v>
      </c>
      <c r="C161" s="102"/>
      <c r="D161" s="102"/>
      <c r="E161" s="102"/>
      <c r="F161" s="184"/>
    </row>
    <row r="162" spans="1:18" ht="33.75">
      <c r="A162" s="107">
        <v>42681</v>
      </c>
      <c r="B162" s="108" t="s">
        <v>205</v>
      </c>
      <c r="C162" s="109" t="s">
        <v>110</v>
      </c>
      <c r="D162" s="109">
        <v>15227</v>
      </c>
      <c r="E162" s="110">
        <v>184992.02</v>
      </c>
      <c r="F162" s="180" t="s">
        <v>330</v>
      </c>
    </row>
    <row r="163" spans="1:18" ht="12.75">
      <c r="D163" s="113" t="s">
        <v>120</v>
      </c>
      <c r="E163" s="114">
        <v>184992.02</v>
      </c>
    </row>
    <row r="165" spans="1:18" ht="12.75">
      <c r="A165" s="100" t="s">
        <v>194</v>
      </c>
      <c r="B165" s="96" t="s">
        <v>314</v>
      </c>
      <c r="C165" s="126"/>
      <c r="D165" s="126"/>
      <c r="E165" s="126"/>
      <c r="F165" s="190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97"/>
    </row>
    <row r="167" spans="1:18" ht="12.75">
      <c r="A167" s="120" t="s">
        <v>106</v>
      </c>
      <c r="B167" s="121" t="s">
        <v>331</v>
      </c>
      <c r="C167" s="122"/>
      <c r="D167" s="122"/>
      <c r="E167" s="122"/>
      <c r="F167" s="189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3"/>
    </row>
    <row r="169" spans="1:18" ht="12.75">
      <c r="A169" s="146" t="s">
        <v>1030</v>
      </c>
      <c r="B169" s="102"/>
      <c r="C169" s="102"/>
      <c r="D169" s="102"/>
      <c r="E169" s="184"/>
      <c r="F169" s="102"/>
      <c r="G169" s="102"/>
      <c r="H169" s="102"/>
    </row>
    <row r="170" spans="1:18" ht="38.25">
      <c r="A170" s="107">
        <v>42424</v>
      </c>
      <c r="B170" s="108" t="s">
        <v>333</v>
      </c>
      <c r="C170" s="109" t="s">
        <v>110</v>
      </c>
      <c r="D170" s="109">
        <v>15227</v>
      </c>
      <c r="E170" s="110">
        <v>88994.65</v>
      </c>
      <c r="F170" s="180" t="s">
        <v>1029</v>
      </c>
    </row>
    <row r="171" spans="1:18" ht="38.25">
      <c r="A171" s="103">
        <v>42424</v>
      </c>
      <c r="B171" s="104" t="s">
        <v>335</v>
      </c>
      <c r="C171" s="105" t="s">
        <v>110</v>
      </c>
      <c r="D171" s="105">
        <v>15227</v>
      </c>
      <c r="E171" s="106">
        <v>47882.45</v>
      </c>
      <c r="F171" s="180" t="s">
        <v>1029</v>
      </c>
    </row>
    <row r="172" spans="1:18" ht="38.25">
      <c r="A172" s="103">
        <v>42552</v>
      </c>
      <c r="B172" s="104" t="s">
        <v>338</v>
      </c>
      <c r="C172" s="105" t="s">
        <v>110</v>
      </c>
      <c r="D172" s="105">
        <v>15227</v>
      </c>
      <c r="E172" s="106">
        <v>1315.65</v>
      </c>
      <c r="F172" s="180" t="s">
        <v>1029</v>
      </c>
    </row>
    <row r="173" spans="1:18" ht="38.25">
      <c r="A173" s="107">
        <v>42552</v>
      </c>
      <c r="B173" s="108" t="s">
        <v>340</v>
      </c>
      <c r="C173" s="109" t="s">
        <v>110</v>
      </c>
      <c r="D173" s="109">
        <v>15227</v>
      </c>
      <c r="E173" s="110">
        <v>1178.04</v>
      </c>
      <c r="F173" s="180" t="s">
        <v>1029</v>
      </c>
    </row>
    <row r="174" spans="1:18" ht="38.25">
      <c r="A174" s="107">
        <v>42562</v>
      </c>
      <c r="B174" s="108" t="s">
        <v>341</v>
      </c>
      <c r="C174" s="109" t="s">
        <v>110</v>
      </c>
      <c r="D174" s="109">
        <v>15227</v>
      </c>
      <c r="E174" s="110">
        <v>42539.35</v>
      </c>
      <c r="F174" s="180" t="s">
        <v>1029</v>
      </c>
    </row>
    <row r="175" spans="1:18" ht="38.25">
      <c r="A175" s="107">
        <v>42570</v>
      </c>
      <c r="B175" s="108" t="s">
        <v>342</v>
      </c>
      <c r="C175" s="109" t="s">
        <v>110</v>
      </c>
      <c r="D175" s="109">
        <v>15227</v>
      </c>
      <c r="E175" s="110">
        <v>38089.86</v>
      </c>
      <c r="F175" s="180" t="s">
        <v>1029</v>
      </c>
    </row>
    <row r="176" spans="1:18" ht="12.75">
      <c r="D176" s="113" t="s">
        <v>120</v>
      </c>
      <c r="E176" s="114">
        <f>SUM(E170:E175)</f>
        <v>220000</v>
      </c>
    </row>
    <row r="178" spans="1:18" ht="12.75">
      <c r="A178" s="120" t="s">
        <v>194</v>
      </c>
      <c r="B178" s="121" t="s">
        <v>331</v>
      </c>
      <c r="C178" s="122"/>
      <c r="D178" s="122"/>
      <c r="E178" s="122"/>
      <c r="F178" s="189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3"/>
    </row>
    <row r="180" spans="1:18" s="169" customFormat="1" ht="15.75" customHeight="1">
      <c r="F180" s="192"/>
    </row>
    <row r="182" spans="1:18" ht="15.75" customHeight="1">
      <c r="C182" s="160"/>
      <c r="D182" s="160"/>
    </row>
  </sheetData>
  <sortState ref="A182:D187">
    <sortCondition ref="A183"/>
  </sortState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21" r:id="rId12"/>
    <hyperlink ref="B22" r:id="rId13"/>
    <hyperlink ref="B23" r:id="rId14"/>
    <hyperlink ref="B24" r:id="rId15"/>
    <hyperlink ref="B25" r:id="rId16"/>
    <hyperlink ref="B29" r:id="rId17"/>
    <hyperlink ref="B30" r:id="rId18"/>
    <hyperlink ref="B31" r:id="rId19"/>
    <hyperlink ref="B32" r:id="rId20"/>
    <hyperlink ref="B33" r:id="rId21"/>
    <hyperlink ref="B34" r:id="rId22"/>
    <hyperlink ref="B35" r:id="rId23"/>
    <hyperlink ref="B39" r:id="rId24"/>
    <hyperlink ref="B40" r:id="rId25"/>
    <hyperlink ref="B41" r:id="rId26"/>
    <hyperlink ref="B42" r:id="rId27"/>
    <hyperlink ref="B43" r:id="rId28"/>
    <hyperlink ref="B44" r:id="rId29"/>
    <hyperlink ref="B45" r:id="rId30"/>
    <hyperlink ref="B46" r:id="rId31"/>
    <hyperlink ref="B47" r:id="rId32"/>
    <hyperlink ref="B48" r:id="rId33"/>
    <hyperlink ref="B49" r:id="rId34"/>
    <hyperlink ref="B50" r:id="rId35"/>
    <hyperlink ref="B51" r:id="rId36"/>
    <hyperlink ref="B55" r:id="rId37"/>
    <hyperlink ref="B56" r:id="rId38"/>
    <hyperlink ref="B57" r:id="rId39"/>
    <hyperlink ref="B58" r:id="rId40"/>
    <hyperlink ref="B59" r:id="rId41"/>
    <hyperlink ref="B60" r:id="rId42"/>
    <hyperlink ref="B61" r:id="rId43"/>
    <hyperlink ref="B62" r:id="rId44"/>
    <hyperlink ref="B63" r:id="rId45"/>
    <hyperlink ref="B64" r:id="rId46"/>
    <hyperlink ref="B65" r:id="rId47"/>
    <hyperlink ref="B66" r:id="rId48"/>
    <hyperlink ref="B74" r:id="rId49"/>
    <hyperlink ref="B75" r:id="rId50"/>
    <hyperlink ref="B76" r:id="rId51"/>
    <hyperlink ref="B77" r:id="rId52"/>
    <hyperlink ref="B81" r:id="rId53"/>
    <hyperlink ref="B82" r:id="rId54"/>
    <hyperlink ref="B83" r:id="rId55"/>
    <hyperlink ref="B84" r:id="rId56"/>
    <hyperlink ref="B88" r:id="rId57"/>
    <hyperlink ref="B89" r:id="rId58"/>
    <hyperlink ref="B90" r:id="rId59"/>
    <hyperlink ref="B91" r:id="rId60"/>
    <hyperlink ref="B92" r:id="rId61"/>
    <hyperlink ref="B96" r:id="rId62"/>
    <hyperlink ref="B97" r:id="rId63"/>
    <hyperlink ref="B98" r:id="rId64"/>
    <hyperlink ref="B102" r:id="rId65"/>
    <hyperlink ref="B103" r:id="rId66"/>
    <hyperlink ref="B107" r:id="rId67"/>
    <hyperlink ref="B108" r:id="rId68"/>
    <hyperlink ref="B109" r:id="rId69"/>
    <hyperlink ref="B110" r:id="rId70"/>
    <hyperlink ref="B111" r:id="rId71"/>
    <hyperlink ref="B112" r:id="rId72"/>
    <hyperlink ref="B113" r:id="rId73"/>
    <hyperlink ref="B117" r:id="rId74"/>
    <hyperlink ref="B118" r:id="rId75"/>
    <hyperlink ref="B119" r:id="rId76"/>
    <hyperlink ref="B123" r:id="rId77"/>
    <hyperlink ref="B124" r:id="rId78"/>
    <hyperlink ref="B125" r:id="rId79"/>
    <hyperlink ref="B129" r:id="rId80"/>
    <hyperlink ref="B130" r:id="rId81"/>
    <hyperlink ref="B131" r:id="rId82"/>
    <hyperlink ref="B132" r:id="rId83"/>
    <hyperlink ref="B133" r:id="rId84"/>
    <hyperlink ref="B134" r:id="rId85"/>
    <hyperlink ref="B135" r:id="rId86"/>
    <hyperlink ref="B136" r:id="rId87"/>
    <hyperlink ref="B137" r:id="rId88"/>
    <hyperlink ref="B138" r:id="rId89"/>
    <hyperlink ref="B139" r:id="rId90"/>
    <hyperlink ref="B140" r:id="rId91"/>
    <hyperlink ref="B141" r:id="rId92"/>
    <hyperlink ref="B142" r:id="rId93"/>
    <hyperlink ref="B143" r:id="rId94"/>
    <hyperlink ref="B147" r:id="rId95"/>
    <hyperlink ref="B148" r:id="rId96"/>
    <hyperlink ref="B156" r:id="rId97"/>
    <hyperlink ref="B157" r:id="rId98"/>
    <hyperlink ref="B158" r:id="rId99"/>
    <hyperlink ref="B162" r:id="rId100"/>
    <hyperlink ref="B170" r:id="rId101"/>
    <hyperlink ref="B171" r:id="rId102"/>
    <hyperlink ref="B172" r:id="rId103"/>
    <hyperlink ref="B173" r:id="rId104"/>
    <hyperlink ref="B174" r:id="rId105"/>
    <hyperlink ref="B175" r:id="rId106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0000"/>
  </sheetPr>
  <dimension ref="A1:Y203"/>
  <sheetViews>
    <sheetView topLeftCell="A110" workbookViewId="0">
      <selection activeCell="B190" sqref="B190"/>
    </sheetView>
  </sheetViews>
  <sheetFormatPr defaultColWidth="14.42578125" defaultRowHeight="15.75" customHeight="1"/>
  <cols>
    <col min="6" max="6" width="14.42578125" style="179"/>
  </cols>
  <sheetData>
    <row r="1" spans="1:25" ht="12.75">
      <c r="A1" s="90" t="s">
        <v>105</v>
      </c>
      <c r="B1" s="91"/>
      <c r="C1" s="92"/>
      <c r="D1" s="92"/>
      <c r="E1" s="93"/>
      <c r="F1" s="176"/>
      <c r="G1" s="94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2.75">
      <c r="A2" s="100"/>
      <c r="B2" s="96"/>
      <c r="C2" s="97"/>
      <c r="D2" s="97"/>
      <c r="E2" s="98"/>
      <c r="F2" s="178"/>
      <c r="G2" s="99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25" ht="12.75">
      <c r="A3" s="100" t="s">
        <v>106</v>
      </c>
      <c r="B3" s="96" t="s">
        <v>142</v>
      </c>
      <c r="C3" s="97"/>
      <c r="D3" s="97"/>
      <c r="E3" s="98"/>
      <c r="F3" s="178"/>
      <c r="G3" s="99"/>
      <c r="H3" s="97"/>
      <c r="I3" s="97"/>
      <c r="J3" s="97"/>
      <c r="K3" s="97"/>
      <c r="L3" s="97"/>
      <c r="M3" s="97"/>
      <c r="N3" s="97"/>
      <c r="O3" s="97"/>
      <c r="P3" s="97"/>
      <c r="Q3" s="97"/>
    </row>
    <row r="4" spans="1:25" ht="12.75">
      <c r="A4" s="1"/>
      <c r="B4" s="14"/>
      <c r="G4" s="16"/>
    </row>
    <row r="5" spans="1:25" ht="12.75">
      <c r="A5" s="101" t="s">
        <v>942</v>
      </c>
      <c r="B5" s="102"/>
      <c r="C5" s="102"/>
      <c r="D5" s="127"/>
      <c r="E5" s="184"/>
      <c r="F5" s="119"/>
      <c r="G5" s="119"/>
    </row>
    <row r="6" spans="1:25" ht="33.75">
      <c r="A6" s="115">
        <v>42356</v>
      </c>
      <c r="B6" s="108" t="s">
        <v>146</v>
      </c>
      <c r="C6" s="109" t="s">
        <v>110</v>
      </c>
      <c r="D6" s="109">
        <v>15227</v>
      </c>
      <c r="E6" s="110">
        <v>103706.13</v>
      </c>
      <c r="F6" s="180" t="s">
        <v>149</v>
      </c>
    </row>
    <row r="7" spans="1:25" ht="33.75">
      <c r="A7" s="112">
        <v>42356</v>
      </c>
      <c r="B7" s="104" t="s">
        <v>150</v>
      </c>
      <c r="C7" s="105" t="s">
        <v>110</v>
      </c>
      <c r="D7" s="105">
        <v>15227</v>
      </c>
      <c r="E7" s="106">
        <v>35455.089999999997</v>
      </c>
      <c r="F7" s="180" t="s">
        <v>149</v>
      </c>
    </row>
    <row r="8" spans="1:25" ht="33.75">
      <c r="A8" s="115">
        <v>42356</v>
      </c>
      <c r="B8" s="108" t="s">
        <v>153</v>
      </c>
      <c r="C8" s="109" t="s">
        <v>110</v>
      </c>
      <c r="D8" s="109">
        <v>15227</v>
      </c>
      <c r="E8" s="110">
        <v>23145.56</v>
      </c>
      <c r="F8" s="180" t="s">
        <v>149</v>
      </c>
    </row>
    <row r="9" spans="1:25" ht="33.75">
      <c r="A9" s="112">
        <v>42356</v>
      </c>
      <c r="B9" s="104" t="s">
        <v>155</v>
      </c>
      <c r="C9" s="105" t="s">
        <v>110</v>
      </c>
      <c r="D9" s="105">
        <v>15227</v>
      </c>
      <c r="E9" s="106">
        <v>1158365.97</v>
      </c>
      <c r="F9" s="180" t="s">
        <v>149</v>
      </c>
    </row>
    <row r="10" spans="1:25" ht="33.75">
      <c r="A10" s="115">
        <v>42359</v>
      </c>
      <c r="B10" s="108" t="s">
        <v>156</v>
      </c>
      <c r="C10" s="109" t="s">
        <v>110</v>
      </c>
      <c r="D10" s="109">
        <v>15227</v>
      </c>
      <c r="E10" s="110">
        <v>180224.23</v>
      </c>
      <c r="F10" s="180" t="s">
        <v>149</v>
      </c>
    </row>
    <row r="11" spans="1:25" ht="33.75">
      <c r="A11" s="115">
        <v>42368</v>
      </c>
      <c r="B11" s="108" t="s">
        <v>159</v>
      </c>
      <c r="C11" s="109" t="s">
        <v>110</v>
      </c>
      <c r="D11" s="109">
        <v>15227</v>
      </c>
      <c r="E11" s="110">
        <v>19884.14</v>
      </c>
      <c r="F11" s="181" t="s">
        <v>941</v>
      </c>
    </row>
    <row r="12" spans="1:25" ht="33.75">
      <c r="A12" s="115">
        <v>42368</v>
      </c>
      <c r="B12" s="108" t="s">
        <v>161</v>
      </c>
      <c r="C12" s="109" t="s">
        <v>110</v>
      </c>
      <c r="D12" s="109">
        <v>15227</v>
      </c>
      <c r="E12" s="110">
        <v>10520.71</v>
      </c>
      <c r="F12" s="181" t="s">
        <v>941</v>
      </c>
    </row>
    <row r="13" spans="1:25" ht="33.75">
      <c r="A13" s="112">
        <v>42368</v>
      </c>
      <c r="B13" s="104" t="s">
        <v>164</v>
      </c>
      <c r="C13" s="105" t="s">
        <v>110</v>
      </c>
      <c r="D13" s="105">
        <v>15227</v>
      </c>
      <c r="E13" s="106">
        <v>100000</v>
      </c>
      <c r="F13" s="180" t="s">
        <v>149</v>
      </c>
    </row>
    <row r="14" spans="1:25" ht="33.75">
      <c r="A14" s="115">
        <v>42368</v>
      </c>
      <c r="B14" s="108" t="s">
        <v>165</v>
      </c>
      <c r="C14" s="109" t="s">
        <v>110</v>
      </c>
      <c r="D14" s="109">
        <v>15227</v>
      </c>
      <c r="E14" s="110">
        <v>156863.74</v>
      </c>
      <c r="F14" s="181" t="s">
        <v>941</v>
      </c>
    </row>
    <row r="15" spans="1:25" ht="12.75">
      <c r="D15" s="113" t="s">
        <v>120</v>
      </c>
      <c r="E15" s="114">
        <f>SUM(E6:E14)</f>
        <v>1788165.5699999998</v>
      </c>
    </row>
    <row r="17" spans="1:6" ht="12.75">
      <c r="A17" s="101" t="s">
        <v>167</v>
      </c>
      <c r="B17" s="102"/>
      <c r="C17" s="102"/>
      <c r="D17" s="102"/>
      <c r="E17" s="184"/>
      <c r="F17" s="184"/>
    </row>
    <row r="18" spans="1:6" ht="33.75">
      <c r="A18" s="115">
        <v>42354</v>
      </c>
      <c r="B18" s="108" t="s">
        <v>169</v>
      </c>
      <c r="C18" s="109" t="s">
        <v>110</v>
      </c>
      <c r="D18" s="109">
        <v>15227</v>
      </c>
      <c r="E18" s="110">
        <v>92931.06</v>
      </c>
      <c r="F18" s="180" t="s">
        <v>853</v>
      </c>
    </row>
    <row r="19" spans="1:6" ht="33.75">
      <c r="A19" s="112">
        <v>42356</v>
      </c>
      <c r="B19" s="104" t="s">
        <v>170</v>
      </c>
      <c r="C19" s="105" t="s">
        <v>110</v>
      </c>
      <c r="D19" s="105">
        <v>15227</v>
      </c>
      <c r="E19" s="106">
        <v>91827.36</v>
      </c>
      <c r="F19" s="180" t="s">
        <v>853</v>
      </c>
    </row>
    <row r="20" spans="1:6" ht="33.75">
      <c r="A20" s="115">
        <v>42356</v>
      </c>
      <c r="B20" s="108" t="s">
        <v>172</v>
      </c>
      <c r="C20" s="109" t="s">
        <v>110</v>
      </c>
      <c r="D20" s="109">
        <v>15227</v>
      </c>
      <c r="E20" s="110">
        <v>14569.01</v>
      </c>
      <c r="F20" s="180" t="s">
        <v>853</v>
      </c>
    </row>
    <row r="21" spans="1:6" ht="33.75">
      <c r="A21" s="115">
        <v>42356</v>
      </c>
      <c r="B21" s="108" t="s">
        <v>173</v>
      </c>
      <c r="C21" s="109" t="s">
        <v>110</v>
      </c>
      <c r="D21" s="109">
        <v>15227</v>
      </c>
      <c r="E21" s="110">
        <v>3538.38</v>
      </c>
      <c r="F21" s="180" t="s">
        <v>853</v>
      </c>
    </row>
    <row r="22" spans="1:6" ht="33.75">
      <c r="A22" s="112">
        <v>42356</v>
      </c>
      <c r="B22" s="104" t="s">
        <v>175</v>
      </c>
      <c r="C22" s="105" t="s">
        <v>110</v>
      </c>
      <c r="D22" s="105">
        <v>15227</v>
      </c>
      <c r="E22" s="106">
        <v>1532.16</v>
      </c>
      <c r="F22" s="180" t="s">
        <v>853</v>
      </c>
    </row>
    <row r="23" spans="1:6" ht="33.75">
      <c r="A23" s="115">
        <v>42356</v>
      </c>
      <c r="B23" s="108" t="s">
        <v>177</v>
      </c>
      <c r="C23" s="109" t="s">
        <v>110</v>
      </c>
      <c r="D23" s="109">
        <v>15227</v>
      </c>
      <c r="E23" s="110">
        <v>617320.16</v>
      </c>
      <c r="F23" s="180" t="s">
        <v>853</v>
      </c>
    </row>
    <row r="24" spans="1:6" ht="33.75">
      <c r="A24" s="112">
        <v>42368</v>
      </c>
      <c r="B24" s="104" t="s">
        <v>178</v>
      </c>
      <c r="C24" s="105" t="s">
        <v>110</v>
      </c>
      <c r="D24" s="105">
        <v>15227</v>
      </c>
      <c r="E24" s="106">
        <v>150000</v>
      </c>
      <c r="F24" s="180" t="s">
        <v>853</v>
      </c>
    </row>
    <row r="25" spans="1:6" ht="12.75">
      <c r="D25" s="113" t="s">
        <v>120</v>
      </c>
      <c r="E25" s="114">
        <f>SUM(E18:E24)</f>
        <v>971718.13</v>
      </c>
    </row>
    <row r="27" spans="1:6" ht="12.75">
      <c r="A27" s="1" t="s">
        <v>182</v>
      </c>
      <c r="B27" s="101" t="s">
        <v>183</v>
      </c>
      <c r="C27" s="102"/>
      <c r="D27" s="102"/>
      <c r="E27" s="102"/>
      <c r="F27" s="184"/>
    </row>
    <row r="28" spans="1:6" ht="33.75">
      <c r="A28" s="103">
        <v>42265</v>
      </c>
      <c r="B28" s="104" t="s">
        <v>184</v>
      </c>
      <c r="C28" s="105" t="s">
        <v>110</v>
      </c>
      <c r="D28" s="105">
        <v>15227</v>
      </c>
      <c r="E28" s="106">
        <v>29221.23</v>
      </c>
    </row>
    <row r="29" spans="1:6" ht="33.75">
      <c r="A29" s="107">
        <v>42279</v>
      </c>
      <c r="B29" s="108" t="s">
        <v>186</v>
      </c>
      <c r="C29" s="109" t="s">
        <v>110</v>
      </c>
      <c r="D29" s="109">
        <v>15227</v>
      </c>
      <c r="E29" s="110">
        <v>25103.69</v>
      </c>
    </row>
    <row r="30" spans="1:6" ht="33.75">
      <c r="A30" s="107">
        <v>42279</v>
      </c>
      <c r="B30" s="108" t="s">
        <v>187</v>
      </c>
      <c r="C30" s="109" t="s">
        <v>110</v>
      </c>
      <c r="D30" s="109">
        <v>15227</v>
      </c>
      <c r="E30" s="110">
        <v>13282.38</v>
      </c>
    </row>
    <row r="31" spans="1:6" ht="33.75">
      <c r="A31" s="103">
        <v>42282</v>
      </c>
      <c r="B31" s="104" t="s">
        <v>189</v>
      </c>
      <c r="C31" s="105" t="s">
        <v>110</v>
      </c>
      <c r="D31" s="105">
        <v>15227</v>
      </c>
      <c r="E31" s="106">
        <v>198040.25</v>
      </c>
    </row>
    <row r="32" spans="1:6" ht="33.75">
      <c r="A32" s="115">
        <v>42368</v>
      </c>
      <c r="B32" s="108" t="s">
        <v>190</v>
      </c>
      <c r="C32" s="109" t="s">
        <v>110</v>
      </c>
      <c r="D32" s="109">
        <v>15227</v>
      </c>
      <c r="E32" s="110">
        <v>25608.33</v>
      </c>
    </row>
    <row r="33" spans="1:8" ht="33.75">
      <c r="A33" s="112">
        <v>42368</v>
      </c>
      <c r="B33" s="104" t="s">
        <v>191</v>
      </c>
      <c r="C33" s="105" t="s">
        <v>110</v>
      </c>
      <c r="D33" s="105">
        <v>15227</v>
      </c>
      <c r="E33" s="106">
        <v>13549.38</v>
      </c>
    </row>
    <row r="34" spans="1:8" ht="33.75">
      <c r="A34" s="115">
        <v>42368</v>
      </c>
      <c r="B34" s="108" t="s">
        <v>192</v>
      </c>
      <c r="C34" s="109" t="s">
        <v>110</v>
      </c>
      <c r="D34" s="109">
        <v>15227</v>
      </c>
      <c r="E34" s="110">
        <v>202021.23</v>
      </c>
    </row>
    <row r="35" spans="1:8" ht="12.75">
      <c r="D35" s="113" t="s">
        <v>120</v>
      </c>
      <c r="E35" s="114">
        <f>SUM(E28:E34)</f>
        <v>506826.49</v>
      </c>
      <c r="F35" s="182" t="s">
        <v>193</v>
      </c>
    </row>
    <row r="36" spans="1:8" ht="15.75" customHeight="1">
      <c r="H36">
        <f>(6000000/4000)/12</f>
        <v>125</v>
      </c>
    </row>
    <row r="37" spans="1:8" ht="12.75">
      <c r="A37" s="101" t="s">
        <v>195</v>
      </c>
      <c r="B37" s="102"/>
      <c r="C37" s="102"/>
      <c r="D37" s="102"/>
      <c r="E37" s="184"/>
      <c r="F37" s="184"/>
    </row>
    <row r="38" spans="1:8" ht="33.75">
      <c r="A38" s="107">
        <v>42283</v>
      </c>
      <c r="B38" s="108" t="s">
        <v>196</v>
      </c>
      <c r="C38" s="109" t="s">
        <v>110</v>
      </c>
      <c r="D38" s="109">
        <v>15227</v>
      </c>
      <c r="E38" s="110">
        <v>53769.09</v>
      </c>
      <c r="F38" s="180" t="s">
        <v>943</v>
      </c>
    </row>
    <row r="39" spans="1:8" ht="33.75">
      <c r="A39" s="103">
        <v>42283</v>
      </c>
      <c r="B39" s="104" t="s">
        <v>197</v>
      </c>
      <c r="C39" s="105" t="s">
        <v>110</v>
      </c>
      <c r="D39" s="105">
        <v>15227</v>
      </c>
      <c r="E39" s="106">
        <v>28449.25</v>
      </c>
      <c r="F39" s="180" t="s">
        <v>943</v>
      </c>
    </row>
    <row r="40" spans="1:8" ht="33.75">
      <c r="A40" s="107">
        <v>42283</v>
      </c>
      <c r="B40" s="108" t="s">
        <v>199</v>
      </c>
      <c r="C40" s="109" t="s">
        <v>110</v>
      </c>
      <c r="D40" s="109">
        <v>15227</v>
      </c>
      <c r="E40" s="110">
        <v>50324.03</v>
      </c>
      <c r="F40" s="180" t="s">
        <v>943</v>
      </c>
    </row>
    <row r="41" spans="1:8" ht="33.75">
      <c r="A41" s="103">
        <v>42283</v>
      </c>
      <c r="B41" s="104" t="s">
        <v>200</v>
      </c>
      <c r="C41" s="105" t="s">
        <v>110</v>
      </c>
      <c r="D41" s="105">
        <v>15227</v>
      </c>
      <c r="E41" s="106">
        <v>436442.7</v>
      </c>
      <c r="F41" s="180" t="s">
        <v>943</v>
      </c>
    </row>
    <row r="42" spans="1:8" ht="12.75">
      <c r="D42" s="113" t="s">
        <v>120</v>
      </c>
      <c r="E42" s="114">
        <f>SUM(E38:E41)</f>
        <v>568985.07000000007</v>
      </c>
    </row>
    <row r="44" spans="1:8" ht="12.75">
      <c r="A44" s="101" t="s">
        <v>203</v>
      </c>
      <c r="B44" s="102"/>
      <c r="C44" s="102"/>
      <c r="D44" s="102"/>
      <c r="E44" s="184"/>
      <c r="F44" s="184"/>
    </row>
    <row r="45" spans="1:8" ht="33.75">
      <c r="A45" s="112">
        <v>42368</v>
      </c>
      <c r="B45" s="104" t="s">
        <v>204</v>
      </c>
      <c r="C45" s="105" t="s">
        <v>110</v>
      </c>
      <c r="D45" s="105">
        <v>15227</v>
      </c>
      <c r="E45" s="106">
        <v>15239.78</v>
      </c>
      <c r="F45" s="180" t="s">
        <v>137</v>
      </c>
    </row>
    <row r="46" spans="1:8" ht="33.75">
      <c r="A46" s="115">
        <v>42368</v>
      </c>
      <c r="B46" s="108" t="s">
        <v>206</v>
      </c>
      <c r="C46" s="109" t="s">
        <v>110</v>
      </c>
      <c r="D46" s="109">
        <v>15227</v>
      </c>
      <c r="E46" s="118">
        <v>808.42</v>
      </c>
      <c r="F46" s="180" t="s">
        <v>137</v>
      </c>
    </row>
    <row r="47" spans="1:8" ht="33.75">
      <c r="A47" s="112">
        <v>42368</v>
      </c>
      <c r="B47" s="104" t="s">
        <v>208</v>
      </c>
      <c r="C47" s="105" t="s">
        <v>110</v>
      </c>
      <c r="D47" s="105">
        <v>15227</v>
      </c>
      <c r="E47" s="111">
        <v>269.31</v>
      </c>
      <c r="F47" s="180" t="s">
        <v>137</v>
      </c>
    </row>
    <row r="48" spans="1:8" ht="33.75">
      <c r="A48" s="115">
        <v>42368</v>
      </c>
      <c r="B48" s="108" t="s">
        <v>209</v>
      </c>
      <c r="C48" s="109" t="s">
        <v>110</v>
      </c>
      <c r="D48" s="109">
        <v>15227</v>
      </c>
      <c r="E48" s="110">
        <v>4852.24</v>
      </c>
      <c r="F48" s="180" t="s">
        <v>137</v>
      </c>
    </row>
    <row r="49" spans="1:16" ht="33.75">
      <c r="A49" s="112">
        <v>42368</v>
      </c>
      <c r="B49" s="104" t="s">
        <v>213</v>
      </c>
      <c r="C49" s="105" t="s">
        <v>110</v>
      </c>
      <c r="D49" s="105">
        <v>15227</v>
      </c>
      <c r="E49" s="111">
        <v>180</v>
      </c>
      <c r="F49" s="180" t="s">
        <v>137</v>
      </c>
    </row>
    <row r="50" spans="1:16" ht="33.75">
      <c r="A50" s="115">
        <v>42368</v>
      </c>
      <c r="B50" s="108" t="s">
        <v>215</v>
      </c>
      <c r="C50" s="109" t="s">
        <v>110</v>
      </c>
      <c r="D50" s="109">
        <v>15227</v>
      </c>
      <c r="E50" s="110">
        <v>1616.85</v>
      </c>
      <c r="F50" s="180" t="s">
        <v>137</v>
      </c>
    </row>
    <row r="51" spans="1:16" ht="33.75">
      <c r="A51" s="115">
        <v>42368</v>
      </c>
      <c r="B51" s="108" t="s">
        <v>217</v>
      </c>
      <c r="C51" s="109" t="s">
        <v>110</v>
      </c>
      <c r="D51" s="109">
        <v>15227</v>
      </c>
      <c r="E51" s="110">
        <v>237542.42</v>
      </c>
      <c r="F51" s="180" t="s">
        <v>137</v>
      </c>
    </row>
    <row r="52" spans="1:16" ht="12.75">
      <c r="D52" s="113" t="s">
        <v>120</v>
      </c>
      <c r="E52" s="114">
        <f>SUM(E45:E51)</f>
        <v>260509.02000000002</v>
      </c>
    </row>
    <row r="54" spans="1:16" ht="12.75">
      <c r="A54" s="100" t="s">
        <v>194</v>
      </c>
      <c r="B54" s="96" t="s">
        <v>142</v>
      </c>
      <c r="C54" s="97"/>
      <c r="D54" s="97"/>
      <c r="E54" s="98"/>
      <c r="F54" s="178"/>
      <c r="G54" s="99"/>
      <c r="H54" s="97"/>
      <c r="I54" s="97"/>
      <c r="J54" s="97"/>
      <c r="K54" s="97"/>
      <c r="L54" s="97"/>
      <c r="M54" s="97"/>
      <c r="N54" s="97"/>
      <c r="O54" s="97"/>
      <c r="P54" s="97"/>
    </row>
    <row r="56" spans="1:16" ht="12.75">
      <c r="A56" s="120" t="s">
        <v>106</v>
      </c>
      <c r="B56" s="121" t="s">
        <v>219</v>
      </c>
      <c r="C56" s="123"/>
      <c r="D56" s="123"/>
      <c r="E56" s="124"/>
      <c r="F56" s="188"/>
      <c r="G56" s="125"/>
      <c r="H56" s="123"/>
      <c r="I56" s="123"/>
      <c r="J56" s="123"/>
      <c r="K56" s="123"/>
      <c r="L56" s="123"/>
      <c r="M56" s="123"/>
      <c r="N56" s="123"/>
      <c r="O56" s="123"/>
      <c r="P56" s="123"/>
    </row>
    <row r="58" spans="1:16" ht="12.75">
      <c r="A58" s="1" t="s">
        <v>225</v>
      </c>
      <c r="B58" s="101" t="s">
        <v>226</v>
      </c>
      <c r="C58" s="102"/>
      <c r="D58" s="102"/>
      <c r="E58" s="102"/>
      <c r="F58" s="184"/>
      <c r="G58" s="102"/>
    </row>
    <row r="59" spans="1:16" ht="33.75">
      <c r="A59" s="115">
        <v>42306</v>
      </c>
      <c r="B59" s="108" t="s">
        <v>228</v>
      </c>
      <c r="C59" s="109" t="s">
        <v>110</v>
      </c>
      <c r="D59" s="109">
        <v>15227</v>
      </c>
      <c r="E59" s="110">
        <v>25121.98</v>
      </c>
    </row>
    <row r="60" spans="1:16" ht="33.75">
      <c r="A60" s="112">
        <v>42306</v>
      </c>
      <c r="B60" s="104" t="s">
        <v>231</v>
      </c>
      <c r="C60" s="105" t="s">
        <v>110</v>
      </c>
      <c r="D60" s="105">
        <v>15227</v>
      </c>
      <c r="E60" s="106">
        <v>13292.05</v>
      </c>
    </row>
    <row r="61" spans="1:16" ht="33.75">
      <c r="A61" s="115">
        <v>42306</v>
      </c>
      <c r="B61" s="108" t="s">
        <v>232</v>
      </c>
      <c r="C61" s="109" t="s">
        <v>110</v>
      </c>
      <c r="D61" s="109">
        <v>15227</v>
      </c>
      <c r="E61" s="110">
        <v>198184.47</v>
      </c>
    </row>
    <row r="62" spans="1:16" ht="33.75">
      <c r="A62" s="107">
        <v>42314</v>
      </c>
      <c r="B62" s="108" t="s">
        <v>237</v>
      </c>
      <c r="C62" s="109" t="s">
        <v>110</v>
      </c>
      <c r="D62" s="109">
        <v>15227</v>
      </c>
      <c r="E62" s="110">
        <v>25121.98</v>
      </c>
    </row>
    <row r="63" spans="1:16" ht="33.75">
      <c r="A63" s="103">
        <v>42314</v>
      </c>
      <c r="B63" s="104" t="s">
        <v>240</v>
      </c>
      <c r="C63" s="105" t="s">
        <v>110</v>
      </c>
      <c r="D63" s="105">
        <v>15227</v>
      </c>
      <c r="E63" s="106">
        <v>8279.52</v>
      </c>
    </row>
    <row r="64" spans="1:16" ht="12.75">
      <c r="D64" s="113" t="s">
        <v>120</v>
      </c>
      <c r="E64" s="114">
        <f>SUM(E59:E63)</f>
        <v>270000</v>
      </c>
      <c r="F64" s="182" t="s">
        <v>233</v>
      </c>
    </row>
    <row r="66" spans="1:8" ht="12.75">
      <c r="A66" s="101" t="s">
        <v>956</v>
      </c>
      <c r="B66" s="102"/>
      <c r="C66" s="102"/>
      <c r="D66" s="102"/>
      <c r="E66" s="184"/>
      <c r="F66" s="102"/>
      <c r="G66" s="102"/>
    </row>
    <row r="67" spans="1:8" ht="33.75">
      <c r="A67" s="107">
        <v>42082</v>
      </c>
      <c r="B67" s="108" t="s">
        <v>244</v>
      </c>
      <c r="C67" s="109" t="s">
        <v>110</v>
      </c>
      <c r="D67" s="109">
        <v>15227</v>
      </c>
      <c r="E67" s="110">
        <v>14759.51</v>
      </c>
      <c r="F67" s="180" t="s">
        <v>952</v>
      </c>
    </row>
    <row r="68" spans="1:8" ht="33.75">
      <c r="A68" s="103">
        <v>42082</v>
      </c>
      <c r="B68" s="104" t="s">
        <v>245</v>
      </c>
      <c r="C68" s="105" t="s">
        <v>110</v>
      </c>
      <c r="D68" s="105">
        <v>15227</v>
      </c>
      <c r="E68" s="106">
        <v>24377.13</v>
      </c>
      <c r="F68" s="180" t="s">
        <v>952</v>
      </c>
    </row>
    <row r="69" spans="1:8" ht="33.75">
      <c r="A69" s="107">
        <v>42082</v>
      </c>
      <c r="B69" s="108" t="s">
        <v>247</v>
      </c>
      <c r="C69" s="109" t="s">
        <v>110</v>
      </c>
      <c r="D69" s="109">
        <v>15227</v>
      </c>
      <c r="E69" s="110">
        <v>236856.94</v>
      </c>
      <c r="F69" s="180" t="s">
        <v>952</v>
      </c>
    </row>
    <row r="70" spans="1:8" ht="33.75">
      <c r="A70" s="103">
        <v>42082</v>
      </c>
      <c r="B70" s="104" t="s">
        <v>248</v>
      </c>
      <c r="C70" s="105" t="s">
        <v>110</v>
      </c>
      <c r="D70" s="105">
        <v>15227</v>
      </c>
      <c r="E70" s="106">
        <v>392325.98</v>
      </c>
      <c r="F70" s="180" t="s">
        <v>952</v>
      </c>
    </row>
    <row r="71" spans="1:8" ht="12.75">
      <c r="D71" s="113" t="s">
        <v>120</v>
      </c>
      <c r="E71" s="114">
        <f>SUM(E67:E70)</f>
        <v>668319.56000000006</v>
      </c>
    </row>
    <row r="73" spans="1:8" ht="12.75">
      <c r="A73" s="101" t="s">
        <v>1008</v>
      </c>
      <c r="B73" s="102"/>
      <c r="C73" s="102"/>
      <c r="D73" s="102"/>
      <c r="E73" s="184"/>
      <c r="F73" s="102"/>
      <c r="G73" s="102"/>
      <c r="H73" s="102"/>
    </row>
    <row r="74" spans="1:8" ht="38.25">
      <c r="A74" s="107">
        <v>42317</v>
      </c>
      <c r="B74" s="108" t="s">
        <v>252</v>
      </c>
      <c r="C74" s="109" t="s">
        <v>110</v>
      </c>
      <c r="D74" s="109">
        <v>15227</v>
      </c>
      <c r="E74" s="110">
        <v>1210.3800000000001</v>
      </c>
      <c r="F74" s="180" t="s">
        <v>1004</v>
      </c>
    </row>
    <row r="75" spans="1:8" ht="38.25">
      <c r="A75" s="103">
        <v>42317</v>
      </c>
      <c r="B75" s="104" t="s">
        <v>254</v>
      </c>
      <c r="C75" s="105" t="s">
        <v>110</v>
      </c>
      <c r="D75" s="105">
        <v>15227</v>
      </c>
      <c r="E75" s="111">
        <v>423.63</v>
      </c>
      <c r="F75" s="180" t="s">
        <v>1004</v>
      </c>
    </row>
    <row r="76" spans="1:8" ht="38.25">
      <c r="A76" s="112">
        <v>42318</v>
      </c>
      <c r="B76" s="104" t="s">
        <v>256</v>
      </c>
      <c r="C76" s="105" t="s">
        <v>110</v>
      </c>
      <c r="D76" s="105">
        <v>15227</v>
      </c>
      <c r="E76" s="106">
        <v>22573.49</v>
      </c>
      <c r="F76" s="180" t="s">
        <v>1004</v>
      </c>
    </row>
    <row r="77" spans="1:8" ht="38.25">
      <c r="A77" s="115">
        <v>42327</v>
      </c>
      <c r="B77" s="108" t="s">
        <v>258</v>
      </c>
      <c r="C77" s="109" t="s">
        <v>110</v>
      </c>
      <c r="D77" s="109">
        <v>15227</v>
      </c>
      <c r="E77" s="118">
        <v>682.93</v>
      </c>
      <c r="F77" s="181" t="s">
        <v>1005</v>
      </c>
    </row>
    <row r="78" spans="1:8" ht="38.25">
      <c r="A78" s="115">
        <v>42335</v>
      </c>
      <c r="B78" s="108" t="s">
        <v>259</v>
      </c>
      <c r="C78" s="109" t="s">
        <v>110</v>
      </c>
      <c r="D78" s="109">
        <v>15227</v>
      </c>
      <c r="E78" s="118">
        <v>682.67</v>
      </c>
      <c r="F78" s="180" t="s">
        <v>1006</v>
      </c>
    </row>
    <row r="79" spans="1:8" ht="38.25">
      <c r="A79" s="107">
        <v>42346</v>
      </c>
      <c r="B79" s="108" t="s">
        <v>261</v>
      </c>
      <c r="C79" s="109" t="s">
        <v>110</v>
      </c>
      <c r="D79" s="109">
        <v>15227</v>
      </c>
      <c r="E79" s="110">
        <v>1950.48</v>
      </c>
      <c r="F79" s="180" t="s">
        <v>1006</v>
      </c>
    </row>
    <row r="80" spans="1:8" ht="38.25">
      <c r="A80" s="103">
        <v>42346</v>
      </c>
      <c r="B80" s="104" t="s">
        <v>262</v>
      </c>
      <c r="C80" s="105" t="s">
        <v>110</v>
      </c>
      <c r="D80" s="105">
        <v>15227</v>
      </c>
      <c r="E80" s="106">
        <v>1170.74</v>
      </c>
      <c r="F80" s="181" t="s">
        <v>1005</v>
      </c>
    </row>
    <row r="81" spans="1:8" ht="38.25">
      <c r="A81" s="107">
        <v>42346</v>
      </c>
      <c r="B81" s="108" t="s">
        <v>264</v>
      </c>
      <c r="C81" s="109" t="s">
        <v>110</v>
      </c>
      <c r="D81" s="109">
        <v>15227</v>
      </c>
      <c r="E81" s="110">
        <v>36376.53</v>
      </c>
      <c r="F81" s="180" t="s">
        <v>1006</v>
      </c>
    </row>
    <row r="82" spans="1:8" ht="38.25">
      <c r="A82" s="107">
        <v>42346</v>
      </c>
      <c r="B82" s="108" t="s">
        <v>266</v>
      </c>
      <c r="C82" s="109" t="s">
        <v>110</v>
      </c>
      <c r="D82" s="109">
        <v>15227</v>
      </c>
      <c r="E82" s="110">
        <v>37170.93</v>
      </c>
      <c r="F82" s="181" t="s">
        <v>1005</v>
      </c>
    </row>
    <row r="83" spans="1:8" ht="38.25">
      <c r="A83" s="115">
        <v>42369</v>
      </c>
      <c r="B83" s="108" t="s">
        <v>267</v>
      </c>
      <c r="C83" s="109" t="s">
        <v>110</v>
      </c>
      <c r="D83" s="109">
        <v>15227</v>
      </c>
      <c r="E83" s="110">
        <v>1477.69</v>
      </c>
      <c r="F83" s="180" t="s">
        <v>1007</v>
      </c>
    </row>
    <row r="84" spans="1:8" ht="38.25">
      <c r="A84" s="112">
        <v>42369</v>
      </c>
      <c r="B84" s="104" t="s">
        <v>268</v>
      </c>
      <c r="C84" s="105" t="s">
        <v>110</v>
      </c>
      <c r="D84" s="105">
        <v>15227</v>
      </c>
      <c r="E84" s="106">
        <v>1764.98</v>
      </c>
      <c r="F84" s="180" t="s">
        <v>1004</v>
      </c>
    </row>
    <row r="85" spans="1:8" ht="38.25">
      <c r="A85" s="115">
        <v>42369</v>
      </c>
      <c r="B85" s="108" t="s">
        <v>269</v>
      </c>
      <c r="C85" s="109" t="s">
        <v>110</v>
      </c>
      <c r="D85" s="109">
        <v>15227</v>
      </c>
      <c r="E85" s="110">
        <v>1034.3800000000001</v>
      </c>
      <c r="F85" s="180" t="s">
        <v>1007</v>
      </c>
    </row>
    <row r="86" spans="1:8" ht="38.25">
      <c r="A86" s="112">
        <v>42369</v>
      </c>
      <c r="B86" s="104" t="s">
        <v>271</v>
      </c>
      <c r="C86" s="105" t="s">
        <v>110</v>
      </c>
      <c r="D86" s="105">
        <v>15227</v>
      </c>
      <c r="E86" s="111">
        <v>617.74</v>
      </c>
      <c r="F86" s="180" t="s">
        <v>1004</v>
      </c>
    </row>
    <row r="87" spans="1:8" ht="38.25">
      <c r="A87" s="115">
        <v>42369</v>
      </c>
      <c r="B87" s="108" t="s">
        <v>273</v>
      </c>
      <c r="C87" s="109" t="s">
        <v>110</v>
      </c>
      <c r="D87" s="109">
        <v>15227</v>
      </c>
      <c r="E87" s="110">
        <v>56595.42</v>
      </c>
      <c r="F87" s="180" t="s">
        <v>1007</v>
      </c>
    </row>
    <row r="88" spans="1:8" ht="38.25">
      <c r="A88" s="115">
        <v>42369</v>
      </c>
      <c r="B88" s="108" t="s">
        <v>275</v>
      </c>
      <c r="C88" s="109" t="s">
        <v>110</v>
      </c>
      <c r="D88" s="109">
        <v>15227</v>
      </c>
      <c r="E88" s="110">
        <v>32916.93</v>
      </c>
      <c r="F88" s="180" t="s">
        <v>1004</v>
      </c>
    </row>
    <row r="89" spans="1:8" ht="12.75">
      <c r="D89" s="113" t="s">
        <v>120</v>
      </c>
      <c r="E89" s="114">
        <f>SUM(E74:E88)</f>
        <v>196648.91999999998</v>
      </c>
    </row>
    <row r="91" spans="1:8" ht="12.75">
      <c r="A91" s="1" t="s">
        <v>279</v>
      </c>
      <c r="B91" s="101" t="s">
        <v>281</v>
      </c>
      <c r="C91" s="102"/>
      <c r="D91" s="102"/>
      <c r="E91" s="102"/>
      <c r="F91" s="184"/>
      <c r="G91" s="102"/>
      <c r="H91" s="102"/>
    </row>
    <row r="92" spans="1:8" ht="63.75">
      <c r="A92" s="107">
        <v>42279</v>
      </c>
      <c r="B92" s="108" t="s">
        <v>283</v>
      </c>
      <c r="C92" s="109" t="s">
        <v>110</v>
      </c>
      <c r="D92" s="109">
        <v>15227</v>
      </c>
      <c r="E92" s="118">
        <v>693.97</v>
      </c>
      <c r="F92" s="180" t="s">
        <v>284</v>
      </c>
    </row>
    <row r="93" spans="1:8" ht="33.75">
      <c r="A93" s="103">
        <v>42279</v>
      </c>
      <c r="B93" s="104" t="s">
        <v>286</v>
      </c>
      <c r="C93" s="105" t="s">
        <v>110</v>
      </c>
      <c r="D93" s="105">
        <v>15227</v>
      </c>
      <c r="E93" s="111">
        <v>146.87</v>
      </c>
    </row>
    <row r="94" spans="1:8" ht="33.75">
      <c r="A94" s="107">
        <v>42279</v>
      </c>
      <c r="B94" s="108" t="s">
        <v>288</v>
      </c>
      <c r="C94" s="109" t="s">
        <v>110</v>
      </c>
      <c r="D94" s="109">
        <v>15227</v>
      </c>
      <c r="E94" s="110">
        <v>183176.17</v>
      </c>
    </row>
    <row r="95" spans="1:8" ht="33.75">
      <c r="A95" s="112">
        <v>42306</v>
      </c>
      <c r="B95" s="104" t="s">
        <v>289</v>
      </c>
      <c r="C95" s="105" t="s">
        <v>110</v>
      </c>
      <c r="D95" s="105">
        <v>15227</v>
      </c>
      <c r="E95" s="111">
        <v>561.86</v>
      </c>
    </row>
    <row r="96" spans="1:8" ht="33.75">
      <c r="A96" s="115">
        <v>42306</v>
      </c>
      <c r="B96" s="108" t="s">
        <v>291</v>
      </c>
      <c r="C96" s="109" t="s">
        <v>110</v>
      </c>
      <c r="D96" s="109">
        <v>15227</v>
      </c>
      <c r="E96" s="118">
        <v>118.91</v>
      </c>
    </row>
    <row r="97" spans="1:8" ht="33.75">
      <c r="A97" s="112">
        <v>42306</v>
      </c>
      <c r="B97" s="104" t="s">
        <v>293</v>
      </c>
      <c r="C97" s="105" t="s">
        <v>110</v>
      </c>
      <c r="D97" s="105">
        <v>15227</v>
      </c>
      <c r="E97" s="106">
        <v>133838.88</v>
      </c>
    </row>
    <row r="98" spans="1:8" ht="33.75">
      <c r="A98" s="115">
        <v>42356</v>
      </c>
      <c r="B98" s="108" t="s">
        <v>294</v>
      </c>
      <c r="C98" s="109" t="s">
        <v>110</v>
      </c>
      <c r="D98" s="109">
        <v>15227</v>
      </c>
      <c r="E98" s="110">
        <v>24811.03</v>
      </c>
    </row>
    <row r="99" spans="1:8" ht="12.75">
      <c r="D99" s="113" t="s">
        <v>120</v>
      </c>
      <c r="E99" s="114">
        <f>SUM(E92:E98)</f>
        <v>343347.69000000006</v>
      </c>
      <c r="F99" s="182" t="s">
        <v>233</v>
      </c>
    </row>
    <row r="101" spans="1:8" ht="12.75">
      <c r="A101" s="101" t="s">
        <v>1009</v>
      </c>
      <c r="B101" s="102"/>
      <c r="C101" s="102"/>
      <c r="D101" s="102"/>
      <c r="E101" s="184"/>
      <c r="F101" s="102"/>
      <c r="G101" s="102"/>
      <c r="H101" s="102"/>
    </row>
    <row r="102" spans="1:8" ht="38.25">
      <c r="A102" s="107">
        <v>42172</v>
      </c>
      <c r="B102" s="108" t="s">
        <v>298</v>
      </c>
      <c r="C102" s="109" t="s">
        <v>110</v>
      </c>
      <c r="D102" s="109">
        <v>15227</v>
      </c>
      <c r="E102" s="110">
        <v>9539.08</v>
      </c>
      <c r="F102" s="180" t="s">
        <v>967</v>
      </c>
    </row>
    <row r="103" spans="1:8" ht="38.25">
      <c r="A103" s="103">
        <v>42172</v>
      </c>
      <c r="B103" s="104" t="s">
        <v>301</v>
      </c>
      <c r="C103" s="105" t="s">
        <v>110</v>
      </c>
      <c r="D103" s="105">
        <v>15227</v>
      </c>
      <c r="E103" s="106">
        <v>91403.6</v>
      </c>
      <c r="F103" s="180" t="s">
        <v>967</v>
      </c>
    </row>
    <row r="104" spans="1:8" ht="38.25">
      <c r="A104" s="112">
        <v>42324</v>
      </c>
      <c r="B104" s="104" t="s">
        <v>304</v>
      </c>
      <c r="C104" s="105" t="s">
        <v>110</v>
      </c>
      <c r="D104" s="105">
        <v>15227</v>
      </c>
      <c r="E104" s="106">
        <v>22472.400000000001</v>
      </c>
      <c r="F104" s="180" t="s">
        <v>967</v>
      </c>
    </row>
    <row r="105" spans="1:8" ht="38.25">
      <c r="A105" s="112">
        <v>42325</v>
      </c>
      <c r="B105" s="104" t="s">
        <v>306</v>
      </c>
      <c r="C105" s="105" t="s">
        <v>110</v>
      </c>
      <c r="D105" s="105">
        <v>15227</v>
      </c>
      <c r="E105" s="106">
        <v>215330.74</v>
      </c>
      <c r="F105" s="180" t="s">
        <v>967</v>
      </c>
    </row>
    <row r="106" spans="1:8" ht="12.75">
      <c r="D106" s="113" t="s">
        <v>120</v>
      </c>
      <c r="E106" s="114">
        <f>SUM(E102:E105)</f>
        <v>338745.82</v>
      </c>
    </row>
    <row r="108" spans="1:8" ht="12.75">
      <c r="A108" s="101" t="s">
        <v>1011</v>
      </c>
      <c r="B108" s="102"/>
      <c r="C108" s="102"/>
      <c r="D108" s="102"/>
      <c r="E108" s="184"/>
      <c r="F108" s="102"/>
      <c r="G108" s="102"/>
      <c r="H108" s="102"/>
    </row>
    <row r="109" spans="1:8" ht="33.75">
      <c r="A109" s="112">
        <v>42300</v>
      </c>
      <c r="B109" s="104" t="s">
        <v>308</v>
      </c>
      <c r="C109" s="105" t="s">
        <v>110</v>
      </c>
      <c r="D109" s="105">
        <v>15227</v>
      </c>
      <c r="E109" s="106">
        <v>2323.36</v>
      </c>
      <c r="F109" s="180" t="s">
        <v>1010</v>
      </c>
    </row>
    <row r="110" spans="1:8" ht="33.75">
      <c r="A110" s="115">
        <v>42300</v>
      </c>
      <c r="B110" s="108" t="s">
        <v>310</v>
      </c>
      <c r="C110" s="109" t="s">
        <v>110</v>
      </c>
      <c r="D110" s="109">
        <v>15227</v>
      </c>
      <c r="E110" s="110">
        <v>44143.78</v>
      </c>
      <c r="F110" s="180" t="s">
        <v>1010</v>
      </c>
    </row>
    <row r="111" spans="1:8" ht="33.75">
      <c r="A111" s="115">
        <v>42360</v>
      </c>
      <c r="B111" s="108" t="s">
        <v>312</v>
      </c>
      <c r="C111" s="109" t="s">
        <v>110</v>
      </c>
      <c r="D111" s="109">
        <v>15227</v>
      </c>
      <c r="E111" s="110">
        <v>20087.72</v>
      </c>
      <c r="F111" s="180" t="s">
        <v>1010</v>
      </c>
    </row>
    <row r="112" spans="1:8" ht="33.75">
      <c r="A112" s="112">
        <v>42367</v>
      </c>
      <c r="B112" s="104" t="s">
        <v>313</v>
      </c>
      <c r="C112" s="105" t="s">
        <v>110</v>
      </c>
      <c r="D112" s="105">
        <v>15227</v>
      </c>
      <c r="E112" s="106">
        <v>9720.91</v>
      </c>
      <c r="F112" s="180" t="s">
        <v>1010</v>
      </c>
    </row>
    <row r="113" spans="1:8" ht="12.75">
      <c r="D113" s="113" t="s">
        <v>120</v>
      </c>
      <c r="E113" s="114">
        <f>SUM(E109:E112)</f>
        <v>76275.77</v>
      </c>
    </row>
    <row r="115" spans="1:8" ht="12.75">
      <c r="A115" s="101" t="s">
        <v>1014</v>
      </c>
      <c r="B115" s="102"/>
      <c r="C115" s="102"/>
      <c r="D115" s="102"/>
      <c r="E115" s="184"/>
      <c r="F115" s="102"/>
      <c r="G115" s="102"/>
      <c r="H115" s="102"/>
    </row>
    <row r="116" spans="1:8" ht="51">
      <c r="A116" s="112">
        <v>42306</v>
      </c>
      <c r="B116" s="104" t="s">
        <v>315</v>
      </c>
      <c r="C116" s="105" t="s">
        <v>110</v>
      </c>
      <c r="D116" s="105">
        <v>15227</v>
      </c>
      <c r="E116" s="111">
        <v>376.37</v>
      </c>
      <c r="F116" s="181" t="s">
        <v>1012</v>
      </c>
    </row>
    <row r="117" spans="1:8" ht="51">
      <c r="A117" s="107">
        <v>42311</v>
      </c>
      <c r="B117" s="108" t="s">
        <v>316</v>
      </c>
      <c r="C117" s="109" t="s">
        <v>110</v>
      </c>
      <c r="D117" s="109">
        <v>15227</v>
      </c>
      <c r="E117" s="110">
        <v>7434.29</v>
      </c>
      <c r="F117" s="181" t="s">
        <v>1012</v>
      </c>
    </row>
    <row r="118" spans="1:8" ht="38.25">
      <c r="A118" s="103">
        <v>42314</v>
      </c>
      <c r="B118" s="104" t="s">
        <v>320</v>
      </c>
      <c r="C118" s="105" t="s">
        <v>110</v>
      </c>
      <c r="D118" s="105">
        <v>15227</v>
      </c>
      <c r="E118" s="111">
        <v>643.62</v>
      </c>
      <c r="F118" s="181" t="s">
        <v>1013</v>
      </c>
    </row>
    <row r="119" spans="1:8" ht="38.25">
      <c r="A119" s="107">
        <v>42314</v>
      </c>
      <c r="B119" s="108" t="s">
        <v>321</v>
      </c>
      <c r="C119" s="109" t="s">
        <v>110</v>
      </c>
      <c r="D119" s="109">
        <v>15227</v>
      </c>
      <c r="E119" s="110">
        <v>12713.24</v>
      </c>
      <c r="F119" s="181" t="s">
        <v>1013</v>
      </c>
    </row>
    <row r="120" spans="1:8" ht="12.75">
      <c r="D120" s="113" t="s">
        <v>120</v>
      </c>
      <c r="E120" s="114">
        <f>SUM(E116:E119)</f>
        <v>21167.52</v>
      </c>
    </row>
    <row r="122" spans="1:8" ht="12.75">
      <c r="A122" s="101" t="s">
        <v>1015</v>
      </c>
      <c r="B122" s="102"/>
      <c r="C122" s="102"/>
      <c r="D122" s="102"/>
      <c r="E122" s="184"/>
      <c r="F122" s="102"/>
      <c r="G122" s="102"/>
      <c r="H122" s="102"/>
    </row>
    <row r="123" spans="1:8" ht="38.25">
      <c r="A123" s="107">
        <v>42024</v>
      </c>
      <c r="B123" s="108" t="s">
        <v>324</v>
      </c>
      <c r="C123" s="109" t="s">
        <v>110</v>
      </c>
      <c r="D123" s="109">
        <v>15227</v>
      </c>
      <c r="E123" s="118">
        <v>993.43</v>
      </c>
      <c r="F123" s="181" t="s">
        <v>996</v>
      </c>
    </row>
    <row r="124" spans="1:8" ht="38.25">
      <c r="A124" s="103">
        <v>42024</v>
      </c>
      <c r="B124" s="104" t="s">
        <v>325</v>
      </c>
      <c r="C124" s="105" t="s">
        <v>110</v>
      </c>
      <c r="D124" s="105">
        <v>15227</v>
      </c>
      <c r="E124" s="106">
        <v>15988.24</v>
      </c>
      <c r="F124" s="181" t="s">
        <v>996</v>
      </c>
    </row>
    <row r="125" spans="1:8" ht="38.25">
      <c r="A125" s="115">
        <v>42300</v>
      </c>
      <c r="B125" s="108" t="s">
        <v>328</v>
      </c>
      <c r="C125" s="109" t="s">
        <v>110</v>
      </c>
      <c r="D125" s="109">
        <v>15227</v>
      </c>
      <c r="E125" s="110">
        <v>2147.6999999999998</v>
      </c>
      <c r="F125" s="181" t="s">
        <v>996</v>
      </c>
    </row>
    <row r="126" spans="1:8" ht="38.25">
      <c r="A126" s="112">
        <v>42300</v>
      </c>
      <c r="B126" s="104" t="s">
        <v>329</v>
      </c>
      <c r="C126" s="105" t="s">
        <v>110</v>
      </c>
      <c r="D126" s="105">
        <v>15227</v>
      </c>
      <c r="E126" s="106">
        <v>34565.1</v>
      </c>
      <c r="F126" s="181" t="s">
        <v>996</v>
      </c>
    </row>
    <row r="127" spans="1:8" ht="12.75">
      <c r="D127" s="113" t="s">
        <v>120</v>
      </c>
      <c r="E127" s="114">
        <f>SUM(E123:E126)</f>
        <v>53694.47</v>
      </c>
    </row>
    <row r="129" spans="1:19" ht="12.75">
      <c r="A129" s="101" t="s">
        <v>1016</v>
      </c>
      <c r="B129" s="102"/>
      <c r="C129" s="102"/>
      <c r="D129" s="102"/>
      <c r="E129" s="184"/>
      <c r="F129" s="102"/>
      <c r="G129" s="102"/>
      <c r="H129" s="102"/>
      <c r="I129" s="102"/>
      <c r="J129" s="102"/>
    </row>
    <row r="130" spans="1:19" ht="33.75">
      <c r="A130" s="107">
        <v>42313</v>
      </c>
      <c r="B130" s="108" t="s">
        <v>332</v>
      </c>
      <c r="C130" s="109" t="s">
        <v>110</v>
      </c>
      <c r="D130" s="109">
        <v>15227</v>
      </c>
      <c r="E130" s="110">
        <v>38478.79</v>
      </c>
      <c r="F130" s="180" t="s">
        <v>975</v>
      </c>
    </row>
    <row r="131" spans="1:19" ht="12.75">
      <c r="D131" s="113" t="s">
        <v>120</v>
      </c>
      <c r="E131" s="114">
        <v>38478.79</v>
      </c>
    </row>
    <row r="133" spans="1:19" ht="12.75">
      <c r="A133" s="120" t="s">
        <v>194</v>
      </c>
      <c r="B133" s="121" t="s">
        <v>219</v>
      </c>
      <c r="C133" s="123"/>
      <c r="D133" s="123"/>
      <c r="E133" s="124"/>
      <c r="F133" s="188"/>
      <c r="G133" s="125"/>
      <c r="H133" s="123"/>
      <c r="I133" s="123"/>
      <c r="J133" s="123"/>
      <c r="K133" s="123"/>
      <c r="L133" s="123"/>
      <c r="M133" s="123"/>
      <c r="N133" s="123"/>
      <c r="O133" s="123"/>
      <c r="P133" s="123"/>
    </row>
    <row r="135" spans="1:19" ht="12.75">
      <c r="A135" s="100" t="s">
        <v>106</v>
      </c>
      <c r="B135" s="96" t="s">
        <v>334</v>
      </c>
      <c r="C135" s="97"/>
      <c r="D135" s="97"/>
      <c r="E135" s="98"/>
      <c r="F135" s="178"/>
      <c r="G135" s="99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</row>
    <row r="137" spans="1:19" ht="12.75">
      <c r="A137" s="101" t="s">
        <v>336</v>
      </c>
      <c r="B137" s="102"/>
      <c r="C137" s="102"/>
      <c r="D137" s="102"/>
      <c r="E137" s="184"/>
      <c r="F137" s="102"/>
      <c r="G137" s="102"/>
    </row>
    <row r="138" spans="1:19" ht="33.75">
      <c r="A138" s="107">
        <v>42034</v>
      </c>
      <c r="B138" s="108" t="s">
        <v>337</v>
      </c>
      <c r="C138" s="109" t="s">
        <v>110</v>
      </c>
      <c r="D138" s="109">
        <v>15227</v>
      </c>
      <c r="E138" s="110">
        <v>3398.85</v>
      </c>
      <c r="F138" s="180" t="s">
        <v>1017</v>
      </c>
    </row>
    <row r="139" spans="1:19" ht="33.75">
      <c r="A139" s="103">
        <v>42034</v>
      </c>
      <c r="B139" s="104" t="s">
        <v>339</v>
      </c>
      <c r="C139" s="105" t="s">
        <v>110</v>
      </c>
      <c r="D139" s="105">
        <v>15227</v>
      </c>
      <c r="E139" s="106">
        <v>54701.15</v>
      </c>
      <c r="F139" s="180" t="s">
        <v>1017</v>
      </c>
    </row>
    <row r="140" spans="1:19" ht="12.75">
      <c r="D140" s="113" t="s">
        <v>120</v>
      </c>
      <c r="E140" s="114">
        <f>SUM(E138:E139)</f>
        <v>58100</v>
      </c>
    </row>
    <row r="142" spans="1:19" ht="12.75">
      <c r="A142" s="100" t="s">
        <v>194</v>
      </c>
      <c r="B142" s="96" t="s">
        <v>334</v>
      </c>
      <c r="C142" s="97"/>
      <c r="D142" s="97"/>
      <c r="E142" s="98"/>
      <c r="F142" s="178"/>
      <c r="G142" s="99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4" spans="1:19" ht="12.75">
      <c r="A144" s="120" t="s">
        <v>106</v>
      </c>
      <c r="B144" s="121" t="s">
        <v>343</v>
      </c>
      <c r="C144" s="123"/>
      <c r="D144" s="123"/>
      <c r="E144" s="124"/>
      <c r="F144" s="188"/>
      <c r="G144" s="125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</row>
    <row r="146" spans="1:19" ht="12.75">
      <c r="A146" s="101" t="s">
        <v>944</v>
      </c>
      <c r="B146" s="102"/>
      <c r="C146" s="102"/>
      <c r="D146" s="102"/>
      <c r="E146" s="184"/>
      <c r="F146" s="102"/>
      <c r="G146" s="102"/>
      <c r="H146" s="102"/>
      <c r="I146" s="102"/>
    </row>
    <row r="147" spans="1:19" ht="38.25">
      <c r="A147" s="107">
        <v>42033</v>
      </c>
      <c r="B147" s="108" t="s">
        <v>344</v>
      </c>
      <c r="C147" s="109" t="s">
        <v>110</v>
      </c>
      <c r="D147" s="109">
        <v>15227</v>
      </c>
      <c r="E147" s="110">
        <v>96150.26</v>
      </c>
      <c r="F147" s="180" t="s">
        <v>938</v>
      </c>
    </row>
    <row r="148" spans="1:19" ht="38.25">
      <c r="A148" s="103">
        <v>42033</v>
      </c>
      <c r="B148" s="104" t="s">
        <v>345</v>
      </c>
      <c r="C148" s="105" t="s">
        <v>110</v>
      </c>
      <c r="D148" s="105">
        <v>15227</v>
      </c>
      <c r="E148" s="106">
        <v>679511.74</v>
      </c>
      <c r="F148" s="180" t="s">
        <v>938</v>
      </c>
    </row>
    <row r="149" spans="1:19" ht="12.75">
      <c r="D149" s="113" t="s">
        <v>120</v>
      </c>
      <c r="E149" s="114">
        <f>SUM(E147:E148)</f>
        <v>775662</v>
      </c>
    </row>
    <row r="151" spans="1:19" ht="12.75">
      <c r="A151" s="120" t="s">
        <v>194</v>
      </c>
      <c r="B151" s="121" t="s">
        <v>343</v>
      </c>
      <c r="C151" s="123"/>
      <c r="D151" s="123"/>
      <c r="E151" s="124"/>
      <c r="F151" s="188"/>
      <c r="G151" s="125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</row>
    <row r="153" spans="1:19" ht="12.75">
      <c r="A153" s="100" t="s">
        <v>106</v>
      </c>
      <c r="B153" s="96" t="s">
        <v>346</v>
      </c>
      <c r="C153" s="97"/>
      <c r="D153" s="97"/>
      <c r="E153" s="98"/>
      <c r="F153" s="178"/>
      <c r="G153" s="99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</row>
    <row r="155" spans="1:19" ht="12.75">
      <c r="A155" s="146" t="s">
        <v>347</v>
      </c>
      <c r="B155" s="102"/>
      <c r="C155" s="102"/>
      <c r="D155" s="102"/>
      <c r="E155" s="184"/>
      <c r="F155" s="102"/>
      <c r="G155" s="102"/>
    </row>
    <row r="156" spans="1:19" ht="33.75">
      <c r="A156" s="107">
        <v>42104</v>
      </c>
      <c r="B156" s="108" t="s">
        <v>348</v>
      </c>
      <c r="C156" s="109" t="s">
        <v>110</v>
      </c>
      <c r="D156" s="109">
        <v>15227</v>
      </c>
      <c r="E156" s="110">
        <v>7257.6</v>
      </c>
      <c r="F156" s="181" t="s">
        <v>1018</v>
      </c>
    </row>
    <row r="157" spans="1:19" ht="33.75">
      <c r="A157" s="107">
        <v>42104</v>
      </c>
      <c r="B157" s="108" t="s">
        <v>349</v>
      </c>
      <c r="C157" s="109" t="s">
        <v>110</v>
      </c>
      <c r="D157" s="109">
        <v>15227</v>
      </c>
      <c r="E157" s="110">
        <v>69542.399999999994</v>
      </c>
      <c r="F157" s="181" t="s">
        <v>1018</v>
      </c>
    </row>
    <row r="158" spans="1:19" ht="12.75">
      <c r="A158" s="14"/>
      <c r="B158" s="14"/>
      <c r="D158" s="113" t="s">
        <v>120</v>
      </c>
      <c r="E158" s="114">
        <f>SUM(E156:E157)</f>
        <v>76800</v>
      </c>
    </row>
    <row r="159" spans="1:19" ht="12.75">
      <c r="A159" s="100" t="s">
        <v>194</v>
      </c>
      <c r="B159" s="96" t="s">
        <v>346</v>
      </c>
      <c r="C159" s="97"/>
      <c r="D159" s="97"/>
      <c r="E159" s="98"/>
      <c r="F159" s="178"/>
      <c r="G159" s="99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</row>
    <row r="160" spans="1:19" ht="12.75">
      <c r="A160" s="14"/>
      <c r="B160" s="14"/>
    </row>
    <row r="161" spans="1:19" ht="12.75">
      <c r="A161" s="120" t="s">
        <v>106</v>
      </c>
      <c r="B161" s="121" t="s">
        <v>350</v>
      </c>
      <c r="C161" s="123"/>
      <c r="D161" s="123"/>
      <c r="E161" s="124"/>
      <c r="F161" s="188"/>
      <c r="G161" s="125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</row>
    <row r="162" spans="1:19" ht="12.75">
      <c r="A162" s="14"/>
      <c r="B162" s="14"/>
    </row>
    <row r="163" spans="1:19" ht="12.75">
      <c r="A163" s="146" t="s">
        <v>1019</v>
      </c>
      <c r="B163" s="102"/>
      <c r="C163" s="102"/>
      <c r="D163" s="102"/>
      <c r="E163" s="184"/>
      <c r="F163" s="102"/>
      <c r="G163" s="102"/>
      <c r="H163" s="102"/>
    </row>
    <row r="164" spans="1:19" ht="38.25">
      <c r="A164" s="107">
        <v>42124</v>
      </c>
      <c r="B164" s="108" t="s">
        <v>351</v>
      </c>
      <c r="C164" s="109" t="s">
        <v>110</v>
      </c>
      <c r="D164" s="109">
        <v>15227</v>
      </c>
      <c r="E164" s="110">
        <v>121206.46</v>
      </c>
      <c r="F164" s="180" t="s">
        <v>1020</v>
      </c>
    </row>
    <row r="165" spans="1:19" ht="38.25">
      <c r="A165" s="103">
        <v>42216</v>
      </c>
      <c r="B165" s="104" t="s">
        <v>352</v>
      </c>
      <c r="C165" s="105" t="s">
        <v>110</v>
      </c>
      <c r="D165" s="105">
        <v>15227</v>
      </c>
      <c r="E165" s="106">
        <v>119449.74</v>
      </c>
      <c r="F165" s="180" t="s">
        <v>1020</v>
      </c>
    </row>
    <row r="166" spans="1:19" ht="38.25">
      <c r="A166" s="107">
        <v>42247</v>
      </c>
      <c r="B166" s="108" t="s">
        <v>353</v>
      </c>
      <c r="C166" s="109" t="s">
        <v>110</v>
      </c>
      <c r="D166" s="109">
        <v>15227</v>
      </c>
      <c r="E166" s="110">
        <v>117555.28</v>
      </c>
      <c r="F166" s="180" t="s">
        <v>1020</v>
      </c>
    </row>
    <row r="167" spans="1:19" ht="38.25">
      <c r="A167" s="103">
        <v>42277</v>
      </c>
      <c r="B167" s="104" t="s">
        <v>354</v>
      </c>
      <c r="C167" s="105" t="s">
        <v>110</v>
      </c>
      <c r="D167" s="105">
        <v>15227</v>
      </c>
      <c r="E167" s="106">
        <v>113245.22</v>
      </c>
      <c r="F167" s="180" t="s">
        <v>1020</v>
      </c>
    </row>
    <row r="168" spans="1:19" ht="12.75">
      <c r="A168" s="14"/>
      <c r="B168" s="14"/>
      <c r="D168" s="113" t="s">
        <v>36</v>
      </c>
      <c r="E168" s="114">
        <f>SUM(E164:E167)</f>
        <v>471456.69999999995</v>
      </c>
    </row>
    <row r="169" spans="1:19" ht="12.75">
      <c r="A169" s="14"/>
      <c r="B169" s="14"/>
    </row>
    <row r="170" spans="1:19" ht="12.75">
      <c r="A170" s="146" t="s">
        <v>355</v>
      </c>
      <c r="B170" s="102"/>
      <c r="C170" s="102"/>
      <c r="D170" s="102"/>
      <c r="E170" s="184"/>
      <c r="F170" s="102"/>
      <c r="G170" s="102"/>
      <c r="H170" s="102"/>
    </row>
    <row r="171" spans="1:19" ht="38.25">
      <c r="A171" s="107">
        <v>42185</v>
      </c>
      <c r="B171" s="108" t="s">
        <v>356</v>
      </c>
      <c r="C171" s="109" t="s">
        <v>110</v>
      </c>
      <c r="D171" s="109">
        <v>15227</v>
      </c>
      <c r="E171" s="110">
        <v>120179.72</v>
      </c>
      <c r="F171" s="180" t="s">
        <v>1020</v>
      </c>
    </row>
    <row r="172" spans="1:19" ht="38.25">
      <c r="A172" s="112">
        <v>42307</v>
      </c>
      <c r="B172" s="104" t="s">
        <v>357</v>
      </c>
      <c r="C172" s="105" t="s">
        <v>110</v>
      </c>
      <c r="D172" s="105">
        <v>15227</v>
      </c>
      <c r="E172" s="106">
        <v>122712.76</v>
      </c>
      <c r="F172" s="180" t="s">
        <v>1020</v>
      </c>
    </row>
    <row r="173" spans="1:19" ht="38.25">
      <c r="A173" s="112">
        <v>42338</v>
      </c>
      <c r="B173" s="104" t="s">
        <v>358</v>
      </c>
      <c r="C173" s="105" t="s">
        <v>110</v>
      </c>
      <c r="D173" s="105">
        <v>15227</v>
      </c>
      <c r="E173" s="106">
        <v>62227.08</v>
      </c>
      <c r="F173" s="180" t="s">
        <v>1020</v>
      </c>
    </row>
    <row r="174" spans="1:19" ht="12.75">
      <c r="D174" s="113" t="s">
        <v>36</v>
      </c>
      <c r="E174" s="114">
        <f>SUM(E171:E173)</f>
        <v>305119.56</v>
      </c>
    </row>
    <row r="176" spans="1:19" ht="12.75">
      <c r="A176" s="146" t="s">
        <v>359</v>
      </c>
      <c r="B176" s="102"/>
      <c r="C176" s="102"/>
      <c r="D176" s="102"/>
      <c r="E176" s="184"/>
      <c r="F176" s="184"/>
    </row>
    <row r="177" spans="1:19" ht="38.25">
      <c r="A177" s="103">
        <v>42062</v>
      </c>
      <c r="B177" s="104" t="s">
        <v>360</v>
      </c>
      <c r="C177" s="105" t="s">
        <v>110</v>
      </c>
      <c r="D177" s="105">
        <v>15227</v>
      </c>
      <c r="E177" s="106">
        <v>101515.55</v>
      </c>
      <c r="F177" s="180" t="s">
        <v>1020</v>
      </c>
    </row>
    <row r="178" spans="1:19" ht="38.25">
      <c r="A178" s="107">
        <v>42094</v>
      </c>
      <c r="B178" s="108" t="s">
        <v>361</v>
      </c>
      <c r="C178" s="109" t="s">
        <v>110</v>
      </c>
      <c r="D178" s="109">
        <v>15227</v>
      </c>
      <c r="E178" s="110">
        <v>77221.2</v>
      </c>
      <c r="F178" s="180" t="s">
        <v>1020</v>
      </c>
    </row>
    <row r="179" spans="1:19" ht="38.25">
      <c r="A179" s="112">
        <v>42369</v>
      </c>
      <c r="B179" s="104" t="s">
        <v>362</v>
      </c>
      <c r="C179" s="105" t="s">
        <v>110</v>
      </c>
      <c r="D179" s="105">
        <v>15227</v>
      </c>
      <c r="E179" s="106">
        <v>113088</v>
      </c>
      <c r="F179" s="180" t="s">
        <v>1020</v>
      </c>
    </row>
    <row r="180" spans="1:19" ht="12.75">
      <c r="D180" s="113" t="s">
        <v>36</v>
      </c>
      <c r="E180" s="114">
        <f>SUM(E177:E179)</f>
        <v>291824.75</v>
      </c>
    </row>
    <row r="182" spans="1:19" ht="12.75">
      <c r="A182" s="146" t="s">
        <v>1021</v>
      </c>
      <c r="B182" s="102"/>
      <c r="C182" s="102"/>
      <c r="D182" s="102"/>
      <c r="E182" s="184"/>
      <c r="F182" s="102"/>
      <c r="G182" s="102"/>
    </row>
    <row r="183" spans="1:19" ht="38.25">
      <c r="A183" s="103">
        <v>42094</v>
      </c>
      <c r="B183" s="104" t="s">
        <v>363</v>
      </c>
      <c r="C183" s="105" t="s">
        <v>110</v>
      </c>
      <c r="D183" s="105">
        <v>15227</v>
      </c>
      <c r="E183" s="106">
        <v>45189.55</v>
      </c>
      <c r="F183" s="180" t="s">
        <v>1020</v>
      </c>
    </row>
    <row r="184" spans="1:19" ht="38.25">
      <c r="A184" s="107">
        <v>42153</v>
      </c>
      <c r="B184" s="108" t="s">
        <v>364</v>
      </c>
      <c r="C184" s="109" t="s">
        <v>110</v>
      </c>
      <c r="D184" s="109">
        <v>15227</v>
      </c>
      <c r="E184" s="110">
        <v>118725.38</v>
      </c>
      <c r="F184" s="180" t="s">
        <v>1020</v>
      </c>
    </row>
    <row r="185" spans="1:19" ht="38.25">
      <c r="A185" s="112">
        <v>42338</v>
      </c>
      <c r="B185" s="104" t="s">
        <v>365</v>
      </c>
      <c r="C185" s="105" t="s">
        <v>110</v>
      </c>
      <c r="D185" s="105">
        <v>15227</v>
      </c>
      <c r="E185" s="106">
        <v>55584.9</v>
      </c>
      <c r="F185" s="180" t="s">
        <v>1020</v>
      </c>
    </row>
    <row r="186" spans="1:19" ht="12.75">
      <c r="C186" s="71"/>
      <c r="D186" s="127" t="s">
        <v>36</v>
      </c>
      <c r="E186" s="128">
        <f>SUM(E183:E185)</f>
        <v>219499.83</v>
      </c>
    </row>
    <row r="187" spans="1:19" ht="12.75">
      <c r="C187" s="71"/>
      <c r="D187" s="129"/>
      <c r="E187" s="130"/>
    </row>
    <row r="188" spans="1:19" ht="12.75">
      <c r="A188" s="120" t="s">
        <v>194</v>
      </c>
      <c r="B188" s="121" t="s">
        <v>350</v>
      </c>
      <c r="C188" s="123"/>
      <c r="D188" s="123"/>
      <c r="E188" s="124"/>
      <c r="F188" s="188"/>
      <c r="G188" s="125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</row>
    <row r="189" spans="1:19" ht="12.75">
      <c r="C189" s="71"/>
      <c r="D189" s="129"/>
      <c r="E189" s="130"/>
    </row>
    <row r="190" spans="1:19" ht="12.75">
      <c r="A190" s="100" t="s">
        <v>106</v>
      </c>
      <c r="B190" s="96" t="s">
        <v>366</v>
      </c>
      <c r="C190" s="97"/>
      <c r="D190" s="97"/>
      <c r="E190" s="98"/>
      <c r="F190" s="178"/>
      <c r="G190" s="99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</row>
    <row r="192" spans="1:19" ht="12.75">
      <c r="A192" s="1" t="s">
        <v>367</v>
      </c>
      <c r="B192" s="113" t="s">
        <v>368</v>
      </c>
      <c r="C192" s="102"/>
      <c r="D192" s="102"/>
      <c r="E192" s="102"/>
      <c r="F192" s="184"/>
      <c r="G192" s="102"/>
    </row>
    <row r="193" spans="1:18" ht="38.25">
      <c r="A193" s="103">
        <v>42068</v>
      </c>
      <c r="B193" s="104" t="s">
        <v>369</v>
      </c>
      <c r="C193" s="105" t="s">
        <v>110</v>
      </c>
      <c r="D193" s="105">
        <v>15227</v>
      </c>
      <c r="E193" s="111">
        <v>580.66999999999996</v>
      </c>
      <c r="F193" s="180" t="s">
        <v>370</v>
      </c>
    </row>
    <row r="194" spans="1:18" ht="33.75">
      <c r="A194" s="107">
        <v>42068</v>
      </c>
      <c r="B194" s="108" t="s">
        <v>371</v>
      </c>
      <c r="C194" s="109" t="s">
        <v>110</v>
      </c>
      <c r="D194" s="109">
        <v>15227</v>
      </c>
      <c r="E194" s="110">
        <v>5564.03</v>
      </c>
    </row>
    <row r="195" spans="1:18" ht="33.75">
      <c r="A195" s="103">
        <v>42086</v>
      </c>
      <c r="B195" s="104" t="s">
        <v>372</v>
      </c>
      <c r="C195" s="105" t="s">
        <v>110</v>
      </c>
      <c r="D195" s="105">
        <v>15227</v>
      </c>
      <c r="E195" s="111">
        <v>583.37</v>
      </c>
    </row>
    <row r="196" spans="1:18" ht="33.75">
      <c r="A196" s="107">
        <v>42086</v>
      </c>
      <c r="B196" s="108" t="s">
        <v>373</v>
      </c>
      <c r="C196" s="109" t="s">
        <v>110</v>
      </c>
      <c r="D196" s="109">
        <v>15227</v>
      </c>
      <c r="E196" s="110">
        <v>5589.82</v>
      </c>
    </row>
    <row r="197" spans="1:18" ht="33.75">
      <c r="A197" s="103">
        <v>42090</v>
      </c>
      <c r="B197" s="104" t="s">
        <v>374</v>
      </c>
      <c r="C197" s="105" t="s">
        <v>110</v>
      </c>
      <c r="D197" s="105">
        <v>15227</v>
      </c>
      <c r="E197" s="111">
        <v>518.44000000000005</v>
      </c>
    </row>
    <row r="198" spans="1:18" ht="33.75">
      <c r="A198" s="107">
        <v>42090</v>
      </c>
      <c r="B198" s="108" t="s">
        <v>375</v>
      </c>
      <c r="C198" s="109" t="s">
        <v>110</v>
      </c>
      <c r="D198" s="109">
        <v>15227</v>
      </c>
      <c r="E198" s="110">
        <v>4967.71</v>
      </c>
    </row>
    <row r="199" spans="1:18" ht="33.75">
      <c r="A199" s="103">
        <v>42123</v>
      </c>
      <c r="B199" s="104" t="s">
        <v>376</v>
      </c>
      <c r="C199" s="105" t="s">
        <v>110</v>
      </c>
      <c r="D199" s="105">
        <v>15227</v>
      </c>
      <c r="E199" s="106">
        <v>3419.38</v>
      </c>
    </row>
    <row r="200" spans="1:18" ht="33.75">
      <c r="A200" s="107">
        <v>42123</v>
      </c>
      <c r="B200" s="108" t="s">
        <v>377</v>
      </c>
      <c r="C200" s="109" t="s">
        <v>110</v>
      </c>
      <c r="D200" s="109">
        <v>15227</v>
      </c>
      <c r="E200" s="110">
        <v>32764.51</v>
      </c>
    </row>
    <row r="201" spans="1:18" ht="12.75">
      <c r="D201" s="113" t="s">
        <v>36</v>
      </c>
      <c r="E201" s="172">
        <f>SUM(E193:E200)</f>
        <v>53987.93</v>
      </c>
    </row>
    <row r="203" spans="1:18" ht="12.75">
      <c r="A203" s="100" t="s">
        <v>194</v>
      </c>
      <c r="B203" s="96" t="s">
        <v>366</v>
      </c>
      <c r="C203" s="97"/>
      <c r="D203" s="97"/>
      <c r="E203" s="98"/>
      <c r="F203" s="178"/>
      <c r="G203" s="99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8" r:id="rId17"/>
    <hyperlink ref="B29" r:id="rId18"/>
    <hyperlink ref="B30" r:id="rId19"/>
    <hyperlink ref="B31" r:id="rId20"/>
    <hyperlink ref="B32" r:id="rId21"/>
    <hyperlink ref="B33" r:id="rId22"/>
    <hyperlink ref="B34" r:id="rId23"/>
    <hyperlink ref="B38" r:id="rId24"/>
    <hyperlink ref="B39" r:id="rId25"/>
    <hyperlink ref="B40" r:id="rId26"/>
    <hyperlink ref="B41" r:id="rId27"/>
    <hyperlink ref="B45" r:id="rId28"/>
    <hyperlink ref="B46" r:id="rId29"/>
    <hyperlink ref="B47" r:id="rId30"/>
    <hyperlink ref="B48" r:id="rId31"/>
    <hyperlink ref="B49" r:id="rId32"/>
    <hyperlink ref="B50" r:id="rId33"/>
    <hyperlink ref="B51" r:id="rId34"/>
    <hyperlink ref="B59" r:id="rId35"/>
    <hyperlink ref="B60" r:id="rId36"/>
    <hyperlink ref="B61" r:id="rId37"/>
    <hyperlink ref="B62" r:id="rId38"/>
    <hyperlink ref="B63" r:id="rId39"/>
    <hyperlink ref="B67" r:id="rId40"/>
    <hyperlink ref="B68" r:id="rId41"/>
    <hyperlink ref="B69" r:id="rId42"/>
    <hyperlink ref="B70" r:id="rId43"/>
    <hyperlink ref="B74" r:id="rId44"/>
    <hyperlink ref="B75" r:id="rId45"/>
    <hyperlink ref="B76" r:id="rId46"/>
    <hyperlink ref="B77" r:id="rId47"/>
    <hyperlink ref="B78" r:id="rId48"/>
    <hyperlink ref="B79" r:id="rId49"/>
    <hyperlink ref="B80" r:id="rId50"/>
    <hyperlink ref="B81" r:id="rId51"/>
    <hyperlink ref="B82" r:id="rId52"/>
    <hyperlink ref="B83" r:id="rId53"/>
    <hyperlink ref="B84" r:id="rId54"/>
    <hyperlink ref="B85" r:id="rId55"/>
    <hyperlink ref="B86" r:id="rId56"/>
    <hyperlink ref="B87" r:id="rId57"/>
    <hyperlink ref="B88" r:id="rId58"/>
    <hyperlink ref="B92" r:id="rId59"/>
    <hyperlink ref="B93" r:id="rId60"/>
    <hyperlink ref="B94" r:id="rId61"/>
    <hyperlink ref="B95" r:id="rId62"/>
    <hyperlink ref="B96" r:id="rId63"/>
    <hyperlink ref="B97" r:id="rId64"/>
    <hyperlink ref="B98" r:id="rId65"/>
    <hyperlink ref="B102" r:id="rId66"/>
    <hyperlink ref="B103" r:id="rId67"/>
    <hyperlink ref="B104" r:id="rId68"/>
    <hyperlink ref="B105" r:id="rId69"/>
    <hyperlink ref="B109" r:id="rId70"/>
    <hyperlink ref="B110" r:id="rId71"/>
    <hyperlink ref="B111" r:id="rId72"/>
    <hyperlink ref="B112" r:id="rId73"/>
    <hyperlink ref="B116" r:id="rId74"/>
    <hyperlink ref="B117" r:id="rId75"/>
    <hyperlink ref="B118" r:id="rId76"/>
    <hyperlink ref="B119" r:id="rId77"/>
    <hyperlink ref="B123" r:id="rId78"/>
    <hyperlink ref="B124" r:id="rId79"/>
    <hyperlink ref="B125" r:id="rId80"/>
    <hyperlink ref="B126" r:id="rId81"/>
    <hyperlink ref="B130" r:id="rId82"/>
    <hyperlink ref="B138" r:id="rId83"/>
    <hyperlink ref="B139" r:id="rId84"/>
    <hyperlink ref="B147" r:id="rId85"/>
    <hyperlink ref="B148" r:id="rId86"/>
    <hyperlink ref="B156" r:id="rId87"/>
    <hyperlink ref="B157" r:id="rId88"/>
    <hyperlink ref="B164" r:id="rId89"/>
    <hyperlink ref="B165" r:id="rId90"/>
    <hyperlink ref="B166" r:id="rId91"/>
    <hyperlink ref="B167" r:id="rId92"/>
    <hyperlink ref="B171" r:id="rId93"/>
    <hyperlink ref="B172" r:id="rId94"/>
    <hyperlink ref="B173" r:id="rId95"/>
    <hyperlink ref="B177" r:id="rId96"/>
    <hyperlink ref="B178" r:id="rId97"/>
    <hyperlink ref="B179" r:id="rId98"/>
    <hyperlink ref="B183" r:id="rId99"/>
    <hyperlink ref="B184" r:id="rId100"/>
    <hyperlink ref="B185" r:id="rId101"/>
    <hyperlink ref="B193" r:id="rId102"/>
    <hyperlink ref="B194" r:id="rId103"/>
    <hyperlink ref="B195" r:id="rId104"/>
    <hyperlink ref="B196" r:id="rId105"/>
    <hyperlink ref="B197" r:id="rId106"/>
    <hyperlink ref="B198" r:id="rId107"/>
    <hyperlink ref="B199" r:id="rId108"/>
    <hyperlink ref="B200" r:id="rId109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0000"/>
  </sheetPr>
  <dimension ref="A1:Y372"/>
  <sheetViews>
    <sheetView topLeftCell="A299" workbookViewId="0">
      <selection activeCell="A254" sqref="A254"/>
    </sheetView>
  </sheetViews>
  <sheetFormatPr defaultColWidth="14.42578125" defaultRowHeight="15.75" customHeight="1"/>
  <cols>
    <col min="6" max="6" width="14.42578125" style="179"/>
  </cols>
  <sheetData>
    <row r="1" spans="1:25" ht="12.75">
      <c r="A1" s="90" t="s">
        <v>105</v>
      </c>
      <c r="B1" s="91"/>
      <c r="C1" s="92"/>
      <c r="D1" s="92"/>
      <c r="E1" s="93"/>
      <c r="F1" s="176"/>
      <c r="G1" s="94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2.75">
      <c r="A2" s="100"/>
      <c r="B2" s="96"/>
      <c r="C2" s="97"/>
      <c r="D2" s="97"/>
      <c r="E2" s="98"/>
      <c r="F2" s="178"/>
      <c r="G2" s="99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25" ht="12.75">
      <c r="A3" s="100" t="s">
        <v>106</v>
      </c>
      <c r="B3" s="96" t="s">
        <v>378</v>
      </c>
      <c r="C3" s="97"/>
      <c r="D3" s="97"/>
      <c r="E3" s="98"/>
      <c r="F3" s="178"/>
      <c r="G3" s="99"/>
      <c r="H3" s="97"/>
      <c r="I3" s="97"/>
      <c r="J3" s="97"/>
      <c r="K3" s="97"/>
      <c r="L3" s="97"/>
      <c r="M3" s="97"/>
      <c r="N3" s="97"/>
      <c r="O3" s="97"/>
      <c r="P3" s="97"/>
      <c r="Q3" s="97"/>
    </row>
    <row r="5" spans="1:25" ht="12.75">
      <c r="A5" s="131" t="s">
        <v>380</v>
      </c>
      <c r="B5" s="102"/>
      <c r="C5" s="102"/>
      <c r="D5" s="102"/>
      <c r="E5" s="102"/>
      <c r="F5" s="102"/>
    </row>
    <row r="6" spans="1:25" ht="33.75">
      <c r="A6" s="107">
        <v>41641</v>
      </c>
      <c r="B6" s="108" t="s">
        <v>381</v>
      </c>
      <c r="C6" s="109" t="s">
        <v>110</v>
      </c>
      <c r="D6" s="109">
        <v>15227</v>
      </c>
      <c r="E6" s="110">
        <v>2076.0500000000002</v>
      </c>
      <c r="F6" s="180" t="s">
        <v>963</v>
      </c>
    </row>
    <row r="7" spans="1:25" ht="33.75">
      <c r="A7" s="103">
        <v>41641</v>
      </c>
      <c r="B7" s="104" t="s">
        <v>382</v>
      </c>
      <c r="C7" s="105" t="s">
        <v>110</v>
      </c>
      <c r="D7" s="105">
        <v>15227</v>
      </c>
      <c r="E7" s="106">
        <v>11123.89</v>
      </c>
      <c r="F7" s="180" t="s">
        <v>963</v>
      </c>
    </row>
    <row r="8" spans="1:25" ht="33.75">
      <c r="A8" s="107">
        <v>41641</v>
      </c>
      <c r="B8" s="108" t="s">
        <v>383</v>
      </c>
      <c r="C8" s="109" t="s">
        <v>110</v>
      </c>
      <c r="D8" s="109">
        <v>15227</v>
      </c>
      <c r="E8" s="110">
        <v>3271.14</v>
      </c>
      <c r="F8" s="180" t="s">
        <v>414</v>
      </c>
    </row>
    <row r="9" spans="1:25" ht="33.75">
      <c r="A9" s="103">
        <v>41641</v>
      </c>
      <c r="B9" s="104" t="s">
        <v>384</v>
      </c>
      <c r="C9" s="105" t="s">
        <v>110</v>
      </c>
      <c r="D9" s="105">
        <v>15227</v>
      </c>
      <c r="E9" s="106">
        <v>19797.52</v>
      </c>
      <c r="F9" s="180" t="s">
        <v>414</v>
      </c>
    </row>
    <row r="10" spans="1:25" ht="33.75">
      <c r="A10" s="103">
        <v>41641</v>
      </c>
      <c r="B10" s="104" t="s">
        <v>385</v>
      </c>
      <c r="C10" s="105" t="s">
        <v>110</v>
      </c>
      <c r="D10" s="105">
        <v>15227</v>
      </c>
      <c r="E10" s="106">
        <v>1064.6400000000001</v>
      </c>
      <c r="F10" s="180" t="s">
        <v>963</v>
      </c>
    </row>
    <row r="11" spans="1:25" ht="33.75">
      <c r="A11" s="107">
        <v>41641</v>
      </c>
      <c r="B11" s="108" t="s">
        <v>386</v>
      </c>
      <c r="C11" s="109" t="s">
        <v>110</v>
      </c>
      <c r="D11" s="109">
        <v>15227</v>
      </c>
      <c r="E11" s="110">
        <v>5704.56</v>
      </c>
      <c r="F11" s="180" t="s">
        <v>963</v>
      </c>
    </row>
    <row r="12" spans="1:25" ht="33.75">
      <c r="A12" s="107">
        <v>41641</v>
      </c>
      <c r="B12" s="108" t="s">
        <v>387</v>
      </c>
      <c r="C12" s="109" t="s">
        <v>110</v>
      </c>
      <c r="D12" s="109">
        <v>15227</v>
      </c>
      <c r="E12" s="110">
        <v>1677.51</v>
      </c>
      <c r="F12" s="180" t="s">
        <v>414</v>
      </c>
    </row>
    <row r="13" spans="1:25" ht="33.75">
      <c r="A13" s="103">
        <v>41641</v>
      </c>
      <c r="B13" s="104" t="s">
        <v>388</v>
      </c>
      <c r="C13" s="105" t="s">
        <v>110</v>
      </c>
      <c r="D13" s="105">
        <v>15227</v>
      </c>
      <c r="E13" s="106">
        <v>10152.57</v>
      </c>
      <c r="F13" s="180" t="s">
        <v>414</v>
      </c>
    </row>
    <row r="14" spans="1:25" ht="33.75">
      <c r="A14" s="103">
        <v>41641</v>
      </c>
      <c r="B14" s="104" t="s">
        <v>389</v>
      </c>
      <c r="C14" s="105" t="s">
        <v>110</v>
      </c>
      <c r="D14" s="105">
        <v>15227</v>
      </c>
      <c r="E14" s="106">
        <v>30395.53</v>
      </c>
      <c r="F14" s="180" t="s">
        <v>963</v>
      </c>
    </row>
    <row r="15" spans="1:25" ht="33.75">
      <c r="A15" s="107">
        <v>41641</v>
      </c>
      <c r="B15" s="108" t="s">
        <v>390</v>
      </c>
      <c r="C15" s="109" t="s">
        <v>110</v>
      </c>
      <c r="D15" s="109">
        <v>15227</v>
      </c>
      <c r="E15" s="110">
        <v>60005.96</v>
      </c>
      <c r="F15" s="180" t="s">
        <v>963</v>
      </c>
    </row>
    <row r="16" spans="1:25" ht="33.75">
      <c r="A16" s="107">
        <v>41641</v>
      </c>
      <c r="B16" s="108" t="s">
        <v>391</v>
      </c>
      <c r="C16" s="109" t="s">
        <v>110</v>
      </c>
      <c r="D16" s="109">
        <v>15227</v>
      </c>
      <c r="E16" s="110">
        <v>47892.91</v>
      </c>
      <c r="F16" s="180" t="s">
        <v>414</v>
      </c>
    </row>
    <row r="17" spans="1:6" ht="33.75">
      <c r="A17" s="107">
        <v>41641</v>
      </c>
      <c r="B17" s="108" t="s">
        <v>392</v>
      </c>
      <c r="C17" s="109" t="s">
        <v>110</v>
      </c>
      <c r="D17" s="109">
        <v>15227</v>
      </c>
      <c r="E17" s="110">
        <v>289855.98</v>
      </c>
      <c r="F17" s="180" t="s">
        <v>414</v>
      </c>
    </row>
    <row r="18" spans="1:6" ht="33.75">
      <c r="A18" s="103">
        <v>41689</v>
      </c>
      <c r="B18" s="104" t="s">
        <v>393</v>
      </c>
      <c r="C18" s="105" t="s">
        <v>110</v>
      </c>
      <c r="D18" s="105">
        <v>15227</v>
      </c>
      <c r="E18" s="106">
        <v>11328.36</v>
      </c>
      <c r="F18" s="180" t="s">
        <v>414</v>
      </c>
    </row>
    <row r="19" spans="1:6" ht="33.75">
      <c r="A19" s="107">
        <v>41689</v>
      </c>
      <c r="B19" s="108" t="s">
        <v>394</v>
      </c>
      <c r="C19" s="109" t="s">
        <v>110</v>
      </c>
      <c r="D19" s="109">
        <v>15227</v>
      </c>
      <c r="E19" s="110">
        <v>5809.41</v>
      </c>
      <c r="F19" s="180" t="s">
        <v>414</v>
      </c>
    </row>
    <row r="20" spans="1:6" ht="33.75">
      <c r="A20" s="103">
        <v>41689</v>
      </c>
      <c r="B20" s="104" t="s">
        <v>395</v>
      </c>
      <c r="C20" s="105" t="s">
        <v>110</v>
      </c>
      <c r="D20" s="105">
        <v>15227</v>
      </c>
      <c r="E20" s="106">
        <v>165858.76</v>
      </c>
      <c r="F20" s="180" t="s">
        <v>414</v>
      </c>
    </row>
    <row r="21" spans="1:6" ht="33.75">
      <c r="A21" s="107">
        <v>41695</v>
      </c>
      <c r="B21" s="108" t="s">
        <v>396</v>
      </c>
      <c r="C21" s="109" t="s">
        <v>110</v>
      </c>
      <c r="D21" s="109">
        <v>15227</v>
      </c>
      <c r="E21" s="110">
        <v>28013.67</v>
      </c>
      <c r="F21" s="180" t="s">
        <v>414</v>
      </c>
    </row>
    <row r="22" spans="1:6" ht="33.75">
      <c r="A22" s="103">
        <v>41695</v>
      </c>
      <c r="B22" s="104" t="s">
        <v>397</v>
      </c>
      <c r="C22" s="105" t="s">
        <v>110</v>
      </c>
      <c r="D22" s="105">
        <v>15227</v>
      </c>
      <c r="E22" s="106">
        <v>14365.99</v>
      </c>
      <c r="F22" s="180" t="s">
        <v>414</v>
      </c>
    </row>
    <row r="23" spans="1:6" ht="33.75">
      <c r="A23" s="107">
        <v>41708</v>
      </c>
      <c r="B23" s="108" t="s">
        <v>398</v>
      </c>
      <c r="C23" s="109" t="s">
        <v>110</v>
      </c>
      <c r="D23" s="109">
        <v>15227</v>
      </c>
      <c r="E23" s="110">
        <v>43832.18</v>
      </c>
      <c r="F23" s="180" t="s">
        <v>414</v>
      </c>
    </row>
    <row r="24" spans="1:6" ht="33.75">
      <c r="A24" s="103">
        <v>41708</v>
      </c>
      <c r="B24" s="104" t="s">
        <v>399</v>
      </c>
      <c r="C24" s="105" t="s">
        <v>110</v>
      </c>
      <c r="D24" s="105">
        <v>15227</v>
      </c>
      <c r="E24" s="106">
        <v>22478.04</v>
      </c>
      <c r="F24" s="180" t="s">
        <v>414</v>
      </c>
    </row>
    <row r="25" spans="1:6" ht="33.75">
      <c r="A25" s="107">
        <v>41708</v>
      </c>
      <c r="B25" s="108" t="s">
        <v>400</v>
      </c>
      <c r="C25" s="109" t="s">
        <v>110</v>
      </c>
      <c r="D25" s="109">
        <v>15227</v>
      </c>
      <c r="E25" s="110">
        <v>410148.89</v>
      </c>
      <c r="F25" s="180" t="s">
        <v>414</v>
      </c>
    </row>
    <row r="26" spans="1:6" ht="33.75">
      <c r="A26" s="103">
        <v>41708</v>
      </c>
      <c r="B26" s="104" t="s">
        <v>401</v>
      </c>
      <c r="C26" s="105" t="s">
        <v>110</v>
      </c>
      <c r="D26" s="105">
        <v>15227</v>
      </c>
      <c r="E26" s="106">
        <v>641748.06999999995</v>
      </c>
      <c r="F26" s="180" t="s">
        <v>414</v>
      </c>
    </row>
    <row r="27" spans="1:6" ht="33.75">
      <c r="A27" s="103">
        <v>41689</v>
      </c>
      <c r="B27" s="104" t="s">
        <v>393</v>
      </c>
      <c r="C27" s="105" t="s">
        <v>110</v>
      </c>
      <c r="D27" s="105">
        <v>15227</v>
      </c>
      <c r="E27" s="106">
        <v>11328.36</v>
      </c>
      <c r="F27" s="180" t="s">
        <v>414</v>
      </c>
    </row>
    <row r="28" spans="1:6" ht="33.75">
      <c r="A28" s="107">
        <v>41689</v>
      </c>
      <c r="B28" s="108" t="s">
        <v>394</v>
      </c>
      <c r="C28" s="109" t="s">
        <v>110</v>
      </c>
      <c r="D28" s="109">
        <v>15227</v>
      </c>
      <c r="E28" s="110">
        <v>5809.41</v>
      </c>
      <c r="F28" s="180" t="s">
        <v>414</v>
      </c>
    </row>
    <row r="29" spans="1:6" ht="33.75">
      <c r="A29" s="103">
        <v>41689</v>
      </c>
      <c r="B29" s="104" t="s">
        <v>395</v>
      </c>
      <c r="C29" s="105" t="s">
        <v>110</v>
      </c>
      <c r="D29" s="105">
        <v>15227</v>
      </c>
      <c r="E29" s="106">
        <v>165858.76</v>
      </c>
      <c r="F29" s="180" t="s">
        <v>414</v>
      </c>
    </row>
    <row r="30" spans="1:6" ht="33.75">
      <c r="A30" s="107">
        <v>41695</v>
      </c>
      <c r="B30" s="108" t="s">
        <v>396</v>
      </c>
      <c r="C30" s="109" t="s">
        <v>110</v>
      </c>
      <c r="D30" s="109">
        <v>15227</v>
      </c>
      <c r="E30" s="110">
        <v>28013.67</v>
      </c>
      <c r="F30" s="180" t="s">
        <v>414</v>
      </c>
    </row>
    <row r="31" spans="1:6" ht="33.75">
      <c r="A31" s="103">
        <v>41695</v>
      </c>
      <c r="B31" s="104" t="s">
        <v>397</v>
      </c>
      <c r="C31" s="105" t="s">
        <v>110</v>
      </c>
      <c r="D31" s="105">
        <v>15227</v>
      </c>
      <c r="E31" s="106">
        <v>14365.99</v>
      </c>
      <c r="F31" s="180" t="s">
        <v>414</v>
      </c>
    </row>
    <row r="32" spans="1:6" ht="33.75">
      <c r="A32" s="107">
        <v>41708</v>
      </c>
      <c r="B32" s="108" t="s">
        <v>398</v>
      </c>
      <c r="C32" s="109" t="s">
        <v>110</v>
      </c>
      <c r="D32" s="109">
        <v>15227</v>
      </c>
      <c r="E32" s="110">
        <v>43832.18</v>
      </c>
      <c r="F32" s="180" t="s">
        <v>414</v>
      </c>
    </row>
    <row r="33" spans="1:6" ht="33.75">
      <c r="A33" s="103">
        <v>41708</v>
      </c>
      <c r="B33" s="104" t="s">
        <v>399</v>
      </c>
      <c r="C33" s="105" t="s">
        <v>110</v>
      </c>
      <c r="D33" s="105">
        <v>15227</v>
      </c>
      <c r="E33" s="106">
        <v>22478.04</v>
      </c>
      <c r="F33" s="180" t="s">
        <v>414</v>
      </c>
    </row>
    <row r="34" spans="1:6" ht="33.75">
      <c r="A34" s="107">
        <v>41708</v>
      </c>
      <c r="B34" s="108" t="s">
        <v>400</v>
      </c>
      <c r="C34" s="109" t="s">
        <v>110</v>
      </c>
      <c r="D34" s="109">
        <v>15227</v>
      </c>
      <c r="E34" s="110">
        <v>410148.89</v>
      </c>
      <c r="F34" s="180" t="s">
        <v>414</v>
      </c>
    </row>
    <row r="35" spans="1:6" ht="33.75">
      <c r="A35" s="103">
        <v>41708</v>
      </c>
      <c r="B35" s="104" t="s">
        <v>401</v>
      </c>
      <c r="C35" s="105" t="s">
        <v>110</v>
      </c>
      <c r="D35" s="105">
        <v>15227</v>
      </c>
      <c r="E35" s="106">
        <v>641748.06999999995</v>
      </c>
      <c r="F35" s="180" t="s">
        <v>414</v>
      </c>
    </row>
    <row r="36" spans="1:6" ht="33.75">
      <c r="A36" s="107">
        <v>41716</v>
      </c>
      <c r="B36" s="108" t="s">
        <v>402</v>
      </c>
      <c r="C36" s="109" t="s">
        <v>110</v>
      </c>
      <c r="D36" s="109">
        <v>15227</v>
      </c>
      <c r="E36" s="110">
        <v>2329.81</v>
      </c>
      <c r="F36" s="180" t="s">
        <v>963</v>
      </c>
    </row>
    <row r="37" spans="1:6" ht="33.75">
      <c r="A37" s="103">
        <v>41716</v>
      </c>
      <c r="B37" s="104" t="s">
        <v>403</v>
      </c>
      <c r="C37" s="105" t="s">
        <v>110</v>
      </c>
      <c r="D37" s="105">
        <v>15227</v>
      </c>
      <c r="E37" s="106">
        <v>8274.64</v>
      </c>
      <c r="F37" s="180" t="s">
        <v>963</v>
      </c>
    </row>
    <row r="38" spans="1:6" ht="33.75">
      <c r="A38" s="107">
        <v>41716</v>
      </c>
      <c r="B38" s="108" t="s">
        <v>404</v>
      </c>
      <c r="C38" s="109" t="s">
        <v>110</v>
      </c>
      <c r="D38" s="109">
        <v>15227</v>
      </c>
      <c r="E38" s="110">
        <v>1194.78</v>
      </c>
      <c r="F38" s="180" t="s">
        <v>963</v>
      </c>
    </row>
    <row r="39" spans="1:6" ht="33.75">
      <c r="A39" s="103">
        <v>41716</v>
      </c>
      <c r="B39" s="104" t="s">
        <v>405</v>
      </c>
      <c r="C39" s="105" t="s">
        <v>110</v>
      </c>
      <c r="D39" s="105">
        <v>15227</v>
      </c>
      <c r="E39" s="106">
        <v>4243.41</v>
      </c>
      <c r="F39" s="180" t="s">
        <v>963</v>
      </c>
    </row>
    <row r="40" spans="1:6" ht="33.75">
      <c r="A40" s="107">
        <v>41716</v>
      </c>
      <c r="B40" s="108" t="s">
        <v>406</v>
      </c>
      <c r="C40" s="109" t="s">
        <v>110</v>
      </c>
      <c r="D40" s="109">
        <v>15227</v>
      </c>
      <c r="E40" s="110">
        <v>34110.83</v>
      </c>
      <c r="F40" s="180" t="s">
        <v>963</v>
      </c>
    </row>
    <row r="41" spans="1:6" ht="33.75">
      <c r="A41" s="107">
        <v>41731</v>
      </c>
      <c r="B41" s="108" t="s">
        <v>407</v>
      </c>
      <c r="C41" s="109" t="s">
        <v>110</v>
      </c>
      <c r="D41" s="109">
        <v>15227</v>
      </c>
      <c r="E41" s="110">
        <v>56279.93</v>
      </c>
      <c r="F41" s="180" t="s">
        <v>414</v>
      </c>
    </row>
    <row r="42" spans="1:6" ht="33.75">
      <c r="A42" s="103">
        <v>41849</v>
      </c>
      <c r="B42" s="104" t="s">
        <v>410</v>
      </c>
      <c r="C42" s="105" t="s">
        <v>110</v>
      </c>
      <c r="D42" s="105">
        <v>15227</v>
      </c>
      <c r="E42" s="106">
        <v>1045.74</v>
      </c>
      <c r="F42" s="181" t="s">
        <v>962</v>
      </c>
    </row>
    <row r="43" spans="1:6" ht="33.75">
      <c r="A43" s="107">
        <v>41849</v>
      </c>
      <c r="B43" s="108" t="s">
        <v>412</v>
      </c>
      <c r="C43" s="109" t="s">
        <v>110</v>
      </c>
      <c r="D43" s="109">
        <v>15227</v>
      </c>
      <c r="E43" s="110">
        <v>3714.1</v>
      </c>
      <c r="F43" s="181" t="s">
        <v>962</v>
      </c>
    </row>
    <row r="44" spans="1:6" ht="33.75">
      <c r="A44" s="107">
        <v>41849</v>
      </c>
      <c r="B44" s="108" t="s">
        <v>413</v>
      </c>
      <c r="C44" s="109" t="s">
        <v>110</v>
      </c>
      <c r="D44" s="109">
        <v>15227</v>
      </c>
      <c r="E44" s="118">
        <v>536.28</v>
      </c>
      <c r="F44" s="181" t="s">
        <v>962</v>
      </c>
    </row>
    <row r="45" spans="1:6" ht="33.75">
      <c r="A45" s="103">
        <v>41849</v>
      </c>
      <c r="B45" s="104" t="s">
        <v>415</v>
      </c>
      <c r="C45" s="105" t="s">
        <v>110</v>
      </c>
      <c r="D45" s="105">
        <v>15227</v>
      </c>
      <c r="E45" s="106">
        <v>1904.66</v>
      </c>
      <c r="F45" s="181" t="s">
        <v>962</v>
      </c>
    </row>
    <row r="46" spans="1:6" ht="33.75">
      <c r="A46" s="107">
        <v>41849</v>
      </c>
      <c r="B46" s="108" t="s">
        <v>416</v>
      </c>
      <c r="C46" s="109" t="s">
        <v>110</v>
      </c>
      <c r="D46" s="109">
        <v>15227</v>
      </c>
      <c r="E46" s="110">
        <v>15310.74</v>
      </c>
      <c r="F46" s="181" t="s">
        <v>962</v>
      </c>
    </row>
    <row r="47" spans="1:6" ht="33.75">
      <c r="A47" s="103">
        <v>41849</v>
      </c>
      <c r="B47" s="104" t="s">
        <v>417</v>
      </c>
      <c r="C47" s="105" t="s">
        <v>110</v>
      </c>
      <c r="D47" s="105">
        <v>15227</v>
      </c>
      <c r="E47" s="106">
        <v>44265.36</v>
      </c>
      <c r="F47" s="181" t="s">
        <v>962</v>
      </c>
    </row>
    <row r="48" spans="1:6" ht="33.75">
      <c r="A48" s="115">
        <v>41929</v>
      </c>
      <c r="B48" s="108" t="s">
        <v>418</v>
      </c>
      <c r="C48" s="109" t="s">
        <v>110</v>
      </c>
      <c r="D48" s="109">
        <v>15227</v>
      </c>
      <c r="E48" s="110">
        <v>3176</v>
      </c>
      <c r="F48" s="181" t="s">
        <v>962</v>
      </c>
    </row>
    <row r="49" spans="1:6" ht="33.75">
      <c r="A49" s="112">
        <v>41929</v>
      </c>
      <c r="B49" s="104" t="s">
        <v>421</v>
      </c>
      <c r="C49" s="105" t="s">
        <v>110</v>
      </c>
      <c r="D49" s="105">
        <v>15227</v>
      </c>
      <c r="E49" s="111">
        <v>894.23</v>
      </c>
      <c r="F49" s="181" t="s">
        <v>962</v>
      </c>
    </row>
    <row r="50" spans="1:6" ht="33.75">
      <c r="A50" s="115">
        <v>41929</v>
      </c>
      <c r="B50" s="108" t="s">
        <v>423</v>
      </c>
      <c r="C50" s="109" t="s">
        <v>110</v>
      </c>
      <c r="D50" s="109">
        <v>15227</v>
      </c>
      <c r="E50" s="110">
        <v>1628.72</v>
      </c>
      <c r="F50" s="181" t="s">
        <v>962</v>
      </c>
    </row>
    <row r="51" spans="1:6" ht="33.75">
      <c r="A51" s="112">
        <v>41929</v>
      </c>
      <c r="B51" s="104" t="s">
        <v>425</v>
      </c>
      <c r="C51" s="105" t="s">
        <v>110</v>
      </c>
      <c r="D51" s="105">
        <v>15227</v>
      </c>
      <c r="E51" s="111">
        <v>458.58</v>
      </c>
      <c r="F51" s="181" t="s">
        <v>962</v>
      </c>
    </row>
    <row r="52" spans="1:6" ht="33.75">
      <c r="A52" s="112">
        <v>41932</v>
      </c>
      <c r="B52" s="104" t="s">
        <v>426</v>
      </c>
      <c r="C52" s="105" t="s">
        <v>110</v>
      </c>
      <c r="D52" s="105">
        <v>15227</v>
      </c>
      <c r="E52" s="106">
        <v>13092.52</v>
      </c>
      <c r="F52" s="181" t="s">
        <v>962</v>
      </c>
    </row>
    <row r="53" spans="1:6" ht="33.75">
      <c r="A53" s="115">
        <v>41932</v>
      </c>
      <c r="B53" s="108" t="s">
        <v>427</v>
      </c>
      <c r="C53" s="109" t="s">
        <v>110</v>
      </c>
      <c r="D53" s="109">
        <v>15227</v>
      </c>
      <c r="E53" s="110">
        <v>46499.82</v>
      </c>
      <c r="F53" s="181" t="s">
        <v>962</v>
      </c>
    </row>
    <row r="54" spans="1:6" ht="12.75">
      <c r="D54" s="113" t="s">
        <v>120</v>
      </c>
      <c r="E54" s="114">
        <f>SUM(E6:E53)</f>
        <v>3409145.1500000004</v>
      </c>
    </row>
    <row r="56" spans="1:6" ht="12.75">
      <c r="A56" s="131" t="s">
        <v>432</v>
      </c>
      <c r="B56" s="102"/>
      <c r="C56" s="102"/>
      <c r="D56" s="102"/>
      <c r="E56" s="102"/>
      <c r="F56" s="102"/>
    </row>
    <row r="57" spans="1:6" ht="33.75">
      <c r="A57" s="107">
        <v>41682</v>
      </c>
      <c r="B57" s="108" t="s">
        <v>434</v>
      </c>
      <c r="C57" s="109" t="s">
        <v>110</v>
      </c>
      <c r="D57" s="109">
        <v>15227</v>
      </c>
      <c r="E57" s="118">
        <v>718.8</v>
      </c>
      <c r="F57" s="180" t="s">
        <v>422</v>
      </c>
    </row>
    <row r="58" spans="1:6" ht="33.75">
      <c r="A58" s="103">
        <v>41682</v>
      </c>
      <c r="B58" s="104" t="s">
        <v>437</v>
      </c>
      <c r="C58" s="105" t="s">
        <v>110</v>
      </c>
      <c r="D58" s="105">
        <v>15227</v>
      </c>
      <c r="E58" s="106">
        <v>9098.86</v>
      </c>
      <c r="F58" s="180" t="s">
        <v>422</v>
      </c>
    </row>
    <row r="59" spans="1:6" ht="33.75">
      <c r="A59" s="107">
        <v>41682</v>
      </c>
      <c r="B59" s="108" t="s">
        <v>439</v>
      </c>
      <c r="C59" s="109" t="s">
        <v>110</v>
      </c>
      <c r="D59" s="109">
        <v>15227</v>
      </c>
      <c r="E59" s="118">
        <v>368.61</v>
      </c>
      <c r="F59" s="180" t="s">
        <v>422</v>
      </c>
    </row>
    <row r="60" spans="1:6" ht="33.75">
      <c r="A60" s="103">
        <v>41682</v>
      </c>
      <c r="B60" s="104" t="s">
        <v>441</v>
      </c>
      <c r="C60" s="105" t="s">
        <v>110</v>
      </c>
      <c r="D60" s="105">
        <v>15227</v>
      </c>
      <c r="E60" s="106">
        <v>4666.08</v>
      </c>
      <c r="F60" s="180" t="s">
        <v>422</v>
      </c>
    </row>
    <row r="61" spans="1:6" ht="33.75">
      <c r="A61" s="107">
        <v>41682</v>
      </c>
      <c r="B61" s="108" t="s">
        <v>442</v>
      </c>
      <c r="C61" s="109" t="s">
        <v>110</v>
      </c>
      <c r="D61" s="109">
        <v>15227</v>
      </c>
      <c r="E61" s="110">
        <v>11199.72</v>
      </c>
      <c r="F61" s="180" t="s">
        <v>422</v>
      </c>
    </row>
    <row r="62" spans="1:6" ht="33.75">
      <c r="A62" s="103">
        <v>41682</v>
      </c>
      <c r="B62" s="104" t="s">
        <v>444</v>
      </c>
      <c r="C62" s="105" t="s">
        <v>110</v>
      </c>
      <c r="D62" s="105">
        <v>15227</v>
      </c>
      <c r="E62" s="106">
        <v>141771.19</v>
      </c>
      <c r="F62" s="180" t="s">
        <v>422</v>
      </c>
    </row>
    <row r="63" spans="1:6" ht="33.75">
      <c r="A63" s="107">
        <v>41716</v>
      </c>
      <c r="B63" s="108" t="s">
        <v>446</v>
      </c>
      <c r="C63" s="109" t="s">
        <v>110</v>
      </c>
      <c r="D63" s="109">
        <v>15227</v>
      </c>
      <c r="E63" s="110">
        <v>1122.6199999999999</v>
      </c>
      <c r="F63" s="180" t="s">
        <v>422</v>
      </c>
    </row>
    <row r="64" spans="1:6" ht="33.75">
      <c r="A64" s="103">
        <v>41716</v>
      </c>
      <c r="B64" s="104" t="s">
        <v>447</v>
      </c>
      <c r="C64" s="105" t="s">
        <v>110</v>
      </c>
      <c r="D64" s="105">
        <v>15227</v>
      </c>
      <c r="E64" s="106">
        <v>14210.41</v>
      </c>
      <c r="F64" s="180" t="s">
        <v>422</v>
      </c>
    </row>
    <row r="65" spans="1:6" ht="33.75">
      <c r="A65" s="107">
        <v>41716</v>
      </c>
      <c r="B65" s="108" t="s">
        <v>449</v>
      </c>
      <c r="C65" s="109" t="s">
        <v>110</v>
      </c>
      <c r="D65" s="109">
        <v>15227</v>
      </c>
      <c r="E65" s="118">
        <v>575.70000000000005</v>
      </c>
      <c r="F65" s="180" t="s">
        <v>422</v>
      </c>
    </row>
    <row r="66" spans="1:6" ht="33.75">
      <c r="A66" s="103">
        <v>41716</v>
      </c>
      <c r="B66" s="104" t="s">
        <v>451</v>
      </c>
      <c r="C66" s="105" t="s">
        <v>110</v>
      </c>
      <c r="D66" s="105">
        <v>15227</v>
      </c>
      <c r="E66" s="106">
        <v>7287.39</v>
      </c>
      <c r="F66" s="180" t="s">
        <v>422</v>
      </c>
    </row>
    <row r="67" spans="1:6" ht="33.75">
      <c r="A67" s="107">
        <v>41716</v>
      </c>
      <c r="B67" s="108" t="s">
        <v>453</v>
      </c>
      <c r="C67" s="109" t="s">
        <v>110</v>
      </c>
      <c r="D67" s="109">
        <v>15227</v>
      </c>
      <c r="E67" s="110">
        <v>17491.810000000001</v>
      </c>
      <c r="F67" s="180" t="s">
        <v>422</v>
      </c>
    </row>
    <row r="68" spans="1:6" ht="33.75">
      <c r="A68" s="103">
        <v>41716</v>
      </c>
      <c r="B68" s="104" t="s">
        <v>455</v>
      </c>
      <c r="C68" s="105" t="s">
        <v>110</v>
      </c>
      <c r="D68" s="105">
        <v>15227</v>
      </c>
      <c r="E68" s="106">
        <v>221415.21</v>
      </c>
      <c r="F68" s="180" t="s">
        <v>422</v>
      </c>
    </row>
    <row r="69" spans="1:6" ht="33.75">
      <c r="A69" s="107">
        <v>41764</v>
      </c>
      <c r="B69" s="108" t="s">
        <v>456</v>
      </c>
      <c r="C69" s="109" t="s">
        <v>110</v>
      </c>
      <c r="D69" s="109">
        <v>15227</v>
      </c>
      <c r="E69" s="134">
        <v>42085.53</v>
      </c>
      <c r="F69" s="180" t="s">
        <v>422</v>
      </c>
    </row>
    <row r="70" spans="1:6" ht="33.75">
      <c r="A70" s="103">
        <v>41764</v>
      </c>
      <c r="B70" s="104" t="s">
        <v>462</v>
      </c>
      <c r="C70" s="105" t="s">
        <v>110</v>
      </c>
      <c r="D70" s="105">
        <v>15227</v>
      </c>
      <c r="E70" s="106">
        <v>21582.32</v>
      </c>
      <c r="F70" s="180" t="s">
        <v>422</v>
      </c>
    </row>
    <row r="71" spans="1:6" ht="33.75">
      <c r="A71" s="107">
        <v>41764</v>
      </c>
      <c r="B71" s="108" t="s">
        <v>464</v>
      </c>
      <c r="C71" s="109" t="s">
        <v>110</v>
      </c>
      <c r="D71" s="109">
        <v>15227</v>
      </c>
      <c r="E71" s="110">
        <v>216415.25</v>
      </c>
      <c r="F71" s="180" t="s">
        <v>422</v>
      </c>
    </row>
    <row r="72" spans="1:6" ht="33.75">
      <c r="A72" s="112">
        <v>41970</v>
      </c>
      <c r="B72" s="104" t="s">
        <v>466</v>
      </c>
      <c r="C72" s="105" t="s">
        <v>110</v>
      </c>
      <c r="D72" s="105">
        <v>15227</v>
      </c>
      <c r="E72" s="106">
        <v>4318.55</v>
      </c>
      <c r="F72" s="180" t="s">
        <v>422</v>
      </c>
    </row>
    <row r="73" spans="1:6" ht="33.75">
      <c r="A73" s="115">
        <v>41970</v>
      </c>
      <c r="B73" s="108" t="s">
        <v>468</v>
      </c>
      <c r="C73" s="109" t="s">
        <v>110</v>
      </c>
      <c r="D73" s="109">
        <v>15227</v>
      </c>
      <c r="E73" s="110">
        <v>69721.31</v>
      </c>
      <c r="F73" s="180" t="s">
        <v>422</v>
      </c>
    </row>
    <row r="74" spans="1:6" ht="12.75">
      <c r="D74" s="113" t="s">
        <v>36</v>
      </c>
      <c r="E74" s="135">
        <f>SUM(E57:E73)</f>
        <v>784049.3600000001</v>
      </c>
    </row>
    <row r="76" spans="1:6" ht="12.75">
      <c r="A76" s="1" t="s">
        <v>472</v>
      </c>
      <c r="B76" s="131" t="s">
        <v>473</v>
      </c>
      <c r="C76" s="102"/>
      <c r="D76" s="102"/>
      <c r="E76" s="102"/>
    </row>
    <row r="77" spans="1:6" ht="33.75">
      <c r="A77" s="107">
        <v>41764</v>
      </c>
      <c r="B77" s="108" t="s">
        <v>474</v>
      </c>
      <c r="C77" s="109" t="s">
        <v>110</v>
      </c>
      <c r="D77" s="109">
        <v>15227</v>
      </c>
      <c r="E77" s="110">
        <v>7307.44</v>
      </c>
    </row>
    <row r="78" spans="1:6" ht="33.75">
      <c r="A78" s="103">
        <v>41764</v>
      </c>
      <c r="B78" s="104" t="s">
        <v>475</v>
      </c>
      <c r="C78" s="105" t="s">
        <v>110</v>
      </c>
      <c r="D78" s="105">
        <v>15227</v>
      </c>
      <c r="E78" s="106">
        <v>1121.45</v>
      </c>
    </row>
    <row r="79" spans="1:6" ht="33.75">
      <c r="A79" s="107">
        <v>41764</v>
      </c>
      <c r="B79" s="108" t="s">
        <v>477</v>
      </c>
      <c r="C79" s="109" t="s">
        <v>110</v>
      </c>
      <c r="D79" s="109">
        <v>15227</v>
      </c>
      <c r="E79" s="118">
        <v>862.82</v>
      </c>
    </row>
    <row r="80" spans="1:6" ht="33.75">
      <c r="A80" s="103">
        <v>41764</v>
      </c>
      <c r="B80" s="104" t="s">
        <v>478</v>
      </c>
      <c r="C80" s="105" t="s">
        <v>110</v>
      </c>
      <c r="D80" s="105">
        <v>15227</v>
      </c>
      <c r="E80" s="106">
        <v>3747.4</v>
      </c>
    </row>
    <row r="81" spans="1:25" ht="33.75">
      <c r="A81" s="107">
        <v>41764</v>
      </c>
      <c r="B81" s="108" t="s">
        <v>479</v>
      </c>
      <c r="C81" s="109" t="s">
        <v>110</v>
      </c>
      <c r="D81" s="109">
        <v>15227</v>
      </c>
      <c r="E81" s="118">
        <v>575.1</v>
      </c>
    </row>
    <row r="82" spans="1:25" ht="33.75">
      <c r="A82" s="103">
        <v>41764</v>
      </c>
      <c r="B82" s="104" t="s">
        <v>481</v>
      </c>
      <c r="C82" s="105" t="s">
        <v>110</v>
      </c>
      <c r="D82" s="105">
        <v>15227</v>
      </c>
      <c r="E82" s="111">
        <v>442.47</v>
      </c>
    </row>
    <row r="83" spans="1:25" ht="33.75">
      <c r="A83" s="107">
        <v>41764</v>
      </c>
      <c r="B83" s="108" t="s">
        <v>482</v>
      </c>
      <c r="C83" s="109" t="s">
        <v>110</v>
      </c>
      <c r="D83" s="109">
        <v>15227</v>
      </c>
      <c r="E83" s="110">
        <v>106988.42</v>
      </c>
    </row>
    <row r="84" spans="1:25" ht="33.75">
      <c r="A84" s="103">
        <v>41764</v>
      </c>
      <c r="B84" s="104" t="s">
        <v>483</v>
      </c>
      <c r="C84" s="105" t="s">
        <v>110</v>
      </c>
      <c r="D84" s="105">
        <v>15227</v>
      </c>
      <c r="E84" s="106">
        <v>16419.189999999999</v>
      </c>
    </row>
    <row r="85" spans="1:25" ht="33.75">
      <c r="A85" s="107">
        <v>41764</v>
      </c>
      <c r="B85" s="108" t="s">
        <v>484</v>
      </c>
      <c r="C85" s="109" t="s">
        <v>110</v>
      </c>
      <c r="D85" s="109">
        <v>15227</v>
      </c>
      <c r="E85" s="110">
        <v>12632.53</v>
      </c>
    </row>
    <row r="86" spans="1:25" ht="12.75">
      <c r="D86" s="113" t="s">
        <v>36</v>
      </c>
      <c r="E86" s="114">
        <f>SUM(E77:E85)</f>
        <v>150096.81999999998</v>
      </c>
      <c r="F86" s="182" t="s">
        <v>476</v>
      </c>
    </row>
    <row r="88" spans="1:25" ht="12.75">
      <c r="A88" s="100" t="s">
        <v>194</v>
      </c>
      <c r="B88" s="96" t="s">
        <v>489</v>
      </c>
      <c r="C88" s="97"/>
      <c r="D88" s="97"/>
      <c r="E88" s="98"/>
      <c r="F88" s="178"/>
      <c r="G88" s="99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90" spans="1:25" ht="12.75">
      <c r="A90" s="136" t="s">
        <v>106</v>
      </c>
      <c r="B90" s="137" t="s">
        <v>491</v>
      </c>
      <c r="C90" s="138"/>
      <c r="D90" s="138"/>
      <c r="E90" s="139"/>
      <c r="F90" s="183"/>
      <c r="G90" s="140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</row>
    <row r="92" spans="1:25" ht="12.75">
      <c r="A92" s="131" t="s">
        <v>931</v>
      </c>
      <c r="B92" s="102"/>
      <c r="C92" s="102"/>
      <c r="D92" s="102"/>
      <c r="E92" s="184"/>
      <c r="F92" s="184"/>
    </row>
    <row r="93" spans="1:25" ht="33.75">
      <c r="A93" s="115">
        <v>41932</v>
      </c>
      <c r="B93" s="108" t="s">
        <v>492</v>
      </c>
      <c r="C93" s="109" t="s">
        <v>110</v>
      </c>
      <c r="D93" s="109">
        <v>15227</v>
      </c>
      <c r="E93" s="110">
        <v>8255.9599999999991</v>
      </c>
      <c r="F93" s="180" t="s">
        <v>137</v>
      </c>
    </row>
    <row r="94" spans="1:25" ht="33.75">
      <c r="A94" s="115">
        <v>41932</v>
      </c>
      <c r="B94" s="108" t="s">
        <v>494</v>
      </c>
      <c r="C94" s="109" t="s">
        <v>110</v>
      </c>
      <c r="D94" s="109">
        <v>15227</v>
      </c>
      <c r="E94" s="110">
        <v>2822.55</v>
      </c>
      <c r="F94" s="180" t="s">
        <v>137</v>
      </c>
    </row>
    <row r="95" spans="1:25" ht="33.75">
      <c r="A95" s="115">
        <v>41932</v>
      </c>
      <c r="B95" s="108" t="s">
        <v>496</v>
      </c>
      <c r="C95" s="109" t="s">
        <v>110</v>
      </c>
      <c r="D95" s="109">
        <v>15227</v>
      </c>
      <c r="E95" s="110">
        <v>15524.02</v>
      </c>
      <c r="F95" s="180" t="s">
        <v>137</v>
      </c>
    </row>
    <row r="96" spans="1:25" ht="33.75">
      <c r="A96" s="112">
        <v>41933</v>
      </c>
      <c r="B96" s="104" t="s">
        <v>497</v>
      </c>
      <c r="C96" s="105" t="s">
        <v>110</v>
      </c>
      <c r="D96" s="105">
        <v>15227</v>
      </c>
      <c r="E96" s="106">
        <v>114524.95</v>
      </c>
      <c r="F96" s="180" t="s">
        <v>137</v>
      </c>
    </row>
    <row r="97" spans="1:25" ht="33.75">
      <c r="A97" s="112">
        <v>41933</v>
      </c>
      <c r="B97" s="104" t="s">
        <v>499</v>
      </c>
      <c r="C97" s="105" t="s">
        <v>110</v>
      </c>
      <c r="D97" s="105">
        <v>15227</v>
      </c>
      <c r="E97" s="106">
        <v>29481.5</v>
      </c>
      <c r="F97" s="180" t="s">
        <v>137</v>
      </c>
    </row>
    <row r="98" spans="1:25" ht="12.75">
      <c r="D98" s="113" t="s">
        <v>36</v>
      </c>
      <c r="E98" s="114">
        <f>SUM(E93:E97)</f>
        <v>170608.97999999998</v>
      </c>
    </row>
    <row r="100" spans="1:25" ht="12.75">
      <c r="A100" s="136" t="s">
        <v>194</v>
      </c>
      <c r="B100" s="137" t="s">
        <v>491</v>
      </c>
      <c r="C100" s="138"/>
      <c r="D100" s="138"/>
      <c r="E100" s="139"/>
      <c r="F100" s="183"/>
      <c r="G100" s="140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</row>
    <row r="102" spans="1:25" ht="12.75">
      <c r="A102" s="100" t="s">
        <v>106</v>
      </c>
      <c r="B102" s="96" t="s">
        <v>504</v>
      </c>
      <c r="C102" s="97"/>
      <c r="D102" s="97"/>
      <c r="E102" s="98"/>
      <c r="F102" s="178"/>
      <c r="G102" s="99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4" spans="1:25" ht="12.75">
      <c r="A104" s="131" t="s">
        <v>932</v>
      </c>
      <c r="B104" s="102"/>
      <c r="C104" s="102"/>
      <c r="D104" s="102"/>
      <c r="E104" s="184"/>
      <c r="F104" s="102"/>
      <c r="G104" s="102"/>
    </row>
    <row r="105" spans="1:25" ht="33.75">
      <c r="A105" s="112">
        <v>41932</v>
      </c>
      <c r="B105" s="104" t="s">
        <v>506</v>
      </c>
      <c r="C105" s="105" t="s">
        <v>110</v>
      </c>
      <c r="D105" s="105">
        <v>15227</v>
      </c>
      <c r="E105" s="106">
        <v>78638.350000000006</v>
      </c>
      <c r="F105" s="180" t="s">
        <v>149</v>
      </c>
    </row>
    <row r="106" spans="1:25" ht="33.75">
      <c r="A106" s="115">
        <v>41932</v>
      </c>
      <c r="B106" s="108" t="s">
        <v>507</v>
      </c>
      <c r="C106" s="109" t="s">
        <v>110</v>
      </c>
      <c r="D106" s="109">
        <v>15227</v>
      </c>
      <c r="E106" s="110">
        <v>12224.84</v>
      </c>
      <c r="F106" s="180" t="s">
        <v>149</v>
      </c>
    </row>
    <row r="107" spans="1:25" ht="33.75">
      <c r="A107" s="112">
        <v>41932</v>
      </c>
      <c r="B107" s="104" t="s">
        <v>510</v>
      </c>
      <c r="C107" s="105" t="s">
        <v>110</v>
      </c>
      <c r="D107" s="105">
        <v>15227</v>
      </c>
      <c r="E107" s="106">
        <v>6250.62</v>
      </c>
      <c r="F107" s="180" t="s">
        <v>149</v>
      </c>
    </row>
    <row r="108" spans="1:25" ht="33.75">
      <c r="A108" s="115">
        <v>41932</v>
      </c>
      <c r="B108" s="108" t="s">
        <v>511</v>
      </c>
      <c r="C108" s="109" t="s">
        <v>110</v>
      </c>
      <c r="D108" s="109">
        <v>15227</v>
      </c>
      <c r="E108" s="110">
        <v>173272.53</v>
      </c>
      <c r="F108" s="180" t="s">
        <v>149</v>
      </c>
    </row>
    <row r="109" spans="1:25" ht="33.75">
      <c r="A109" s="115">
        <v>41932</v>
      </c>
      <c r="B109" s="108" t="s">
        <v>512</v>
      </c>
      <c r="C109" s="109" t="s">
        <v>110</v>
      </c>
      <c r="D109" s="109">
        <v>15227</v>
      </c>
      <c r="E109" s="110">
        <v>687143.89</v>
      </c>
      <c r="F109" s="180" t="s">
        <v>149</v>
      </c>
    </row>
    <row r="110" spans="1:25" ht="33.75">
      <c r="A110" s="115">
        <v>41972</v>
      </c>
      <c r="B110" s="108" t="s">
        <v>515</v>
      </c>
      <c r="C110" s="109" t="s">
        <v>110</v>
      </c>
      <c r="D110" s="109">
        <v>15227</v>
      </c>
      <c r="E110" s="110">
        <v>131260.07999999999</v>
      </c>
      <c r="F110" s="180" t="s">
        <v>149</v>
      </c>
    </row>
    <row r="111" spans="1:25" ht="33.75">
      <c r="A111" s="115">
        <v>41972</v>
      </c>
      <c r="B111" s="108" t="s">
        <v>516</v>
      </c>
      <c r="C111" s="109" t="s">
        <v>110</v>
      </c>
      <c r="D111" s="109">
        <v>15227</v>
      </c>
      <c r="E111" s="110">
        <v>31504.1</v>
      </c>
      <c r="F111" s="180" t="s">
        <v>149</v>
      </c>
    </row>
    <row r="112" spans="1:25" ht="33.75">
      <c r="A112" s="112">
        <v>41972</v>
      </c>
      <c r="B112" s="104" t="s">
        <v>517</v>
      </c>
      <c r="C112" s="105" t="s">
        <v>110</v>
      </c>
      <c r="D112" s="105">
        <v>15227</v>
      </c>
      <c r="E112" s="106">
        <v>800000</v>
      </c>
      <c r="F112" s="180" t="s">
        <v>149</v>
      </c>
    </row>
    <row r="113" spans="1:6" ht="33.75">
      <c r="A113" s="107">
        <v>41975</v>
      </c>
      <c r="B113" s="108" t="s">
        <v>520</v>
      </c>
      <c r="C113" s="109" t="s">
        <v>110</v>
      </c>
      <c r="D113" s="109">
        <v>15227</v>
      </c>
      <c r="E113" s="110">
        <v>219639.05</v>
      </c>
      <c r="F113" s="180" t="s">
        <v>149</v>
      </c>
    </row>
    <row r="114" spans="1:6" ht="33.75">
      <c r="A114" s="141">
        <v>41982</v>
      </c>
      <c r="B114" s="142" t="s">
        <v>524</v>
      </c>
      <c r="C114" s="143" t="s">
        <v>110</v>
      </c>
      <c r="D114" s="143">
        <v>15227</v>
      </c>
      <c r="E114" s="144">
        <v>109665.57</v>
      </c>
      <c r="F114" s="185" t="s">
        <v>928</v>
      </c>
    </row>
    <row r="115" spans="1:6" ht="25.5">
      <c r="D115" s="113" t="s">
        <v>36</v>
      </c>
      <c r="E115" s="114">
        <f>SUM(E105:E113)</f>
        <v>2139933.46</v>
      </c>
      <c r="F115" s="181" t="s">
        <v>930</v>
      </c>
    </row>
    <row r="116" spans="1:6" ht="12.75">
      <c r="D116" s="14"/>
    </row>
    <row r="117" spans="1:6" ht="12.75">
      <c r="A117" s="131" t="s">
        <v>933</v>
      </c>
      <c r="B117" s="102"/>
      <c r="C117" s="102"/>
      <c r="D117" s="102"/>
      <c r="E117" s="184"/>
      <c r="F117" s="184"/>
    </row>
    <row r="118" spans="1:6" ht="33.75">
      <c r="A118" s="107">
        <v>41668</v>
      </c>
      <c r="B118" s="108" t="s">
        <v>532</v>
      </c>
      <c r="C118" s="109" t="s">
        <v>110</v>
      </c>
      <c r="D118" s="109">
        <v>15227</v>
      </c>
      <c r="E118" s="110">
        <v>189617.49</v>
      </c>
      <c r="F118" s="180" t="s">
        <v>853</v>
      </c>
    </row>
    <row r="119" spans="1:6" ht="33.75">
      <c r="A119" s="112">
        <v>41932</v>
      </c>
      <c r="B119" s="104" t="s">
        <v>534</v>
      </c>
      <c r="C119" s="105" t="s">
        <v>110</v>
      </c>
      <c r="D119" s="105">
        <v>15227</v>
      </c>
      <c r="E119" s="106">
        <v>77786.740000000005</v>
      </c>
      <c r="F119" s="180" t="s">
        <v>853</v>
      </c>
    </row>
    <row r="120" spans="1:6" ht="33.75">
      <c r="A120" s="115">
        <v>41932</v>
      </c>
      <c r="B120" s="108" t="s">
        <v>536</v>
      </c>
      <c r="C120" s="109" t="s">
        <v>110</v>
      </c>
      <c r="D120" s="109">
        <v>15227</v>
      </c>
      <c r="E120" s="110">
        <v>12699.68</v>
      </c>
      <c r="F120" s="180" t="s">
        <v>853</v>
      </c>
    </row>
    <row r="121" spans="1:6" ht="33.75">
      <c r="A121" s="112">
        <v>41932</v>
      </c>
      <c r="B121" s="104" t="s">
        <v>538</v>
      </c>
      <c r="C121" s="105" t="s">
        <v>110</v>
      </c>
      <c r="D121" s="105">
        <v>15227</v>
      </c>
      <c r="E121" s="106">
        <v>2927</v>
      </c>
      <c r="F121" s="180" t="s">
        <v>853</v>
      </c>
    </row>
    <row r="122" spans="1:6" ht="33.75">
      <c r="A122" s="115">
        <v>41932</v>
      </c>
      <c r="B122" s="108" t="s">
        <v>540</v>
      </c>
      <c r="C122" s="109" t="s">
        <v>110</v>
      </c>
      <c r="D122" s="109">
        <v>15227</v>
      </c>
      <c r="E122" s="110">
        <v>1017.82</v>
      </c>
      <c r="F122" s="180" t="s">
        <v>853</v>
      </c>
    </row>
    <row r="123" spans="1:6" ht="33.75">
      <c r="A123" s="112">
        <v>41932</v>
      </c>
      <c r="B123" s="104" t="s">
        <v>541</v>
      </c>
      <c r="C123" s="105" t="s">
        <v>110</v>
      </c>
      <c r="D123" s="105">
        <v>15227</v>
      </c>
      <c r="E123" s="106">
        <v>1775.54</v>
      </c>
      <c r="F123" s="180" t="s">
        <v>853</v>
      </c>
    </row>
    <row r="124" spans="1:6" ht="33.75">
      <c r="A124" s="115">
        <v>41932</v>
      </c>
      <c r="B124" s="108" t="s">
        <v>543</v>
      </c>
      <c r="C124" s="109" t="s">
        <v>110</v>
      </c>
      <c r="D124" s="109">
        <v>15227</v>
      </c>
      <c r="E124" s="110">
        <v>85129.55</v>
      </c>
      <c r="F124" s="180" t="s">
        <v>853</v>
      </c>
    </row>
    <row r="125" spans="1:6" ht="33.75">
      <c r="A125" s="112">
        <v>41932</v>
      </c>
      <c r="B125" s="104" t="s">
        <v>545</v>
      </c>
      <c r="C125" s="105" t="s">
        <v>110</v>
      </c>
      <c r="D125" s="105">
        <v>15227</v>
      </c>
      <c r="E125" s="106">
        <v>622178.36</v>
      </c>
      <c r="F125" s="180" t="s">
        <v>853</v>
      </c>
    </row>
    <row r="126" spans="1:6" ht="33.75">
      <c r="A126" s="115">
        <v>41992</v>
      </c>
      <c r="B126" s="108" t="s">
        <v>547</v>
      </c>
      <c r="C126" s="109" t="s">
        <v>110</v>
      </c>
      <c r="D126" s="109">
        <v>15227</v>
      </c>
      <c r="E126" s="110">
        <v>17100.400000000001</v>
      </c>
      <c r="F126" s="180" t="s">
        <v>853</v>
      </c>
    </row>
    <row r="127" spans="1:6" ht="12.75">
      <c r="D127" s="113" t="s">
        <v>36</v>
      </c>
      <c r="E127" s="114">
        <f>SUM(E118:E126)</f>
        <v>1010232.58</v>
      </c>
    </row>
    <row r="129" spans="1:6" ht="12.75">
      <c r="A129" s="131" t="s">
        <v>934</v>
      </c>
      <c r="B129" s="102"/>
      <c r="C129" s="102"/>
      <c r="D129" s="102"/>
      <c r="E129" s="184"/>
      <c r="F129" s="184"/>
    </row>
    <row r="130" spans="1:6" ht="33.75">
      <c r="A130" s="107">
        <v>41668</v>
      </c>
      <c r="B130" s="108" t="s">
        <v>548</v>
      </c>
      <c r="C130" s="109" t="s">
        <v>110</v>
      </c>
      <c r="D130" s="109">
        <v>15227</v>
      </c>
      <c r="E130" s="110">
        <v>33246.47</v>
      </c>
      <c r="F130" s="180" t="s">
        <v>926</v>
      </c>
    </row>
    <row r="131" spans="1:6" ht="33.75">
      <c r="A131" s="112">
        <v>41932</v>
      </c>
      <c r="B131" s="104" t="s">
        <v>551</v>
      </c>
      <c r="C131" s="105" t="s">
        <v>110</v>
      </c>
      <c r="D131" s="105">
        <v>15227</v>
      </c>
      <c r="E131" s="106">
        <v>51280.68</v>
      </c>
      <c r="F131" s="180" t="s">
        <v>926</v>
      </c>
    </row>
    <row r="132" spans="1:6" ht="33.75">
      <c r="A132" s="115">
        <v>41932</v>
      </c>
      <c r="B132" s="108" t="s">
        <v>552</v>
      </c>
      <c r="C132" s="109" t="s">
        <v>110</v>
      </c>
      <c r="D132" s="109">
        <v>15227</v>
      </c>
      <c r="E132" s="110">
        <v>27132.639999999999</v>
      </c>
      <c r="F132" s="180" t="s">
        <v>926</v>
      </c>
    </row>
    <row r="133" spans="1:6" ht="33.75">
      <c r="A133" s="112">
        <v>41932</v>
      </c>
      <c r="B133" s="104" t="s">
        <v>553</v>
      </c>
      <c r="C133" s="105" t="s">
        <v>110</v>
      </c>
      <c r="D133" s="105">
        <v>15227</v>
      </c>
      <c r="E133" s="106">
        <v>51478.879999999997</v>
      </c>
      <c r="F133" s="180" t="s">
        <v>926</v>
      </c>
    </row>
    <row r="134" spans="1:6" ht="33.75">
      <c r="A134" s="115">
        <v>41932</v>
      </c>
      <c r="B134" s="108" t="s">
        <v>554</v>
      </c>
      <c r="C134" s="109" t="s">
        <v>110</v>
      </c>
      <c r="D134" s="109">
        <v>15227</v>
      </c>
      <c r="E134" s="110">
        <v>415688.15</v>
      </c>
      <c r="F134" s="180" t="s">
        <v>926</v>
      </c>
    </row>
    <row r="135" spans="1:6" ht="33.75">
      <c r="A135" s="115">
        <v>41989</v>
      </c>
      <c r="B135" s="108" t="s">
        <v>556</v>
      </c>
      <c r="C135" s="109" t="s">
        <v>110</v>
      </c>
      <c r="D135" s="109">
        <v>15227</v>
      </c>
      <c r="E135" s="110">
        <v>38608.86</v>
      </c>
      <c r="F135" s="180" t="s">
        <v>926</v>
      </c>
    </row>
    <row r="136" spans="1:6" ht="33.75">
      <c r="A136" s="115">
        <v>41989</v>
      </c>
      <c r="B136" s="108" t="s">
        <v>559</v>
      </c>
      <c r="C136" s="109" t="s">
        <v>110</v>
      </c>
      <c r="D136" s="109">
        <v>15227</v>
      </c>
      <c r="E136" s="110">
        <v>308936.73</v>
      </c>
      <c r="F136" s="180" t="s">
        <v>926</v>
      </c>
    </row>
    <row r="137" spans="1:6" ht="12.75">
      <c r="D137" s="113" t="s">
        <v>36</v>
      </c>
      <c r="E137" s="114">
        <f>SUM(E130:E136)</f>
        <v>926372.41</v>
      </c>
    </row>
    <row r="139" spans="1:6" ht="12.75">
      <c r="A139" s="131" t="s">
        <v>935</v>
      </c>
      <c r="B139" s="102"/>
      <c r="C139" s="102"/>
      <c r="D139" s="102"/>
      <c r="E139" s="184"/>
      <c r="F139" s="184"/>
    </row>
    <row r="140" spans="1:6" ht="33.75">
      <c r="A140" s="112">
        <v>41932</v>
      </c>
      <c r="B140" s="104" t="s">
        <v>563</v>
      </c>
      <c r="C140" s="105" t="s">
        <v>110</v>
      </c>
      <c r="D140" s="105">
        <v>15227</v>
      </c>
      <c r="E140" s="106">
        <v>48353.71</v>
      </c>
      <c r="F140" s="180" t="s">
        <v>853</v>
      </c>
    </row>
    <row r="141" spans="1:6" ht="33.75">
      <c r="A141" s="112">
        <v>41960</v>
      </c>
      <c r="B141" s="104" t="s">
        <v>565</v>
      </c>
      <c r="C141" s="105" t="s">
        <v>110</v>
      </c>
      <c r="D141" s="105">
        <v>15227</v>
      </c>
      <c r="E141" s="106">
        <v>160626.56</v>
      </c>
      <c r="F141" s="180" t="s">
        <v>853</v>
      </c>
    </row>
    <row r="142" spans="1:6" ht="33.75">
      <c r="A142" s="115">
        <v>41963</v>
      </c>
      <c r="B142" s="108" t="s">
        <v>567</v>
      </c>
      <c r="C142" s="109" t="s">
        <v>110</v>
      </c>
      <c r="D142" s="109">
        <v>15227</v>
      </c>
      <c r="E142" s="110">
        <v>8878.9699999999993</v>
      </c>
      <c r="F142" s="180" t="s">
        <v>853</v>
      </c>
    </row>
    <row r="143" spans="1:6" ht="33.75">
      <c r="A143" s="103">
        <v>41977</v>
      </c>
      <c r="B143" s="104" t="s">
        <v>569</v>
      </c>
      <c r="C143" s="105" t="s">
        <v>110</v>
      </c>
      <c r="D143" s="105">
        <v>15227</v>
      </c>
      <c r="E143" s="106">
        <v>44030.1</v>
      </c>
      <c r="F143" s="180" t="s">
        <v>853</v>
      </c>
    </row>
    <row r="144" spans="1:6" ht="33.75">
      <c r="A144" s="107">
        <v>41977</v>
      </c>
      <c r="B144" s="108" t="s">
        <v>571</v>
      </c>
      <c r="C144" s="109" t="s">
        <v>110</v>
      </c>
      <c r="D144" s="109">
        <v>15227</v>
      </c>
      <c r="E144" s="110">
        <v>7073.48</v>
      </c>
      <c r="F144" s="180" t="s">
        <v>853</v>
      </c>
    </row>
    <row r="145" spans="1:6" ht="33.75">
      <c r="A145" s="103">
        <v>41977</v>
      </c>
      <c r="B145" s="104" t="s">
        <v>573</v>
      </c>
      <c r="C145" s="105" t="s">
        <v>110</v>
      </c>
      <c r="D145" s="105">
        <v>15227</v>
      </c>
      <c r="E145" s="106">
        <v>1403.17</v>
      </c>
      <c r="F145" s="180" t="s">
        <v>853</v>
      </c>
    </row>
    <row r="146" spans="1:6" ht="33.75">
      <c r="A146" s="107">
        <v>41977</v>
      </c>
      <c r="B146" s="108" t="s">
        <v>575</v>
      </c>
      <c r="C146" s="109" t="s">
        <v>110</v>
      </c>
      <c r="D146" s="109">
        <v>15227</v>
      </c>
      <c r="E146" s="110">
        <v>1403.17</v>
      </c>
      <c r="F146" s="180" t="s">
        <v>853</v>
      </c>
    </row>
    <row r="147" spans="1:6" ht="33.75">
      <c r="A147" s="103">
        <v>41977</v>
      </c>
      <c r="B147" s="104" t="s">
        <v>577</v>
      </c>
      <c r="C147" s="105" t="s">
        <v>110</v>
      </c>
      <c r="D147" s="105">
        <v>15227</v>
      </c>
      <c r="E147" s="106">
        <v>209969.18</v>
      </c>
      <c r="F147" s="180" t="s">
        <v>853</v>
      </c>
    </row>
    <row r="148" spans="1:6" ht="12.75">
      <c r="D148" s="113" t="s">
        <v>120</v>
      </c>
      <c r="E148" s="114">
        <f>SUM(E140:E147)</f>
        <v>481738.33999999997</v>
      </c>
    </row>
    <row r="150" spans="1:6" ht="12.75">
      <c r="A150" s="131" t="s">
        <v>936</v>
      </c>
      <c r="B150" s="102"/>
      <c r="C150" s="102"/>
      <c r="D150" s="102"/>
      <c r="E150" s="184"/>
      <c r="F150" s="184"/>
    </row>
    <row r="151" spans="1:6" ht="33.75">
      <c r="A151" s="103">
        <v>41669</v>
      </c>
      <c r="B151" s="104" t="s">
        <v>582</v>
      </c>
      <c r="C151" s="105" t="s">
        <v>110</v>
      </c>
      <c r="D151" s="105">
        <v>15227</v>
      </c>
      <c r="E151" s="106">
        <v>46218.52</v>
      </c>
      <c r="F151" s="181" t="s">
        <v>929</v>
      </c>
    </row>
    <row r="152" spans="1:6" ht="33.75">
      <c r="A152" s="115">
        <v>41932</v>
      </c>
      <c r="B152" s="108" t="s">
        <v>585</v>
      </c>
      <c r="C152" s="109" t="s">
        <v>110</v>
      </c>
      <c r="D152" s="109">
        <v>15227</v>
      </c>
      <c r="E152" s="110">
        <v>22591.75</v>
      </c>
      <c r="F152" s="181" t="s">
        <v>929</v>
      </c>
    </row>
    <row r="153" spans="1:6" ht="33.75">
      <c r="A153" s="112">
        <v>41932</v>
      </c>
      <c r="B153" s="104" t="s">
        <v>587</v>
      </c>
      <c r="C153" s="105" t="s">
        <v>110</v>
      </c>
      <c r="D153" s="105">
        <v>15227</v>
      </c>
      <c r="E153" s="106">
        <v>7723.68</v>
      </c>
      <c r="F153" s="181" t="s">
        <v>929</v>
      </c>
    </row>
    <row r="154" spans="1:6" ht="33.75">
      <c r="A154" s="115">
        <v>41932</v>
      </c>
      <c r="B154" s="108" t="s">
        <v>589</v>
      </c>
      <c r="C154" s="109" t="s">
        <v>110</v>
      </c>
      <c r="D154" s="109">
        <v>15227</v>
      </c>
      <c r="E154" s="110">
        <v>33984.17</v>
      </c>
      <c r="F154" s="181" t="s">
        <v>929</v>
      </c>
    </row>
    <row r="155" spans="1:6" ht="33.75">
      <c r="A155" s="112">
        <v>41932</v>
      </c>
      <c r="B155" s="104" t="s">
        <v>590</v>
      </c>
      <c r="C155" s="105" t="s">
        <v>110</v>
      </c>
      <c r="D155" s="105">
        <v>15227</v>
      </c>
      <c r="E155" s="106">
        <v>321884.2</v>
      </c>
      <c r="F155" s="181" t="s">
        <v>929</v>
      </c>
    </row>
    <row r="156" spans="1:6" ht="33.75">
      <c r="A156" s="115">
        <v>41962</v>
      </c>
      <c r="B156" s="108" t="s">
        <v>592</v>
      </c>
      <c r="C156" s="109" t="s">
        <v>110</v>
      </c>
      <c r="D156" s="109">
        <v>15227</v>
      </c>
      <c r="E156" s="110">
        <v>57613.67</v>
      </c>
      <c r="F156" s="181" t="s">
        <v>929</v>
      </c>
    </row>
    <row r="157" spans="1:6" ht="33.75">
      <c r="A157" s="112">
        <v>41992</v>
      </c>
      <c r="B157" s="104" t="s">
        <v>595</v>
      </c>
      <c r="C157" s="105" t="s">
        <v>110</v>
      </c>
      <c r="D157" s="105">
        <v>15227</v>
      </c>
      <c r="E157" s="111">
        <v>776.54</v>
      </c>
      <c r="F157" s="181" t="s">
        <v>929</v>
      </c>
    </row>
    <row r="158" spans="1:6" ht="12.75">
      <c r="D158" s="113" t="s">
        <v>120</v>
      </c>
      <c r="E158" s="145">
        <f>SUM(E151:E157)</f>
        <v>490792.52999999997</v>
      </c>
    </row>
    <row r="160" spans="1:6" ht="12.75">
      <c r="A160" s="1" t="s">
        <v>600</v>
      </c>
      <c r="B160" s="131" t="s">
        <v>601</v>
      </c>
      <c r="C160" s="102"/>
      <c r="D160" s="102"/>
      <c r="E160" s="102"/>
      <c r="F160" s="184"/>
    </row>
    <row r="161" spans="1:6" ht="33.75">
      <c r="A161" s="107">
        <v>41668</v>
      </c>
      <c r="B161" s="108" t="s">
        <v>602</v>
      </c>
      <c r="C161" s="109" t="s">
        <v>110</v>
      </c>
      <c r="D161" s="109">
        <v>15227</v>
      </c>
      <c r="E161" s="110">
        <v>21352.02</v>
      </c>
    </row>
    <row r="162" spans="1:6" ht="33.75">
      <c r="A162" s="103">
        <v>41668</v>
      </c>
      <c r="B162" s="104" t="s">
        <v>603</v>
      </c>
      <c r="C162" s="105" t="s">
        <v>110</v>
      </c>
      <c r="D162" s="105">
        <v>15227</v>
      </c>
      <c r="E162" s="106">
        <v>11297.36</v>
      </c>
    </row>
    <row r="163" spans="1:6" ht="33.75">
      <c r="A163" s="107">
        <v>41668</v>
      </c>
      <c r="B163" s="108" t="s">
        <v>607</v>
      </c>
      <c r="C163" s="109" t="s">
        <v>110</v>
      </c>
      <c r="D163" s="109">
        <v>15227</v>
      </c>
      <c r="E163" s="110">
        <v>24854.2</v>
      </c>
    </row>
    <row r="164" spans="1:6" ht="33.75">
      <c r="A164" s="103">
        <v>41668</v>
      </c>
      <c r="B164" s="104" t="s">
        <v>610</v>
      </c>
      <c r="C164" s="105" t="s">
        <v>110</v>
      </c>
      <c r="D164" s="105">
        <v>15227</v>
      </c>
      <c r="E164" s="106">
        <v>168443.67</v>
      </c>
    </row>
    <row r="165" spans="1:6" ht="33.75">
      <c r="A165" s="107">
        <v>41708</v>
      </c>
      <c r="B165" s="108" t="s">
        <v>402</v>
      </c>
      <c r="C165" s="109" t="s">
        <v>110</v>
      </c>
      <c r="D165" s="109">
        <v>15227</v>
      </c>
      <c r="E165" s="110">
        <v>21352.02</v>
      </c>
    </row>
    <row r="166" spans="1:6" ht="33.75">
      <c r="A166" s="103">
        <v>41708</v>
      </c>
      <c r="B166" s="104" t="s">
        <v>441</v>
      </c>
      <c r="C166" s="105" t="s">
        <v>110</v>
      </c>
      <c r="D166" s="105">
        <v>15227</v>
      </c>
      <c r="E166" s="106">
        <v>11297.36</v>
      </c>
    </row>
    <row r="167" spans="1:6" ht="33.75">
      <c r="A167" s="107">
        <v>41708</v>
      </c>
      <c r="B167" s="108" t="s">
        <v>613</v>
      </c>
      <c r="C167" s="109" t="s">
        <v>110</v>
      </c>
      <c r="D167" s="109">
        <v>15227</v>
      </c>
      <c r="E167" s="110">
        <v>24854.2</v>
      </c>
    </row>
    <row r="168" spans="1:6" ht="33.75">
      <c r="A168" s="103">
        <v>41708</v>
      </c>
      <c r="B168" s="104" t="s">
        <v>615</v>
      </c>
      <c r="C168" s="105" t="s">
        <v>110</v>
      </c>
      <c r="D168" s="105">
        <v>15227</v>
      </c>
      <c r="E168" s="106">
        <v>168443.67</v>
      </c>
    </row>
    <row r="169" spans="1:6" ht="33.75">
      <c r="A169" s="107">
        <v>41732</v>
      </c>
      <c r="B169" s="108" t="s">
        <v>618</v>
      </c>
      <c r="C169" s="109" t="s">
        <v>110</v>
      </c>
      <c r="D169" s="109">
        <v>15227</v>
      </c>
      <c r="E169" s="110">
        <v>21352.02</v>
      </c>
    </row>
    <row r="170" spans="1:6" ht="33.75">
      <c r="A170" s="103">
        <v>41732</v>
      </c>
      <c r="B170" s="104" t="s">
        <v>619</v>
      </c>
      <c r="C170" s="105" t="s">
        <v>110</v>
      </c>
      <c r="D170" s="105">
        <v>15227</v>
      </c>
      <c r="E170" s="106">
        <v>11297.36</v>
      </c>
    </row>
    <row r="171" spans="1:6" ht="33.75">
      <c r="A171" s="107">
        <v>41732</v>
      </c>
      <c r="B171" s="108" t="s">
        <v>621</v>
      </c>
      <c r="C171" s="109" t="s">
        <v>110</v>
      </c>
      <c r="D171" s="109">
        <v>15227</v>
      </c>
      <c r="E171" s="110">
        <v>24854.2</v>
      </c>
    </row>
    <row r="172" spans="1:6" ht="33.75">
      <c r="A172" s="103">
        <v>41732</v>
      </c>
      <c r="B172" s="104" t="s">
        <v>623</v>
      </c>
      <c r="C172" s="105" t="s">
        <v>110</v>
      </c>
      <c r="D172" s="105">
        <v>15227</v>
      </c>
      <c r="E172" s="106">
        <v>168443.67</v>
      </c>
    </row>
    <row r="173" spans="1:6" ht="33.75">
      <c r="A173" s="107">
        <v>41774</v>
      </c>
      <c r="B173" s="108" t="s">
        <v>626</v>
      </c>
      <c r="C173" s="109" t="s">
        <v>110</v>
      </c>
      <c r="D173" s="109">
        <v>15227</v>
      </c>
      <c r="E173" s="110">
        <v>24854.2</v>
      </c>
    </row>
    <row r="174" spans="1:6" ht="33.75">
      <c r="A174" s="103">
        <v>41781</v>
      </c>
      <c r="B174" s="104" t="s">
        <v>628</v>
      </c>
      <c r="C174" s="105" t="s">
        <v>110</v>
      </c>
      <c r="D174" s="105">
        <v>15227</v>
      </c>
      <c r="E174" s="106">
        <v>24834.639999999999</v>
      </c>
    </row>
    <row r="175" spans="1:6" ht="12.75">
      <c r="D175" s="113" t="s">
        <v>36</v>
      </c>
      <c r="E175" s="114">
        <f>SUM(E161:E174)</f>
        <v>727530.59</v>
      </c>
      <c r="F175" s="182" t="s">
        <v>193</v>
      </c>
    </row>
    <row r="177" spans="1:25" ht="12.75">
      <c r="A177" s="131" t="s">
        <v>937</v>
      </c>
      <c r="B177" s="102"/>
      <c r="C177" s="102"/>
      <c r="D177" s="102"/>
      <c r="E177" s="184"/>
      <c r="F177" s="184"/>
    </row>
    <row r="178" spans="1:25" ht="33.75">
      <c r="A178" s="112">
        <v>41932</v>
      </c>
      <c r="B178" s="104" t="s">
        <v>632</v>
      </c>
      <c r="C178" s="105" t="s">
        <v>110</v>
      </c>
      <c r="D178" s="105">
        <v>15227</v>
      </c>
      <c r="E178" s="111">
        <v>852.53</v>
      </c>
      <c r="F178" s="181" t="s">
        <v>927</v>
      </c>
    </row>
    <row r="179" spans="1:25" ht="33.75">
      <c r="A179" s="115">
        <v>41932</v>
      </c>
      <c r="B179" s="108" t="s">
        <v>634</v>
      </c>
      <c r="C179" s="109" t="s">
        <v>110</v>
      </c>
      <c r="D179" s="109">
        <v>15227</v>
      </c>
      <c r="E179" s="118">
        <v>451.07</v>
      </c>
      <c r="F179" s="181" t="s">
        <v>927</v>
      </c>
    </row>
    <row r="180" spans="1:25" ht="33.75">
      <c r="A180" s="112">
        <v>41932</v>
      </c>
      <c r="B180" s="104" t="s">
        <v>636</v>
      </c>
      <c r="C180" s="105" t="s">
        <v>110</v>
      </c>
      <c r="D180" s="105">
        <v>15227</v>
      </c>
      <c r="E180" s="106">
        <v>5586.9</v>
      </c>
      <c r="F180" s="181" t="s">
        <v>927</v>
      </c>
    </row>
    <row r="181" spans="1:25" ht="33.75">
      <c r="A181" s="115">
        <v>41932</v>
      </c>
      <c r="B181" s="108" t="s">
        <v>638</v>
      </c>
      <c r="C181" s="109" t="s">
        <v>110</v>
      </c>
      <c r="D181" s="109">
        <v>15227</v>
      </c>
      <c r="E181" s="110">
        <v>6725.49</v>
      </c>
      <c r="F181" s="181" t="s">
        <v>927</v>
      </c>
    </row>
    <row r="182" spans="1:25" ht="33.75">
      <c r="A182" s="107">
        <v>41977</v>
      </c>
      <c r="B182" s="108" t="s">
        <v>639</v>
      </c>
      <c r="C182" s="109" t="s">
        <v>110</v>
      </c>
      <c r="D182" s="109">
        <v>15227</v>
      </c>
      <c r="E182" s="110">
        <v>6140.42</v>
      </c>
      <c r="F182" s="181" t="s">
        <v>927</v>
      </c>
    </row>
    <row r="183" spans="1:25" ht="33.75">
      <c r="A183" s="115">
        <v>41984</v>
      </c>
      <c r="B183" s="108" t="s">
        <v>640</v>
      </c>
      <c r="C183" s="109" t="s">
        <v>110</v>
      </c>
      <c r="D183" s="109">
        <v>15227</v>
      </c>
      <c r="E183" s="118">
        <v>852.53</v>
      </c>
      <c r="F183" s="181" t="s">
        <v>927</v>
      </c>
    </row>
    <row r="184" spans="1:25" ht="33.75">
      <c r="A184" s="112">
        <v>41984</v>
      </c>
      <c r="B184" s="104" t="s">
        <v>642</v>
      </c>
      <c r="C184" s="105" t="s">
        <v>110</v>
      </c>
      <c r="D184" s="105">
        <v>15227</v>
      </c>
      <c r="E184" s="111">
        <v>180.43</v>
      </c>
      <c r="F184" s="181" t="s">
        <v>927</v>
      </c>
    </row>
    <row r="185" spans="1:25" ht="33.75">
      <c r="A185" s="115">
        <v>41984</v>
      </c>
      <c r="B185" s="108" t="s">
        <v>643</v>
      </c>
      <c r="C185" s="109" t="s">
        <v>110</v>
      </c>
      <c r="D185" s="109">
        <v>15227</v>
      </c>
      <c r="E185" s="110">
        <v>1824.68</v>
      </c>
      <c r="F185" s="181" t="s">
        <v>927</v>
      </c>
    </row>
    <row r="186" spans="1:25" ht="12.75">
      <c r="D186" s="113" t="s">
        <v>36</v>
      </c>
      <c r="E186" s="172">
        <f>SUM(E178:E185)</f>
        <v>22614.05</v>
      </c>
    </row>
    <row r="188" spans="1:25" ht="12.75">
      <c r="A188" s="100" t="s">
        <v>194</v>
      </c>
      <c r="B188" s="96" t="s">
        <v>504</v>
      </c>
      <c r="C188" s="97"/>
      <c r="D188" s="97"/>
      <c r="E188" s="98"/>
      <c r="F188" s="178"/>
      <c r="G188" s="99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90" spans="1:25" ht="12.75">
      <c r="A190" s="136" t="s">
        <v>106</v>
      </c>
      <c r="B190" s="137" t="s">
        <v>645</v>
      </c>
      <c r="C190" s="138"/>
      <c r="D190" s="138"/>
      <c r="E190" s="139"/>
      <c r="F190" s="183"/>
      <c r="G190" s="140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</row>
    <row r="192" spans="1:25" ht="12.75">
      <c r="A192" s="131" t="s">
        <v>647</v>
      </c>
      <c r="B192" s="102"/>
      <c r="C192" s="102"/>
      <c r="D192" s="102"/>
      <c r="E192" s="102"/>
      <c r="F192" s="102"/>
    </row>
    <row r="193" spans="1:6" ht="33.75">
      <c r="A193" s="107">
        <v>41775</v>
      </c>
      <c r="B193" s="108" t="s">
        <v>648</v>
      </c>
      <c r="C193" s="109" t="s">
        <v>110</v>
      </c>
      <c r="D193" s="109">
        <v>15227</v>
      </c>
      <c r="E193" s="110">
        <v>49301.2</v>
      </c>
      <c r="F193" s="180" t="s">
        <v>964</v>
      </c>
    </row>
    <row r="194" spans="1:6" ht="33.75">
      <c r="A194" s="103">
        <v>41780</v>
      </c>
      <c r="B194" s="104" t="s">
        <v>649</v>
      </c>
      <c r="C194" s="105" t="s">
        <v>110</v>
      </c>
      <c r="D194" s="105">
        <v>15227</v>
      </c>
      <c r="E194" s="106">
        <v>52438.55</v>
      </c>
      <c r="F194" s="180" t="s">
        <v>964</v>
      </c>
    </row>
    <row r="195" spans="1:6" ht="33.75">
      <c r="A195" s="107">
        <v>41780</v>
      </c>
      <c r="B195" s="108" t="s">
        <v>651</v>
      </c>
      <c r="C195" s="109" t="s">
        <v>110</v>
      </c>
      <c r="D195" s="109">
        <v>15227</v>
      </c>
      <c r="E195" s="110">
        <v>26891.56</v>
      </c>
      <c r="F195" s="180" t="s">
        <v>964</v>
      </c>
    </row>
    <row r="196" spans="1:6" ht="33.75">
      <c r="A196" s="103">
        <v>41780</v>
      </c>
      <c r="B196" s="104" t="s">
        <v>653</v>
      </c>
      <c r="C196" s="105" t="s">
        <v>110</v>
      </c>
      <c r="D196" s="105">
        <v>15227</v>
      </c>
      <c r="E196" s="106">
        <v>141291.57999999999</v>
      </c>
      <c r="F196" s="180" t="s">
        <v>964</v>
      </c>
    </row>
    <row r="197" spans="1:6" ht="33.75">
      <c r="A197" s="107">
        <v>41823</v>
      </c>
      <c r="B197" s="108" t="s">
        <v>656</v>
      </c>
      <c r="C197" s="109" t="s">
        <v>110</v>
      </c>
      <c r="D197" s="109">
        <v>15227</v>
      </c>
      <c r="E197" s="110">
        <v>116754.62</v>
      </c>
      <c r="F197" s="180" t="s">
        <v>964</v>
      </c>
    </row>
    <row r="198" spans="1:6" ht="33.75">
      <c r="A198" s="115">
        <v>41933</v>
      </c>
      <c r="B198" s="108" t="s">
        <v>658</v>
      </c>
      <c r="C198" s="109" t="s">
        <v>110</v>
      </c>
      <c r="D198" s="109">
        <v>15227</v>
      </c>
      <c r="E198" s="110">
        <v>564000</v>
      </c>
      <c r="F198" s="180" t="s">
        <v>964</v>
      </c>
    </row>
    <row r="199" spans="1:6" ht="33.75">
      <c r="A199" s="112">
        <v>41941</v>
      </c>
      <c r="B199" s="104" t="s">
        <v>660</v>
      </c>
      <c r="C199" s="105" t="s">
        <v>110</v>
      </c>
      <c r="D199" s="105">
        <v>15227</v>
      </c>
      <c r="E199" s="106">
        <v>244990.34</v>
      </c>
      <c r="F199" s="180" t="s">
        <v>964</v>
      </c>
    </row>
    <row r="200" spans="1:6" ht="12.75">
      <c r="D200" s="113" t="s">
        <v>36</v>
      </c>
      <c r="E200" s="114">
        <f>SUM(E193:E199)</f>
        <v>1195667.8500000001</v>
      </c>
    </row>
    <row r="202" spans="1:6" ht="12.75">
      <c r="A202" s="131" t="s">
        <v>664</v>
      </c>
      <c r="B202" s="102"/>
      <c r="C202" s="102"/>
      <c r="D202" s="102"/>
      <c r="E202" s="102"/>
      <c r="F202" s="102"/>
    </row>
    <row r="203" spans="1:6" ht="33.75">
      <c r="A203" s="107">
        <v>41975</v>
      </c>
      <c r="B203" s="108" t="s">
        <v>665</v>
      </c>
      <c r="C203" s="109" t="s">
        <v>110</v>
      </c>
      <c r="D203" s="109">
        <v>15227</v>
      </c>
      <c r="E203" s="110">
        <v>60623.02</v>
      </c>
      <c r="F203" s="181" t="s">
        <v>965</v>
      </c>
    </row>
    <row r="204" spans="1:6" ht="33.75">
      <c r="A204" s="103">
        <v>41975</v>
      </c>
      <c r="B204" s="104" t="s">
        <v>667</v>
      </c>
      <c r="C204" s="105" t="s">
        <v>110</v>
      </c>
      <c r="D204" s="105">
        <v>15227</v>
      </c>
      <c r="E204" s="106">
        <v>31088.73</v>
      </c>
      <c r="F204" s="181" t="s">
        <v>965</v>
      </c>
    </row>
    <row r="205" spans="1:6" ht="33.75">
      <c r="A205" s="103">
        <v>41975</v>
      </c>
      <c r="B205" s="104" t="s">
        <v>668</v>
      </c>
      <c r="C205" s="105" t="s">
        <v>110</v>
      </c>
      <c r="D205" s="105">
        <v>15227</v>
      </c>
      <c r="E205" s="106">
        <v>40509.47</v>
      </c>
      <c r="F205" s="181" t="s">
        <v>965</v>
      </c>
    </row>
    <row r="206" spans="1:6" ht="12.75">
      <c r="D206" s="113" t="s">
        <v>36</v>
      </c>
      <c r="E206" s="114">
        <f>SUM(E203:E205)</f>
        <v>132221.22</v>
      </c>
    </row>
    <row r="208" spans="1:6" ht="12.75">
      <c r="A208" s="131" t="s">
        <v>672</v>
      </c>
      <c r="B208" s="102"/>
      <c r="C208" s="102"/>
      <c r="D208" s="102"/>
      <c r="E208" s="184"/>
      <c r="F208" s="184"/>
    </row>
    <row r="209" spans="1:25" ht="33.75">
      <c r="A209" s="107">
        <v>41648</v>
      </c>
      <c r="B209" s="108" t="s">
        <v>673</v>
      </c>
      <c r="C209" s="109" t="s">
        <v>110</v>
      </c>
      <c r="D209" s="109">
        <v>15227</v>
      </c>
      <c r="E209" s="110">
        <v>189964.92</v>
      </c>
      <c r="F209" s="180" t="s">
        <v>961</v>
      </c>
    </row>
    <row r="210" spans="1:25" ht="12.75">
      <c r="D210" s="113" t="s">
        <v>36</v>
      </c>
      <c r="E210" s="114">
        <v>189964.92</v>
      </c>
    </row>
    <row r="212" spans="1:25" ht="12.75">
      <c r="A212" s="136" t="s">
        <v>194</v>
      </c>
      <c r="B212" s="137" t="s">
        <v>645</v>
      </c>
      <c r="C212" s="138"/>
      <c r="D212" s="138"/>
      <c r="E212" s="139"/>
      <c r="F212" s="183"/>
      <c r="G212" s="140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</row>
    <row r="214" spans="1:25" ht="12.75">
      <c r="A214" s="100" t="s">
        <v>106</v>
      </c>
      <c r="B214" s="96" t="s">
        <v>678</v>
      </c>
      <c r="C214" s="97"/>
      <c r="D214" s="97"/>
      <c r="E214" s="98"/>
      <c r="F214" s="178"/>
      <c r="G214" s="99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6" spans="1:25" ht="12.75">
      <c r="A216" s="131" t="s">
        <v>953</v>
      </c>
      <c r="B216" s="102"/>
      <c r="C216" s="102"/>
      <c r="D216" s="102"/>
      <c r="E216" s="184"/>
      <c r="F216" s="102"/>
    </row>
    <row r="217" spans="1:25" ht="33.75">
      <c r="A217" s="115">
        <v>41989</v>
      </c>
      <c r="B217" s="108" t="s">
        <v>680</v>
      </c>
      <c r="C217" s="109" t="s">
        <v>110</v>
      </c>
      <c r="D217" s="109">
        <v>15227</v>
      </c>
      <c r="E217" s="110">
        <v>11224.56</v>
      </c>
      <c r="F217" s="180" t="s">
        <v>952</v>
      </c>
    </row>
    <row r="218" spans="1:25" ht="33.75">
      <c r="A218" s="115">
        <v>41989</v>
      </c>
      <c r="B218" s="108" t="s">
        <v>682</v>
      </c>
      <c r="C218" s="109" t="s">
        <v>110</v>
      </c>
      <c r="D218" s="109">
        <v>15227</v>
      </c>
      <c r="E218" s="110">
        <v>675359.99</v>
      </c>
      <c r="F218" s="180" t="s">
        <v>952</v>
      </c>
    </row>
    <row r="219" spans="1:25" ht="33.75">
      <c r="A219" s="115">
        <v>42002</v>
      </c>
      <c r="B219" s="108" t="s">
        <v>684</v>
      </c>
      <c r="C219" s="109" t="s">
        <v>110</v>
      </c>
      <c r="D219" s="109">
        <v>15227</v>
      </c>
      <c r="E219" s="110">
        <v>2533.88</v>
      </c>
      <c r="F219" s="180" t="s">
        <v>952</v>
      </c>
    </row>
    <row r="220" spans="1:25" ht="12.75">
      <c r="D220" s="113" t="s">
        <v>36</v>
      </c>
      <c r="E220" s="114">
        <f>SUM(E217:E219)</f>
        <v>689118.43</v>
      </c>
    </row>
    <row r="222" spans="1:25" ht="12.75">
      <c r="A222" s="131" t="s">
        <v>955</v>
      </c>
      <c r="B222" s="102"/>
      <c r="C222" s="102"/>
      <c r="D222" s="102"/>
      <c r="E222" s="184"/>
      <c r="F222" s="102"/>
      <c r="G222" s="102"/>
      <c r="H222" s="102"/>
    </row>
    <row r="223" spans="1:25" ht="33.75">
      <c r="A223" s="103">
        <v>41948</v>
      </c>
      <c r="B223" s="104" t="s">
        <v>690</v>
      </c>
      <c r="C223" s="105" t="s">
        <v>110</v>
      </c>
      <c r="D223" s="105">
        <v>15227</v>
      </c>
      <c r="E223" s="106">
        <v>19108.61</v>
      </c>
      <c r="F223" s="180" t="s">
        <v>954</v>
      </c>
    </row>
    <row r="224" spans="1:25" ht="33.75">
      <c r="A224" s="107">
        <v>41948</v>
      </c>
      <c r="B224" s="108" t="s">
        <v>693</v>
      </c>
      <c r="C224" s="109" t="s">
        <v>110</v>
      </c>
      <c r="D224" s="109">
        <v>15227</v>
      </c>
      <c r="E224" s="110">
        <v>183099.24</v>
      </c>
      <c r="F224" s="180" t="s">
        <v>954</v>
      </c>
    </row>
    <row r="225" spans="1:8" ht="12.75">
      <c r="D225" s="113" t="s">
        <v>36</v>
      </c>
      <c r="E225" s="114">
        <f>SUM(E223:E224)</f>
        <v>202207.84999999998</v>
      </c>
    </row>
    <row r="227" spans="1:8" ht="12.75">
      <c r="A227" s="1" t="s">
        <v>697</v>
      </c>
      <c r="B227" s="131" t="s">
        <v>698</v>
      </c>
      <c r="C227" s="102"/>
      <c r="D227" s="102"/>
      <c r="E227" s="102"/>
      <c r="F227" s="184"/>
      <c r="G227" s="102"/>
      <c r="H227" s="102"/>
    </row>
    <row r="228" spans="1:8" ht="33.75">
      <c r="A228" s="107">
        <v>41689</v>
      </c>
      <c r="B228" s="108" t="s">
        <v>700</v>
      </c>
      <c r="C228" s="109" t="s">
        <v>110</v>
      </c>
      <c r="D228" s="109">
        <v>15227</v>
      </c>
      <c r="E228" s="118">
        <v>149.11000000000001</v>
      </c>
    </row>
    <row r="229" spans="1:8" ht="33.75">
      <c r="A229" s="103">
        <v>41823</v>
      </c>
      <c r="B229" s="104" t="s">
        <v>702</v>
      </c>
      <c r="C229" s="105" t="s">
        <v>110</v>
      </c>
      <c r="D229" s="105">
        <v>15227</v>
      </c>
      <c r="E229" s="111">
        <v>360.55</v>
      </c>
    </row>
    <row r="230" spans="1:8" ht="33.75">
      <c r="A230" s="107">
        <v>41823</v>
      </c>
      <c r="B230" s="108" t="s">
        <v>704</v>
      </c>
      <c r="C230" s="109" t="s">
        <v>110</v>
      </c>
      <c r="D230" s="109">
        <v>15227</v>
      </c>
      <c r="E230" s="118">
        <v>76.31</v>
      </c>
    </row>
    <row r="231" spans="1:8" ht="33.75">
      <c r="A231" s="103">
        <v>41823</v>
      </c>
      <c r="B231" s="104" t="s">
        <v>706</v>
      </c>
      <c r="C231" s="105" t="s">
        <v>110</v>
      </c>
      <c r="D231" s="105">
        <v>15227</v>
      </c>
      <c r="E231" s="106">
        <v>6769.36</v>
      </c>
    </row>
    <row r="232" spans="1:8" ht="33.75">
      <c r="A232" s="107">
        <v>41850</v>
      </c>
      <c r="B232" s="108" t="s">
        <v>708</v>
      </c>
      <c r="C232" s="109" t="s">
        <v>110</v>
      </c>
      <c r="D232" s="109">
        <v>15227</v>
      </c>
      <c r="E232" s="118">
        <v>64.31</v>
      </c>
    </row>
    <row r="233" spans="1:8" ht="33.75">
      <c r="A233" s="103">
        <v>41850</v>
      </c>
      <c r="B233" s="104" t="s">
        <v>711</v>
      </c>
      <c r="C233" s="105" t="s">
        <v>110</v>
      </c>
      <c r="D233" s="105">
        <v>15227</v>
      </c>
      <c r="E233" s="111">
        <v>13.61</v>
      </c>
    </row>
    <row r="234" spans="1:8" ht="33.75">
      <c r="A234" s="107">
        <v>41850</v>
      </c>
      <c r="B234" s="108" t="s">
        <v>712</v>
      </c>
      <c r="C234" s="109" t="s">
        <v>110</v>
      </c>
      <c r="D234" s="109">
        <v>15227</v>
      </c>
      <c r="E234" s="110">
        <v>2715.86</v>
      </c>
    </row>
    <row r="235" spans="1:8" ht="33.75">
      <c r="A235" s="103">
        <v>41883</v>
      </c>
      <c r="B235" s="104" t="s">
        <v>714</v>
      </c>
      <c r="C235" s="105" t="s">
        <v>110</v>
      </c>
      <c r="D235" s="105">
        <v>15227</v>
      </c>
      <c r="E235" s="111">
        <v>301.60000000000002</v>
      </c>
    </row>
    <row r="236" spans="1:8" ht="33.75">
      <c r="A236" s="107">
        <v>41883</v>
      </c>
      <c r="B236" s="108" t="s">
        <v>716</v>
      </c>
      <c r="C236" s="109" t="s">
        <v>110</v>
      </c>
      <c r="D236" s="109">
        <v>15227</v>
      </c>
      <c r="E236" s="118">
        <v>63.83</v>
      </c>
    </row>
    <row r="237" spans="1:8" ht="33.75">
      <c r="A237" s="103">
        <v>41883</v>
      </c>
      <c r="B237" s="104" t="s">
        <v>718</v>
      </c>
      <c r="C237" s="105" t="s">
        <v>110</v>
      </c>
      <c r="D237" s="105">
        <v>15227</v>
      </c>
      <c r="E237" s="106">
        <v>124027.68</v>
      </c>
    </row>
    <row r="238" spans="1:8" ht="33.75">
      <c r="A238" s="115">
        <v>41922</v>
      </c>
      <c r="B238" s="108" t="s">
        <v>720</v>
      </c>
      <c r="C238" s="109" t="s">
        <v>110</v>
      </c>
      <c r="D238" s="109">
        <v>15227</v>
      </c>
      <c r="E238" s="118">
        <v>245.6</v>
      </c>
    </row>
    <row r="239" spans="1:8" ht="33.75">
      <c r="A239" s="112">
        <v>41922</v>
      </c>
      <c r="B239" s="104" t="s">
        <v>721</v>
      </c>
      <c r="C239" s="105" t="s">
        <v>110</v>
      </c>
      <c r="D239" s="105">
        <v>15227</v>
      </c>
      <c r="E239" s="111">
        <v>51.98</v>
      </c>
    </row>
    <row r="240" spans="1:8" ht="33.75">
      <c r="A240" s="115">
        <v>41922</v>
      </c>
      <c r="B240" s="108" t="s">
        <v>722</v>
      </c>
      <c r="C240" s="109" t="s">
        <v>110</v>
      </c>
      <c r="D240" s="109">
        <v>15227</v>
      </c>
      <c r="E240" s="110">
        <v>101243.64</v>
      </c>
    </row>
    <row r="241" spans="1:8" ht="33.75">
      <c r="A241" s="112">
        <v>41961</v>
      </c>
      <c r="B241" s="104" t="s">
        <v>726</v>
      </c>
      <c r="C241" s="105" t="s">
        <v>110</v>
      </c>
      <c r="D241" s="105">
        <v>15227</v>
      </c>
      <c r="E241" s="106">
        <v>55177.919999999998</v>
      </c>
    </row>
    <row r="242" spans="1:8" ht="12.75">
      <c r="D242" s="113" t="s">
        <v>36</v>
      </c>
      <c r="E242" s="102">
        <f>SUM(E228:E241)</f>
        <v>291261.36</v>
      </c>
      <c r="F242" s="182" t="s">
        <v>233</v>
      </c>
    </row>
    <row r="244" spans="1:8" ht="12.75">
      <c r="A244" s="131" t="s">
        <v>983</v>
      </c>
      <c r="B244" s="102"/>
      <c r="C244" s="102"/>
      <c r="D244" s="102"/>
      <c r="E244" s="184"/>
      <c r="F244" s="102"/>
      <c r="G244" s="102"/>
      <c r="H244" s="102"/>
    </row>
    <row r="245" spans="1:8" ht="33.75">
      <c r="A245" s="115">
        <v>41932</v>
      </c>
      <c r="B245" s="108" t="s">
        <v>730</v>
      </c>
      <c r="C245" s="109" t="s">
        <v>110</v>
      </c>
      <c r="D245" s="109">
        <v>15227</v>
      </c>
      <c r="E245" s="110">
        <v>10485.629999999999</v>
      </c>
      <c r="F245" s="180" t="s">
        <v>982</v>
      </c>
    </row>
    <row r="246" spans="1:8" ht="33.75">
      <c r="A246" s="112">
        <v>41932</v>
      </c>
      <c r="B246" s="104" t="s">
        <v>732</v>
      </c>
      <c r="C246" s="105" t="s">
        <v>110</v>
      </c>
      <c r="D246" s="105">
        <v>15227</v>
      </c>
      <c r="E246" s="106">
        <v>100473.47</v>
      </c>
      <c r="F246" s="180" t="s">
        <v>982</v>
      </c>
    </row>
    <row r="247" spans="1:8" ht="12.75">
      <c r="D247" s="113" t="s">
        <v>36</v>
      </c>
      <c r="E247" s="114">
        <f>SUM(E245:E246)</f>
        <v>110959.1</v>
      </c>
    </row>
    <row r="249" spans="1:8" ht="12.75">
      <c r="A249" s="131" t="s">
        <v>984</v>
      </c>
      <c r="B249" s="102"/>
      <c r="C249" s="102"/>
      <c r="D249" s="102"/>
      <c r="E249" s="184"/>
      <c r="F249" s="102"/>
      <c r="G249" s="102"/>
      <c r="H249" s="102"/>
    </row>
    <row r="250" spans="1:8" ht="38.25">
      <c r="A250" s="115">
        <v>41932</v>
      </c>
      <c r="B250" s="108" t="s">
        <v>736</v>
      </c>
      <c r="C250" s="109" t="s">
        <v>110</v>
      </c>
      <c r="D250" s="109">
        <v>15227</v>
      </c>
      <c r="E250" s="110">
        <v>14375.63</v>
      </c>
      <c r="F250" s="180" t="s">
        <v>985</v>
      </c>
    </row>
    <row r="251" spans="1:8" ht="38.25">
      <c r="A251" s="112">
        <v>41932</v>
      </c>
      <c r="B251" s="104" t="s">
        <v>738</v>
      </c>
      <c r="C251" s="105" t="s">
        <v>110</v>
      </c>
      <c r="D251" s="105">
        <v>15227</v>
      </c>
      <c r="E251" s="106">
        <v>137747.43</v>
      </c>
      <c r="F251" s="180" t="s">
        <v>985</v>
      </c>
    </row>
    <row r="252" spans="1:8" ht="12.75">
      <c r="D252" s="113" t="s">
        <v>36</v>
      </c>
      <c r="E252" s="114">
        <f>SUM(E250:E251)</f>
        <v>152123.06</v>
      </c>
    </row>
    <row r="254" spans="1:8" ht="12.75">
      <c r="A254" s="131" t="s">
        <v>986</v>
      </c>
      <c r="B254" s="102"/>
      <c r="C254" s="102"/>
      <c r="D254" s="102"/>
      <c r="E254" s="184"/>
      <c r="F254" s="102"/>
      <c r="G254" s="102"/>
      <c r="H254" s="102"/>
    </row>
    <row r="255" spans="1:8" ht="33.75">
      <c r="A255" s="103">
        <v>41663</v>
      </c>
      <c r="B255" s="104" t="s">
        <v>740</v>
      </c>
      <c r="C255" s="105" t="s">
        <v>110</v>
      </c>
      <c r="D255" s="105">
        <v>15227</v>
      </c>
      <c r="E255" s="106">
        <v>8366.68</v>
      </c>
      <c r="F255" s="180" t="s">
        <v>970</v>
      </c>
    </row>
    <row r="256" spans="1:8" ht="33.75">
      <c r="A256" s="107">
        <v>41708</v>
      </c>
      <c r="B256" s="108" t="s">
        <v>743</v>
      </c>
      <c r="C256" s="109" t="s">
        <v>110</v>
      </c>
      <c r="D256" s="109">
        <v>15227</v>
      </c>
      <c r="E256" s="110">
        <v>11600</v>
      </c>
      <c r="F256" s="180" t="s">
        <v>970</v>
      </c>
    </row>
    <row r="257" spans="1:8" ht="33.75">
      <c r="A257" s="103">
        <v>41723</v>
      </c>
      <c r="B257" s="104" t="s">
        <v>745</v>
      </c>
      <c r="C257" s="105" t="s">
        <v>110</v>
      </c>
      <c r="D257" s="105">
        <v>15227</v>
      </c>
      <c r="E257" s="106">
        <v>11600</v>
      </c>
      <c r="F257" s="180" t="s">
        <v>970</v>
      </c>
    </row>
    <row r="258" spans="1:8" ht="12.75">
      <c r="D258" s="113" t="s">
        <v>36</v>
      </c>
      <c r="E258" s="114">
        <f>SUM(E255:E257)</f>
        <v>31566.68</v>
      </c>
    </row>
    <row r="260" spans="1:8" ht="12.75">
      <c r="A260" s="131" t="s">
        <v>988</v>
      </c>
      <c r="B260" s="102"/>
      <c r="C260" s="102"/>
      <c r="D260" s="102"/>
      <c r="E260" s="184"/>
      <c r="F260" s="102"/>
      <c r="G260" s="102"/>
      <c r="H260" s="102"/>
    </row>
    <row r="261" spans="1:8" ht="38.25">
      <c r="A261" s="107">
        <v>41975</v>
      </c>
      <c r="B261" s="108" t="s">
        <v>749</v>
      </c>
      <c r="C261" s="109" t="s">
        <v>110</v>
      </c>
      <c r="D261" s="109">
        <v>15227</v>
      </c>
      <c r="E261" s="110">
        <v>1954.26</v>
      </c>
      <c r="F261" s="180" t="s">
        <v>987</v>
      </c>
    </row>
    <row r="262" spans="1:8" ht="38.25">
      <c r="A262" s="107">
        <v>41975</v>
      </c>
      <c r="B262" s="108" t="s">
        <v>752</v>
      </c>
      <c r="C262" s="109" t="s">
        <v>110</v>
      </c>
      <c r="D262" s="109">
        <v>15227</v>
      </c>
      <c r="E262" s="118">
        <v>413.6</v>
      </c>
      <c r="F262" s="180" t="s">
        <v>987</v>
      </c>
    </row>
    <row r="263" spans="1:8" ht="38.25">
      <c r="A263" s="107">
        <v>41975</v>
      </c>
      <c r="B263" s="108" t="s">
        <v>754</v>
      </c>
      <c r="C263" s="109" t="s">
        <v>110</v>
      </c>
      <c r="D263" s="109">
        <v>15227</v>
      </c>
      <c r="E263" s="118">
        <v>361.9</v>
      </c>
      <c r="F263" s="180" t="s">
        <v>987</v>
      </c>
    </row>
    <row r="264" spans="1:8" ht="38.25">
      <c r="A264" s="107">
        <v>41975</v>
      </c>
      <c r="B264" s="108" t="s">
        <v>756</v>
      </c>
      <c r="C264" s="109" t="s">
        <v>110</v>
      </c>
      <c r="D264" s="109">
        <v>15227</v>
      </c>
      <c r="E264" s="110">
        <v>17950.240000000002</v>
      </c>
      <c r="F264" s="180" t="s">
        <v>987</v>
      </c>
    </row>
    <row r="265" spans="1:8" ht="12.75">
      <c r="D265" s="113" t="s">
        <v>36</v>
      </c>
      <c r="E265" s="114">
        <f>SUM(E261:E264)</f>
        <v>20680</v>
      </c>
    </row>
    <row r="267" spans="1:8" ht="12.75">
      <c r="A267" s="131" t="s">
        <v>989</v>
      </c>
      <c r="B267" s="102"/>
      <c r="C267" s="102"/>
      <c r="D267" s="102"/>
      <c r="E267" s="184"/>
      <c r="F267" s="102"/>
      <c r="G267" s="102"/>
      <c r="H267" s="102"/>
    </row>
    <row r="268" spans="1:8" ht="33.75">
      <c r="A268" s="107">
        <v>41977</v>
      </c>
      <c r="B268" s="108" t="s">
        <v>760</v>
      </c>
      <c r="C268" s="109" t="s">
        <v>110</v>
      </c>
      <c r="D268" s="109">
        <v>15227</v>
      </c>
      <c r="E268" s="110">
        <v>1338.76</v>
      </c>
      <c r="F268" s="180" t="s">
        <v>762</v>
      </c>
    </row>
    <row r="269" spans="1:8" ht="33.75">
      <c r="A269" s="103">
        <v>41977</v>
      </c>
      <c r="B269" s="104" t="s">
        <v>763</v>
      </c>
      <c r="C269" s="105" t="s">
        <v>110</v>
      </c>
      <c r="D269" s="105">
        <v>15227</v>
      </c>
      <c r="E269" s="106">
        <v>12828.03</v>
      </c>
      <c r="F269" s="180" t="s">
        <v>762</v>
      </c>
    </row>
    <row r="270" spans="1:8" ht="12.75">
      <c r="D270" s="113" t="s">
        <v>36</v>
      </c>
      <c r="E270" s="114">
        <f>SUM(E268:E269)</f>
        <v>14166.79</v>
      </c>
    </row>
    <row r="272" spans="1:8" ht="12.75">
      <c r="A272" s="131" t="s">
        <v>990</v>
      </c>
      <c r="B272" s="102"/>
      <c r="C272" s="102"/>
      <c r="D272" s="102"/>
      <c r="E272" s="184"/>
      <c r="F272" s="102"/>
      <c r="G272" s="102"/>
      <c r="H272" s="102"/>
    </row>
    <row r="273" spans="1:8" ht="38.25">
      <c r="A273" s="112">
        <v>41932</v>
      </c>
      <c r="B273" s="104" t="s">
        <v>768</v>
      </c>
      <c r="C273" s="105" t="s">
        <v>110</v>
      </c>
      <c r="D273" s="105">
        <v>15227</v>
      </c>
      <c r="E273" s="106">
        <v>5267.72</v>
      </c>
      <c r="F273" s="180" t="s">
        <v>616</v>
      </c>
    </row>
    <row r="274" spans="1:8" ht="12.75">
      <c r="D274" s="113" t="s">
        <v>36</v>
      </c>
      <c r="E274" s="215">
        <v>5267.72</v>
      </c>
    </row>
    <row r="276" spans="1:8" ht="12.75">
      <c r="A276" s="131" t="s">
        <v>991</v>
      </c>
      <c r="B276" s="102"/>
      <c r="C276" s="102"/>
      <c r="D276" s="102"/>
      <c r="E276" s="184"/>
      <c r="F276" s="102"/>
      <c r="G276" s="102"/>
      <c r="H276" s="102"/>
    </row>
    <row r="277" spans="1:8" ht="33.75">
      <c r="A277" s="112">
        <v>41933</v>
      </c>
      <c r="B277" s="104" t="s">
        <v>772</v>
      </c>
      <c r="C277" s="105" t="s">
        <v>110</v>
      </c>
      <c r="D277" s="105">
        <v>15227</v>
      </c>
      <c r="E277" s="106">
        <v>10641.92</v>
      </c>
      <c r="F277" s="181" t="s">
        <v>976</v>
      </c>
    </row>
    <row r="278" spans="1:8" ht="33.75">
      <c r="A278" s="115">
        <v>41990</v>
      </c>
      <c r="B278" s="108" t="s">
        <v>773</v>
      </c>
      <c r="C278" s="109" t="s">
        <v>110</v>
      </c>
      <c r="D278" s="109">
        <v>15227</v>
      </c>
      <c r="E278" s="110">
        <v>10844.59</v>
      </c>
      <c r="F278" s="181" t="s">
        <v>976</v>
      </c>
    </row>
    <row r="279" spans="1:8" ht="12.75">
      <c r="D279" s="113" t="s">
        <v>36</v>
      </c>
      <c r="E279" s="114">
        <f>SUM(E277:E278)</f>
        <v>21486.510000000002</v>
      </c>
    </row>
    <row r="281" spans="1:8" ht="12.75">
      <c r="A281" s="131" t="s">
        <v>993</v>
      </c>
      <c r="B281" s="102"/>
      <c r="C281" s="102"/>
      <c r="D281" s="102"/>
      <c r="E281" s="184"/>
      <c r="F281" s="102"/>
      <c r="G281" s="102"/>
      <c r="H281" s="102"/>
    </row>
    <row r="282" spans="1:8" ht="33.75">
      <c r="A282" s="107">
        <v>41662</v>
      </c>
      <c r="B282" s="108" t="s">
        <v>777</v>
      </c>
      <c r="C282" s="109" t="s">
        <v>110</v>
      </c>
      <c r="D282" s="109">
        <v>15227</v>
      </c>
      <c r="E282" s="110">
        <v>1202.1600000000001</v>
      </c>
      <c r="F282" s="180" t="s">
        <v>992</v>
      </c>
    </row>
    <row r="283" spans="1:8" ht="33.75">
      <c r="A283" s="103">
        <v>41662</v>
      </c>
      <c r="B283" s="104" t="s">
        <v>778</v>
      </c>
      <c r="C283" s="105" t="s">
        <v>110</v>
      </c>
      <c r="D283" s="105">
        <v>15227</v>
      </c>
      <c r="E283" s="106">
        <v>11634.09</v>
      </c>
      <c r="F283" s="180" t="s">
        <v>992</v>
      </c>
    </row>
    <row r="284" spans="1:8" ht="33.75">
      <c r="A284" s="107">
        <v>41718</v>
      </c>
      <c r="B284" s="108" t="s">
        <v>779</v>
      </c>
      <c r="C284" s="109" t="s">
        <v>110</v>
      </c>
      <c r="D284" s="109">
        <v>15227</v>
      </c>
      <c r="E284" s="118">
        <v>150.09</v>
      </c>
      <c r="F284" s="180" t="s">
        <v>992</v>
      </c>
    </row>
    <row r="285" spans="1:8" ht="33.75">
      <c r="A285" s="103">
        <v>41740</v>
      </c>
      <c r="B285" s="104" t="s">
        <v>781</v>
      </c>
      <c r="C285" s="105" t="s">
        <v>110</v>
      </c>
      <c r="D285" s="105">
        <v>15227</v>
      </c>
      <c r="E285" s="106">
        <v>1438.17</v>
      </c>
      <c r="F285" s="180" t="s">
        <v>992</v>
      </c>
    </row>
    <row r="286" spans="1:8" ht="33.75">
      <c r="A286" s="107">
        <v>41752</v>
      </c>
      <c r="B286" s="108" t="s">
        <v>783</v>
      </c>
      <c r="C286" s="109" t="s">
        <v>110</v>
      </c>
      <c r="D286" s="109">
        <v>15227</v>
      </c>
      <c r="E286" s="118">
        <v>533.45000000000005</v>
      </c>
      <c r="F286" s="180" t="s">
        <v>992</v>
      </c>
    </row>
    <row r="287" spans="1:8" ht="33.75">
      <c r="A287" s="103">
        <v>41752</v>
      </c>
      <c r="B287" s="104" t="s">
        <v>785</v>
      </c>
      <c r="C287" s="105" t="s">
        <v>110</v>
      </c>
      <c r="D287" s="105">
        <v>15227</v>
      </c>
      <c r="E287" s="106">
        <v>5111.57</v>
      </c>
      <c r="F287" s="180" t="s">
        <v>992</v>
      </c>
    </row>
    <row r="288" spans="1:8" ht="33.75">
      <c r="A288" s="107">
        <v>41780</v>
      </c>
      <c r="B288" s="108" t="s">
        <v>787</v>
      </c>
      <c r="C288" s="109" t="s">
        <v>110</v>
      </c>
      <c r="D288" s="109">
        <v>15227</v>
      </c>
      <c r="E288" s="118">
        <v>452.63</v>
      </c>
      <c r="F288" s="180" t="s">
        <v>992</v>
      </c>
    </row>
    <row r="289" spans="1:8" ht="33.75">
      <c r="A289" s="103">
        <v>41780</v>
      </c>
      <c r="B289" s="104" t="s">
        <v>790</v>
      </c>
      <c r="C289" s="105" t="s">
        <v>110</v>
      </c>
      <c r="D289" s="105">
        <v>15227</v>
      </c>
      <c r="E289" s="106">
        <v>4337.1400000000003</v>
      </c>
      <c r="F289" s="180" t="s">
        <v>992</v>
      </c>
    </row>
    <row r="290" spans="1:8" ht="33.75">
      <c r="A290" s="107">
        <v>41806</v>
      </c>
      <c r="B290" s="108" t="s">
        <v>792</v>
      </c>
      <c r="C290" s="109" t="s">
        <v>110</v>
      </c>
      <c r="D290" s="109">
        <v>15227</v>
      </c>
      <c r="E290" s="118">
        <v>297.39999999999998</v>
      </c>
      <c r="F290" s="180" t="s">
        <v>992</v>
      </c>
    </row>
    <row r="291" spans="1:8" ht="33.75">
      <c r="A291" s="103">
        <v>41806</v>
      </c>
      <c r="B291" s="104" t="s">
        <v>795</v>
      </c>
      <c r="C291" s="105" t="s">
        <v>110</v>
      </c>
      <c r="D291" s="105">
        <v>15227</v>
      </c>
      <c r="E291" s="106">
        <v>2849.65</v>
      </c>
      <c r="F291" s="180" t="s">
        <v>992</v>
      </c>
    </row>
    <row r="292" spans="1:8" ht="33.75">
      <c r="A292" s="103">
        <v>41851</v>
      </c>
      <c r="B292" s="104" t="s">
        <v>796</v>
      </c>
      <c r="C292" s="105" t="s">
        <v>110</v>
      </c>
      <c r="D292" s="105">
        <v>15227</v>
      </c>
      <c r="E292" s="111">
        <v>744.33</v>
      </c>
      <c r="F292" s="180" t="s">
        <v>992</v>
      </c>
    </row>
    <row r="293" spans="1:8" ht="33.75">
      <c r="A293" s="107">
        <v>41851</v>
      </c>
      <c r="B293" s="108" t="s">
        <v>797</v>
      </c>
      <c r="C293" s="109" t="s">
        <v>110</v>
      </c>
      <c r="D293" s="109">
        <v>15227</v>
      </c>
      <c r="E293" s="110">
        <v>7132.19</v>
      </c>
      <c r="F293" s="180" t="s">
        <v>992</v>
      </c>
    </row>
    <row r="294" spans="1:8" ht="33.75">
      <c r="A294" s="103">
        <v>41878</v>
      </c>
      <c r="B294" s="104" t="s">
        <v>798</v>
      </c>
      <c r="C294" s="105" t="s">
        <v>110</v>
      </c>
      <c r="D294" s="105">
        <v>15227</v>
      </c>
      <c r="E294" s="111">
        <v>145.77000000000001</v>
      </c>
      <c r="F294" s="180" t="s">
        <v>992</v>
      </c>
    </row>
    <row r="295" spans="1:8" ht="33.75">
      <c r="A295" s="107">
        <v>41878</v>
      </c>
      <c r="B295" s="108" t="s">
        <v>799</v>
      </c>
      <c r="C295" s="109" t="s">
        <v>110</v>
      </c>
      <c r="D295" s="109">
        <v>15227</v>
      </c>
      <c r="E295" s="110">
        <v>1396.76</v>
      </c>
      <c r="F295" s="180" t="s">
        <v>992</v>
      </c>
    </row>
    <row r="296" spans="1:8" ht="33.75">
      <c r="A296" s="103">
        <v>41884</v>
      </c>
      <c r="B296" s="104" t="s">
        <v>800</v>
      </c>
      <c r="C296" s="105" t="s">
        <v>110</v>
      </c>
      <c r="D296" s="105">
        <v>15227</v>
      </c>
      <c r="E296" s="111">
        <v>404.44</v>
      </c>
      <c r="F296" s="180" t="s">
        <v>992</v>
      </c>
    </row>
    <row r="297" spans="1:8" ht="33.75">
      <c r="A297" s="107">
        <v>41884</v>
      </c>
      <c r="B297" s="108" t="s">
        <v>801</v>
      </c>
      <c r="C297" s="109" t="s">
        <v>110</v>
      </c>
      <c r="D297" s="109">
        <v>15227</v>
      </c>
      <c r="E297" s="110">
        <v>3875.38</v>
      </c>
      <c r="F297" s="180" t="s">
        <v>992</v>
      </c>
    </row>
    <row r="298" spans="1:8" ht="33.75">
      <c r="A298" s="103">
        <v>41913</v>
      </c>
      <c r="B298" s="104" t="s">
        <v>802</v>
      </c>
      <c r="C298" s="105" t="s">
        <v>110</v>
      </c>
      <c r="D298" s="105">
        <v>15227</v>
      </c>
      <c r="E298" s="111">
        <v>491.53</v>
      </c>
      <c r="F298" s="180" t="s">
        <v>992</v>
      </c>
    </row>
    <row r="299" spans="1:8" ht="33.75">
      <c r="A299" s="107">
        <v>41913</v>
      </c>
      <c r="B299" s="108" t="s">
        <v>803</v>
      </c>
      <c r="C299" s="109" t="s">
        <v>110</v>
      </c>
      <c r="D299" s="109">
        <v>15227</v>
      </c>
      <c r="E299" s="110">
        <v>4709.8500000000004</v>
      </c>
      <c r="F299" s="180" t="s">
        <v>992</v>
      </c>
    </row>
    <row r="300" spans="1:8" ht="33.75">
      <c r="A300" s="107">
        <v>41948</v>
      </c>
      <c r="B300" s="108" t="s">
        <v>804</v>
      </c>
      <c r="C300" s="109" t="s">
        <v>110</v>
      </c>
      <c r="D300" s="109">
        <v>15227</v>
      </c>
      <c r="E300" s="118">
        <v>531.96</v>
      </c>
      <c r="F300" s="180" t="s">
        <v>992</v>
      </c>
    </row>
    <row r="301" spans="1:8" ht="33.75">
      <c r="A301" s="103">
        <v>41948</v>
      </c>
      <c r="B301" s="104" t="s">
        <v>805</v>
      </c>
      <c r="C301" s="105" t="s">
        <v>110</v>
      </c>
      <c r="D301" s="105">
        <v>15227</v>
      </c>
      <c r="E301" s="106">
        <v>5097.22</v>
      </c>
      <c r="F301" s="180" t="s">
        <v>992</v>
      </c>
    </row>
    <row r="302" spans="1:8" ht="12.75">
      <c r="D302" s="113" t="s">
        <v>36</v>
      </c>
      <c r="E302" s="114">
        <f>SUM(E282:E301)</f>
        <v>52535.78</v>
      </c>
    </row>
    <row r="304" spans="1:8" ht="12.75">
      <c r="A304" s="131" t="s">
        <v>994</v>
      </c>
      <c r="B304" s="102"/>
      <c r="C304" s="102"/>
      <c r="D304" s="102"/>
      <c r="E304" s="184"/>
      <c r="F304" s="102"/>
      <c r="G304" s="102"/>
      <c r="H304" s="102"/>
    </row>
    <row r="305" spans="1:25" ht="33.75">
      <c r="A305" s="115">
        <v>41932</v>
      </c>
      <c r="B305" s="108" t="s">
        <v>806</v>
      </c>
      <c r="C305" s="109" t="s">
        <v>110</v>
      </c>
      <c r="D305" s="109">
        <v>15227</v>
      </c>
      <c r="E305" s="110">
        <v>9533.48</v>
      </c>
      <c r="F305" s="180" t="s">
        <v>972</v>
      </c>
    </row>
    <row r="306" spans="1:25" ht="12.75">
      <c r="D306" s="113" t="s">
        <v>36</v>
      </c>
      <c r="E306" s="114">
        <f>SUM(E305)</f>
        <v>9533.48</v>
      </c>
    </row>
    <row r="308" spans="1:25" ht="12.75">
      <c r="A308" s="131" t="s">
        <v>995</v>
      </c>
      <c r="B308" s="102"/>
      <c r="C308" s="102"/>
      <c r="D308" s="102"/>
      <c r="E308" s="184"/>
      <c r="F308" s="102"/>
      <c r="G308" s="102"/>
      <c r="H308" s="102"/>
    </row>
    <row r="309" spans="1:25" ht="38.25">
      <c r="A309" s="103">
        <v>41708</v>
      </c>
      <c r="B309" s="104" t="s">
        <v>807</v>
      </c>
      <c r="C309" s="105" t="s">
        <v>110</v>
      </c>
      <c r="D309" s="105">
        <v>15227</v>
      </c>
      <c r="E309" s="106">
        <v>5382.28</v>
      </c>
      <c r="F309" s="181" t="s">
        <v>996</v>
      </c>
    </row>
    <row r="310" spans="1:25" ht="12.75">
      <c r="D310" s="113" t="s">
        <v>36</v>
      </c>
      <c r="E310" s="114">
        <f>SUM(E309)</f>
        <v>5382.28</v>
      </c>
    </row>
    <row r="312" spans="1:25" ht="12.75">
      <c r="A312" s="131" t="s">
        <v>997</v>
      </c>
      <c r="B312" s="102"/>
      <c r="C312" s="102"/>
      <c r="D312" s="102"/>
      <c r="E312" s="184"/>
      <c r="F312" s="102"/>
      <c r="G312" s="102"/>
    </row>
    <row r="313" spans="1:25" ht="38.25">
      <c r="A313" s="115">
        <v>41932</v>
      </c>
      <c r="B313" s="108" t="s">
        <v>808</v>
      </c>
      <c r="C313" s="109" t="s">
        <v>110</v>
      </c>
      <c r="D313" s="109">
        <v>15227</v>
      </c>
      <c r="E313" s="110">
        <v>6740</v>
      </c>
      <c r="F313" s="181" t="s">
        <v>998</v>
      </c>
    </row>
    <row r="314" spans="1:25" ht="12.75">
      <c r="D314" s="113" t="s">
        <v>36</v>
      </c>
      <c r="E314" s="114">
        <f>SUM(E313)</f>
        <v>6740</v>
      </c>
    </row>
    <row r="316" spans="1:25" ht="12.75">
      <c r="A316" s="100" t="s">
        <v>194</v>
      </c>
      <c r="B316" s="96" t="s">
        <v>678</v>
      </c>
      <c r="C316" s="97"/>
      <c r="D316" s="97"/>
      <c r="E316" s="98"/>
      <c r="F316" s="178"/>
      <c r="G316" s="99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8" spans="1:25" ht="12.75">
      <c r="A318" s="136" t="s">
        <v>106</v>
      </c>
      <c r="B318" s="137" t="s">
        <v>809</v>
      </c>
      <c r="C318" s="138"/>
      <c r="D318" s="138"/>
      <c r="E318" s="139"/>
      <c r="F318" s="183"/>
      <c r="G318" s="140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</row>
    <row r="320" spans="1:25" ht="12.75">
      <c r="A320" s="131" t="s">
        <v>939</v>
      </c>
      <c r="B320" s="102"/>
      <c r="C320" s="102"/>
      <c r="D320" s="102"/>
      <c r="E320" s="184"/>
      <c r="F320" s="102"/>
      <c r="G320" s="102"/>
      <c r="H320" s="102"/>
    </row>
    <row r="321" spans="1:25" ht="38.25">
      <c r="A321" s="107">
        <v>41801</v>
      </c>
      <c r="B321" s="108" t="s">
        <v>810</v>
      </c>
      <c r="C321" s="109" t="s">
        <v>110</v>
      </c>
      <c r="D321" s="109">
        <v>15227</v>
      </c>
      <c r="E321" s="110">
        <v>24854.2</v>
      </c>
      <c r="F321" s="180" t="s">
        <v>938</v>
      </c>
    </row>
    <row r="322" spans="1:25" ht="38.25">
      <c r="A322" s="103">
        <v>41803</v>
      </c>
      <c r="B322" s="104" t="s">
        <v>811</v>
      </c>
      <c r="C322" s="105" t="s">
        <v>110</v>
      </c>
      <c r="D322" s="105">
        <v>15227</v>
      </c>
      <c r="E322" s="106">
        <v>21352.02</v>
      </c>
      <c r="F322" s="180" t="s">
        <v>938</v>
      </c>
    </row>
    <row r="323" spans="1:25" ht="38.25">
      <c r="A323" s="107">
        <v>41803</v>
      </c>
      <c r="B323" s="108" t="s">
        <v>812</v>
      </c>
      <c r="C323" s="109" t="s">
        <v>110</v>
      </c>
      <c r="D323" s="109">
        <v>15227</v>
      </c>
      <c r="E323" s="110">
        <v>11297.36</v>
      </c>
      <c r="F323" s="180" t="s">
        <v>938</v>
      </c>
    </row>
    <row r="324" spans="1:25" ht="38.25">
      <c r="A324" s="103">
        <v>41803</v>
      </c>
      <c r="B324" s="104" t="s">
        <v>813</v>
      </c>
      <c r="C324" s="105" t="s">
        <v>110</v>
      </c>
      <c r="D324" s="105">
        <v>15227</v>
      </c>
      <c r="E324" s="106">
        <v>168443.67</v>
      </c>
      <c r="F324" s="180" t="s">
        <v>938</v>
      </c>
    </row>
    <row r="325" spans="1:25" ht="12.75">
      <c r="D325" s="113" t="s">
        <v>36</v>
      </c>
      <c r="E325" s="114">
        <f>SUM(E321:E324)</f>
        <v>225947.25</v>
      </c>
      <c r="F325" s="187"/>
    </row>
    <row r="327" spans="1:25" ht="12.75">
      <c r="A327" s="136" t="s">
        <v>194</v>
      </c>
      <c r="B327" s="137" t="s">
        <v>809</v>
      </c>
      <c r="C327" s="138"/>
      <c r="D327" s="138"/>
      <c r="E327" s="139"/>
      <c r="F327" s="183"/>
      <c r="G327" s="140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</row>
    <row r="329" spans="1:25" ht="12.75">
      <c r="A329" s="100" t="s">
        <v>106</v>
      </c>
      <c r="B329" s="96" t="s">
        <v>814</v>
      </c>
      <c r="C329" s="97"/>
      <c r="D329" s="97"/>
      <c r="E329" s="98"/>
      <c r="F329" s="178"/>
      <c r="G329" s="99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1" spans="1:25" ht="12.75">
      <c r="A331" s="1" t="s">
        <v>815</v>
      </c>
      <c r="B331" s="131" t="s">
        <v>816</v>
      </c>
      <c r="C331" s="102"/>
      <c r="D331" s="102"/>
      <c r="E331" s="102"/>
      <c r="F331" s="184"/>
      <c r="G331" s="102"/>
      <c r="H331" s="102"/>
    </row>
    <row r="332" spans="1:25" ht="33.75">
      <c r="A332" s="107">
        <v>41864</v>
      </c>
      <c r="B332" s="108" t="s">
        <v>817</v>
      </c>
      <c r="C332" s="109" t="s">
        <v>110</v>
      </c>
      <c r="D332" s="109">
        <v>15227</v>
      </c>
      <c r="E332" s="110">
        <v>3633.19</v>
      </c>
      <c r="F332" s="180" t="s">
        <v>818</v>
      </c>
    </row>
    <row r="333" spans="1:25" ht="33.75">
      <c r="A333" s="103">
        <v>41864</v>
      </c>
      <c r="B333" s="104" t="s">
        <v>819</v>
      </c>
      <c r="C333" s="105" t="s">
        <v>110</v>
      </c>
      <c r="D333" s="105">
        <v>15227</v>
      </c>
      <c r="E333" s="111">
        <v>88</v>
      </c>
    </row>
    <row r="334" spans="1:25" ht="33.75">
      <c r="A334" s="107">
        <v>41864</v>
      </c>
      <c r="B334" s="108" t="s">
        <v>820</v>
      </c>
      <c r="C334" s="109" t="s">
        <v>110</v>
      </c>
      <c r="D334" s="109">
        <v>15227</v>
      </c>
      <c r="E334" s="110">
        <v>161511.81</v>
      </c>
    </row>
    <row r="335" spans="1:25" ht="33.75">
      <c r="A335" s="103">
        <v>41864</v>
      </c>
      <c r="B335" s="104" t="s">
        <v>821</v>
      </c>
      <c r="C335" s="105" t="s">
        <v>110</v>
      </c>
      <c r="D335" s="105">
        <v>15227</v>
      </c>
      <c r="E335" s="106">
        <v>3912</v>
      </c>
    </row>
    <row r="336" spans="1:25" ht="12.75">
      <c r="D336" s="113" t="s">
        <v>36</v>
      </c>
      <c r="E336" s="114">
        <f>SUM(E332:E335)</f>
        <v>169145</v>
      </c>
      <c r="F336" s="182" t="s">
        <v>476</v>
      </c>
    </row>
    <row r="338" spans="1:25" ht="12.75">
      <c r="A338" s="131" t="s">
        <v>999</v>
      </c>
      <c r="B338" s="102"/>
      <c r="C338" s="102"/>
      <c r="D338" s="102"/>
      <c r="E338" s="184"/>
      <c r="F338" s="102"/>
      <c r="G338" s="102"/>
      <c r="H338" s="102"/>
    </row>
    <row r="339" spans="1:25" ht="33.75">
      <c r="A339" s="107">
        <v>41982</v>
      </c>
      <c r="B339" s="108" t="s">
        <v>822</v>
      </c>
      <c r="C339" s="109" t="s">
        <v>110</v>
      </c>
      <c r="D339" s="109">
        <v>15227</v>
      </c>
      <c r="E339" s="110">
        <v>11272</v>
      </c>
      <c r="F339" s="181" t="s">
        <v>1000</v>
      </c>
    </row>
    <row r="340" spans="1:25" ht="12.75">
      <c r="D340" s="113" t="s">
        <v>36</v>
      </c>
      <c r="E340" s="114">
        <f>SUM(E339)</f>
        <v>11272</v>
      </c>
    </row>
    <row r="342" spans="1:25" ht="12.75">
      <c r="A342" s="1" t="s">
        <v>823</v>
      </c>
      <c r="B342" s="131" t="s">
        <v>824</v>
      </c>
      <c r="C342" s="102"/>
      <c r="D342" s="102"/>
      <c r="E342" s="102"/>
      <c r="F342" s="184"/>
      <c r="G342" s="102"/>
      <c r="H342" s="102"/>
    </row>
    <row r="343" spans="1:25" ht="102">
      <c r="A343" s="103">
        <v>41732</v>
      </c>
      <c r="B343" s="104" t="s">
        <v>825</v>
      </c>
      <c r="C343" s="105" t="s">
        <v>110</v>
      </c>
      <c r="D343" s="105">
        <v>15227</v>
      </c>
      <c r="E343" s="106">
        <v>89871.59</v>
      </c>
      <c r="F343" s="180" t="s">
        <v>826</v>
      </c>
    </row>
    <row r="344" spans="1:25" ht="33.75">
      <c r="A344" s="107">
        <v>41733</v>
      </c>
      <c r="B344" s="108" t="s">
        <v>827</v>
      </c>
      <c r="C344" s="109" t="s">
        <v>110</v>
      </c>
      <c r="D344" s="109">
        <v>15227</v>
      </c>
      <c r="E344" s="110">
        <v>33547.730000000003</v>
      </c>
    </row>
    <row r="345" spans="1:25" ht="12.75">
      <c r="D345" s="113" t="s">
        <v>36</v>
      </c>
      <c r="E345" s="114">
        <f>SUM(E343:E344)</f>
        <v>123419.32</v>
      </c>
      <c r="F345" s="182" t="s">
        <v>476</v>
      </c>
    </row>
    <row r="347" spans="1:25" ht="12.75">
      <c r="A347" s="100" t="s">
        <v>194</v>
      </c>
      <c r="B347" s="96" t="s">
        <v>814</v>
      </c>
      <c r="C347" s="97"/>
      <c r="D347" s="97"/>
      <c r="E347" s="98"/>
      <c r="F347" s="178"/>
      <c r="G347" s="99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9" spans="1:25" ht="12.75">
      <c r="A349" s="136" t="s">
        <v>106</v>
      </c>
      <c r="B349" s="137" t="s">
        <v>828</v>
      </c>
      <c r="C349" s="138"/>
      <c r="D349" s="138"/>
      <c r="E349" s="139"/>
      <c r="F349" s="183"/>
      <c r="G349" s="140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</row>
    <row r="351" spans="1:25" ht="12.75">
      <c r="A351" s="131" t="s">
        <v>1002</v>
      </c>
      <c r="B351" s="102"/>
      <c r="C351" s="102"/>
      <c r="D351" s="102"/>
      <c r="E351" s="184"/>
      <c r="F351" s="102"/>
      <c r="G351" s="102"/>
      <c r="H351" s="102"/>
    </row>
    <row r="352" spans="1:25" ht="33.75">
      <c r="A352" s="107">
        <v>41764</v>
      </c>
      <c r="B352" s="108" t="s">
        <v>829</v>
      </c>
      <c r="C352" s="109" t="s">
        <v>110</v>
      </c>
      <c r="D352" s="109">
        <v>15227</v>
      </c>
      <c r="E352" s="110">
        <v>20912</v>
      </c>
      <c r="F352" s="180" t="s">
        <v>1001</v>
      </c>
    </row>
    <row r="353" spans="1:25" ht="33.75">
      <c r="A353" s="103">
        <v>41878</v>
      </c>
      <c r="B353" s="104" t="s">
        <v>830</v>
      </c>
      <c r="C353" s="105" t="s">
        <v>110</v>
      </c>
      <c r="D353" s="105">
        <v>15227</v>
      </c>
      <c r="E353" s="106">
        <v>32289</v>
      </c>
      <c r="F353" s="180" t="s">
        <v>1001</v>
      </c>
    </row>
    <row r="354" spans="1:25" ht="12.75">
      <c r="D354" s="113" t="s">
        <v>36</v>
      </c>
      <c r="E354" s="114">
        <f>SUM(E352:E353)</f>
        <v>53201</v>
      </c>
    </row>
    <row r="356" spans="1:25" ht="12.75">
      <c r="A356" s="136" t="s">
        <v>194</v>
      </c>
      <c r="B356" s="137" t="s">
        <v>828</v>
      </c>
      <c r="C356" s="138"/>
      <c r="D356" s="138"/>
      <c r="E356" s="139"/>
      <c r="F356" s="183"/>
      <c r="G356" s="140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</row>
    <row r="358" spans="1:25" ht="12.75">
      <c r="A358" s="100" t="s">
        <v>106</v>
      </c>
      <c r="B358" s="96" t="s">
        <v>831</v>
      </c>
      <c r="C358" s="97"/>
      <c r="D358" s="97"/>
      <c r="E358" s="98"/>
      <c r="F358" s="178"/>
      <c r="G358" s="99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60" spans="1:25" ht="12.75">
      <c r="A360" s="131" t="s">
        <v>1003</v>
      </c>
      <c r="B360" s="102"/>
      <c r="C360" s="102"/>
      <c r="D360" s="102"/>
      <c r="E360" s="184"/>
      <c r="F360" s="102"/>
      <c r="G360" s="102"/>
      <c r="H360" s="102"/>
      <c r="I360" s="102"/>
    </row>
    <row r="361" spans="1:25" ht="38.25">
      <c r="A361" s="112">
        <v>41992</v>
      </c>
      <c r="B361" s="104" t="s">
        <v>832</v>
      </c>
      <c r="C361" s="105" t="s">
        <v>110</v>
      </c>
      <c r="D361" s="105">
        <v>15227</v>
      </c>
      <c r="E361" s="106">
        <v>38808.03</v>
      </c>
      <c r="F361" s="180" t="s">
        <v>833</v>
      </c>
    </row>
    <row r="362" spans="1:25" ht="12.75">
      <c r="D362" s="113" t="s">
        <v>36</v>
      </c>
      <c r="E362" s="114">
        <f>SUM(E361)</f>
        <v>38808.03</v>
      </c>
    </row>
    <row r="364" spans="1:25" ht="12.75">
      <c r="A364" s="100" t="s">
        <v>194</v>
      </c>
      <c r="B364" s="96" t="s">
        <v>831</v>
      </c>
      <c r="C364" s="97"/>
      <c r="D364" s="97"/>
      <c r="E364" s="98"/>
      <c r="F364" s="178"/>
      <c r="G364" s="99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6" spans="1:25" ht="12.75">
      <c r="A366" s="136" t="s">
        <v>106</v>
      </c>
      <c r="B366" s="137" t="s">
        <v>834</v>
      </c>
      <c r="C366" s="138"/>
      <c r="D366" s="138"/>
      <c r="E366" s="139"/>
      <c r="F366" s="183"/>
      <c r="G366" s="140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</row>
    <row r="368" spans="1:25" ht="12.75">
      <c r="A368" s="131" t="s">
        <v>940</v>
      </c>
      <c r="B368" s="102"/>
      <c r="C368" s="102"/>
      <c r="D368" s="102"/>
      <c r="E368" s="184"/>
      <c r="F368" s="102"/>
      <c r="G368" s="102"/>
      <c r="H368" s="102"/>
      <c r="I368" s="102"/>
    </row>
    <row r="369" spans="1:25" ht="38.25">
      <c r="A369" s="107">
        <v>41656</v>
      </c>
      <c r="B369" s="108" t="s">
        <v>835</v>
      </c>
      <c r="C369" s="109" t="s">
        <v>110</v>
      </c>
      <c r="D369" s="109">
        <v>15227</v>
      </c>
      <c r="E369" s="110">
        <v>626344.6</v>
      </c>
      <c r="F369" s="180" t="s">
        <v>938</v>
      </c>
    </row>
    <row r="370" spans="1:25" ht="12.75">
      <c r="D370" s="113" t="s">
        <v>36</v>
      </c>
      <c r="E370" s="114">
        <f>SUM(E369)</f>
        <v>626344.6</v>
      </c>
    </row>
    <row r="372" spans="1:25" ht="12.75">
      <c r="A372" s="136" t="s">
        <v>194</v>
      </c>
      <c r="B372" s="137" t="s">
        <v>834</v>
      </c>
      <c r="C372" s="138"/>
      <c r="D372" s="138"/>
      <c r="E372" s="139"/>
      <c r="F372" s="183"/>
      <c r="G372" s="140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7" r:id="rId49"/>
    <hyperlink ref="B58" r:id="rId50"/>
    <hyperlink ref="B59" r:id="rId51"/>
    <hyperlink ref="B60" r:id="rId52"/>
    <hyperlink ref="B61" r:id="rId53"/>
    <hyperlink ref="B62" r:id="rId54"/>
    <hyperlink ref="B63" r:id="rId55"/>
    <hyperlink ref="B64" r:id="rId56"/>
    <hyperlink ref="B65" r:id="rId57"/>
    <hyperlink ref="B66" r:id="rId58"/>
    <hyperlink ref="B67" r:id="rId59"/>
    <hyperlink ref="B68" r:id="rId60"/>
    <hyperlink ref="B69" r:id="rId61"/>
    <hyperlink ref="B70" r:id="rId62"/>
    <hyperlink ref="B71" r:id="rId63"/>
    <hyperlink ref="B72" r:id="rId64"/>
    <hyperlink ref="B73" r:id="rId65"/>
    <hyperlink ref="B77" r:id="rId66"/>
    <hyperlink ref="B78" r:id="rId67"/>
    <hyperlink ref="B79" r:id="rId68"/>
    <hyperlink ref="B80" r:id="rId69"/>
    <hyperlink ref="B81" r:id="rId70"/>
    <hyperlink ref="B82" r:id="rId71"/>
    <hyperlink ref="B83" r:id="rId72"/>
    <hyperlink ref="B84" r:id="rId73"/>
    <hyperlink ref="B85" r:id="rId74"/>
    <hyperlink ref="B93" r:id="rId75"/>
    <hyperlink ref="B94" r:id="rId76"/>
    <hyperlink ref="B95" r:id="rId77"/>
    <hyperlink ref="B96" r:id="rId78"/>
    <hyperlink ref="B97" r:id="rId79"/>
    <hyperlink ref="B105" r:id="rId80"/>
    <hyperlink ref="B106" r:id="rId81"/>
    <hyperlink ref="B107" r:id="rId82"/>
    <hyperlink ref="B108" r:id="rId83"/>
    <hyperlink ref="B109" r:id="rId84"/>
    <hyperlink ref="B110" r:id="rId85"/>
    <hyperlink ref="B111" r:id="rId86"/>
    <hyperlink ref="B112" r:id="rId87"/>
    <hyperlink ref="B113" r:id="rId88"/>
    <hyperlink ref="B114" r:id="rId89"/>
    <hyperlink ref="B118" r:id="rId90"/>
    <hyperlink ref="B119" r:id="rId91"/>
    <hyperlink ref="B120" r:id="rId92"/>
    <hyperlink ref="B121" r:id="rId93"/>
    <hyperlink ref="B122" r:id="rId94"/>
    <hyperlink ref="B123" r:id="rId95"/>
    <hyperlink ref="B124" r:id="rId96"/>
    <hyperlink ref="B125" r:id="rId97"/>
    <hyperlink ref="B126" r:id="rId98"/>
    <hyperlink ref="B130" r:id="rId99"/>
    <hyperlink ref="B131" r:id="rId100"/>
    <hyperlink ref="B132" r:id="rId101"/>
    <hyperlink ref="B133" r:id="rId102"/>
    <hyperlink ref="B134" r:id="rId103"/>
    <hyperlink ref="B135" r:id="rId104"/>
    <hyperlink ref="B136" r:id="rId105"/>
    <hyperlink ref="B140" r:id="rId106"/>
    <hyperlink ref="B141" r:id="rId107"/>
    <hyperlink ref="B142" r:id="rId108"/>
    <hyperlink ref="B143" r:id="rId109"/>
    <hyperlink ref="B144" r:id="rId110"/>
    <hyperlink ref="B145" r:id="rId111"/>
    <hyperlink ref="B146" r:id="rId112"/>
    <hyperlink ref="B147" r:id="rId113"/>
    <hyperlink ref="B151" r:id="rId114"/>
    <hyperlink ref="B152" r:id="rId115"/>
    <hyperlink ref="B153" r:id="rId116"/>
    <hyperlink ref="B154" r:id="rId117"/>
    <hyperlink ref="B155" r:id="rId118"/>
    <hyperlink ref="B156" r:id="rId119"/>
    <hyperlink ref="B157" r:id="rId120"/>
    <hyperlink ref="B161" r:id="rId121"/>
    <hyperlink ref="B162" r:id="rId122"/>
    <hyperlink ref="B163" r:id="rId123"/>
    <hyperlink ref="B164" r:id="rId124"/>
    <hyperlink ref="B165" r:id="rId125"/>
    <hyperlink ref="B166" r:id="rId126"/>
    <hyperlink ref="B167" r:id="rId127"/>
    <hyperlink ref="B168" r:id="rId128"/>
    <hyperlink ref="B169" r:id="rId129"/>
    <hyperlink ref="B170" r:id="rId130"/>
    <hyperlink ref="B171" r:id="rId131"/>
    <hyperlink ref="B172" r:id="rId132"/>
    <hyperlink ref="B173" r:id="rId133"/>
    <hyperlink ref="B174" r:id="rId134"/>
    <hyperlink ref="B178" r:id="rId135"/>
    <hyperlink ref="B179" r:id="rId136"/>
    <hyperlink ref="B180" r:id="rId137"/>
    <hyperlink ref="B181" r:id="rId138"/>
    <hyperlink ref="B182" r:id="rId139"/>
    <hyperlink ref="B183" r:id="rId140"/>
    <hyperlink ref="B184" r:id="rId141"/>
    <hyperlink ref="B185" r:id="rId142"/>
    <hyperlink ref="B193" r:id="rId143"/>
    <hyperlink ref="B194" r:id="rId144"/>
    <hyperlink ref="B195" r:id="rId145"/>
    <hyperlink ref="B196" r:id="rId146"/>
    <hyperlink ref="B197" r:id="rId147"/>
    <hyperlink ref="B198" r:id="rId148"/>
    <hyperlink ref="B199" r:id="rId149"/>
    <hyperlink ref="B203" r:id="rId150"/>
    <hyperlink ref="B204" r:id="rId151"/>
    <hyperlink ref="B205" r:id="rId152"/>
    <hyperlink ref="B209" r:id="rId153"/>
    <hyperlink ref="B217" r:id="rId154"/>
    <hyperlink ref="B218" r:id="rId155"/>
    <hyperlink ref="B219" r:id="rId156"/>
    <hyperlink ref="B223" r:id="rId157"/>
    <hyperlink ref="B224" r:id="rId158"/>
    <hyperlink ref="B228" r:id="rId159"/>
    <hyperlink ref="B229" r:id="rId160"/>
    <hyperlink ref="B230" r:id="rId161"/>
    <hyperlink ref="B231" r:id="rId162"/>
    <hyperlink ref="B232" r:id="rId163"/>
    <hyperlink ref="B233" r:id="rId164"/>
    <hyperlink ref="B234" r:id="rId165"/>
    <hyperlink ref="B235" r:id="rId166"/>
    <hyperlink ref="B236" r:id="rId167"/>
    <hyperlink ref="B237" r:id="rId168"/>
    <hyperlink ref="B238" r:id="rId169"/>
    <hyperlink ref="B239" r:id="rId170"/>
    <hyperlink ref="B240" r:id="rId171"/>
    <hyperlink ref="B241" r:id="rId172"/>
    <hyperlink ref="B245" r:id="rId173"/>
    <hyperlink ref="B246" r:id="rId174"/>
    <hyperlink ref="B250" r:id="rId175"/>
    <hyperlink ref="B251" r:id="rId176"/>
    <hyperlink ref="B255" r:id="rId177"/>
    <hyperlink ref="B256" r:id="rId178"/>
    <hyperlink ref="B257" r:id="rId179"/>
    <hyperlink ref="B261" r:id="rId180"/>
    <hyperlink ref="B262" r:id="rId181"/>
    <hyperlink ref="B263" r:id="rId182"/>
    <hyperlink ref="B264" r:id="rId183"/>
    <hyperlink ref="B268" r:id="rId184"/>
    <hyperlink ref="B269" r:id="rId185"/>
    <hyperlink ref="B273" r:id="rId186"/>
    <hyperlink ref="B277" r:id="rId187"/>
    <hyperlink ref="B278" r:id="rId188"/>
    <hyperlink ref="B282" r:id="rId189"/>
    <hyperlink ref="B283" r:id="rId190"/>
    <hyperlink ref="B284" r:id="rId191"/>
    <hyperlink ref="B285" r:id="rId192"/>
    <hyperlink ref="B286" r:id="rId193"/>
    <hyperlink ref="B287" r:id="rId194"/>
    <hyperlink ref="B288" r:id="rId195"/>
    <hyperlink ref="B289" r:id="rId196"/>
    <hyperlink ref="B290" r:id="rId197"/>
    <hyperlink ref="B291" r:id="rId198"/>
    <hyperlink ref="B292" r:id="rId199"/>
    <hyperlink ref="B293" r:id="rId200"/>
    <hyperlink ref="B294" r:id="rId201"/>
    <hyperlink ref="B295" r:id="rId202"/>
    <hyperlink ref="B296" r:id="rId203"/>
    <hyperlink ref="B297" r:id="rId204"/>
    <hyperlink ref="B298" r:id="rId205"/>
    <hyperlink ref="B299" r:id="rId206"/>
    <hyperlink ref="B300" r:id="rId207"/>
    <hyperlink ref="B301" r:id="rId208"/>
    <hyperlink ref="B305" r:id="rId209"/>
    <hyperlink ref="B309" r:id="rId210"/>
    <hyperlink ref="B313" r:id="rId211"/>
    <hyperlink ref="B321" r:id="rId212"/>
    <hyperlink ref="B322" r:id="rId213"/>
    <hyperlink ref="B323" r:id="rId214"/>
    <hyperlink ref="B324" r:id="rId215"/>
    <hyperlink ref="B332" r:id="rId216"/>
    <hyperlink ref="B333" r:id="rId217"/>
    <hyperlink ref="B334" r:id="rId218"/>
    <hyperlink ref="B335" r:id="rId219"/>
    <hyperlink ref="B339" r:id="rId220"/>
    <hyperlink ref="B343" r:id="rId221"/>
    <hyperlink ref="B344" r:id="rId222"/>
    <hyperlink ref="B352" r:id="rId223"/>
    <hyperlink ref="B353" r:id="rId224"/>
    <hyperlink ref="B369" r:id="rId225"/>
    <hyperlink ref="B361" r:id="rId226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0000"/>
  </sheetPr>
  <dimension ref="A1:Y270"/>
  <sheetViews>
    <sheetView topLeftCell="A147" workbookViewId="0">
      <selection activeCell="A143" sqref="A143"/>
    </sheetView>
  </sheetViews>
  <sheetFormatPr defaultColWidth="14.42578125" defaultRowHeight="15.75" customHeight="1"/>
  <cols>
    <col min="6" max="6" width="14.42578125" style="179"/>
  </cols>
  <sheetData>
    <row r="1" spans="1:25" ht="12.75">
      <c r="A1" s="90" t="s">
        <v>105</v>
      </c>
      <c r="B1" s="91"/>
      <c r="C1" s="92"/>
      <c r="D1" s="92"/>
      <c r="E1" s="93"/>
      <c r="F1" s="176"/>
      <c r="G1" s="94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 spans="1:25" ht="12.75">
      <c r="A2" s="132"/>
      <c r="B2" s="132"/>
      <c r="C2" s="98"/>
      <c r="D2" s="98"/>
      <c r="E2" s="98"/>
      <c r="F2" s="177"/>
      <c r="G2" s="133"/>
      <c r="H2" s="98"/>
      <c r="I2" s="98"/>
      <c r="J2" s="97"/>
      <c r="K2" s="97"/>
      <c r="L2" s="97"/>
      <c r="M2" s="97"/>
      <c r="N2" s="97"/>
      <c r="O2" s="97"/>
      <c r="P2" s="97"/>
      <c r="Q2" s="97"/>
    </row>
    <row r="3" spans="1:25" ht="12.75">
      <c r="A3" s="100" t="s">
        <v>106</v>
      </c>
      <c r="B3" s="96" t="s">
        <v>408</v>
      </c>
      <c r="C3" s="97"/>
      <c r="D3" s="97"/>
      <c r="E3" s="98"/>
      <c r="F3" s="178"/>
      <c r="G3" s="99"/>
      <c r="H3" s="97"/>
      <c r="I3" s="97"/>
      <c r="J3" s="97"/>
      <c r="K3" s="97"/>
      <c r="L3" s="97"/>
      <c r="M3" s="97"/>
      <c r="N3" s="97"/>
      <c r="O3" s="97"/>
      <c r="P3" s="97"/>
      <c r="Q3" s="97"/>
    </row>
    <row r="5" spans="1:25" ht="12.75">
      <c r="A5" s="131" t="s">
        <v>409</v>
      </c>
      <c r="B5" s="102"/>
      <c r="C5" s="102"/>
      <c r="D5" s="102"/>
      <c r="E5" s="102"/>
      <c r="F5" s="102"/>
    </row>
    <row r="6" spans="1:25" ht="33.75">
      <c r="A6" s="115">
        <v>41638</v>
      </c>
      <c r="B6" s="108" t="s">
        <v>411</v>
      </c>
      <c r="C6" s="109" t="s">
        <v>110</v>
      </c>
      <c r="D6" s="109">
        <v>15227</v>
      </c>
      <c r="E6" s="110">
        <v>192162.11</v>
      </c>
      <c r="F6" s="180" t="s">
        <v>414</v>
      </c>
    </row>
    <row r="7" spans="1:25" ht="12.75">
      <c r="D7" s="113" t="s">
        <v>36</v>
      </c>
      <c r="E7" s="114">
        <f>SUM(E6)</f>
        <v>192162.11</v>
      </c>
      <c r="F7" s="181"/>
    </row>
    <row r="9" spans="1:25" ht="12.75">
      <c r="A9" s="131" t="s">
        <v>419</v>
      </c>
      <c r="B9" s="102"/>
      <c r="C9" s="102"/>
      <c r="D9" s="102"/>
      <c r="E9" s="102"/>
      <c r="F9" s="102"/>
    </row>
    <row r="10" spans="1:25" ht="33.75">
      <c r="A10" s="112">
        <v>41638</v>
      </c>
      <c r="B10" s="104" t="s">
        <v>420</v>
      </c>
      <c r="C10" s="105" t="s">
        <v>110</v>
      </c>
      <c r="D10" s="105">
        <v>15227</v>
      </c>
      <c r="E10" s="106">
        <v>7245.83</v>
      </c>
      <c r="F10" s="180" t="s">
        <v>422</v>
      </c>
    </row>
    <row r="11" spans="1:25" ht="33.75">
      <c r="A11" s="115">
        <v>41638</v>
      </c>
      <c r="B11" s="108" t="s">
        <v>424</v>
      </c>
      <c r="C11" s="109" t="s">
        <v>110</v>
      </c>
      <c r="D11" s="109">
        <v>15227</v>
      </c>
      <c r="E11" s="203">
        <v>91719.35</v>
      </c>
      <c r="F11" s="180" t="s">
        <v>422</v>
      </c>
    </row>
    <row r="12" spans="1:25" ht="12.75">
      <c r="D12" s="113" t="s">
        <v>36</v>
      </c>
      <c r="E12" s="114">
        <f>SUM(E10:E11)</f>
        <v>98965.180000000008</v>
      </c>
    </row>
    <row r="14" spans="1:25" ht="12.75">
      <c r="A14" s="131" t="s">
        <v>428</v>
      </c>
      <c r="B14" s="102"/>
      <c r="C14" s="102"/>
      <c r="D14" s="102"/>
      <c r="E14" s="102"/>
      <c r="F14" s="102"/>
    </row>
    <row r="15" spans="1:25" ht="38.25">
      <c r="A15" s="107">
        <v>41313</v>
      </c>
      <c r="B15" s="108" t="s">
        <v>429</v>
      </c>
      <c r="C15" s="109" t="s">
        <v>110</v>
      </c>
      <c r="D15" s="109">
        <v>15227</v>
      </c>
      <c r="E15" s="110">
        <v>29372.65</v>
      </c>
      <c r="F15" s="180" t="s">
        <v>430</v>
      </c>
    </row>
    <row r="16" spans="1:25" ht="33.75">
      <c r="A16" s="103">
        <v>41313</v>
      </c>
      <c r="B16" s="104" t="s">
        <v>431</v>
      </c>
      <c r="C16" s="105" t="s">
        <v>110</v>
      </c>
      <c r="D16" s="105">
        <v>15227</v>
      </c>
      <c r="E16" s="106">
        <v>1008.14</v>
      </c>
    </row>
    <row r="17" spans="1:5" ht="33.75">
      <c r="A17" s="107">
        <v>41313</v>
      </c>
      <c r="B17" s="108" t="s">
        <v>433</v>
      </c>
      <c r="C17" s="109" t="s">
        <v>110</v>
      </c>
      <c r="D17" s="109">
        <v>15227</v>
      </c>
      <c r="E17" s="110">
        <v>4507.7299999999996</v>
      </c>
    </row>
    <row r="18" spans="1:5" ht="33.75">
      <c r="A18" s="103">
        <v>41313</v>
      </c>
      <c r="B18" s="104" t="s">
        <v>435</v>
      </c>
      <c r="C18" s="105" t="s">
        <v>110</v>
      </c>
      <c r="D18" s="105">
        <v>15227</v>
      </c>
      <c r="E18" s="106">
        <v>15062.9</v>
      </c>
    </row>
    <row r="19" spans="1:5" ht="33.75">
      <c r="A19" s="107">
        <v>41313</v>
      </c>
      <c r="B19" s="108" t="s">
        <v>436</v>
      </c>
      <c r="C19" s="109" t="s">
        <v>110</v>
      </c>
      <c r="D19" s="109">
        <v>15227</v>
      </c>
      <c r="E19" s="118">
        <v>517</v>
      </c>
    </row>
    <row r="20" spans="1:5" ht="33.75">
      <c r="A20" s="103">
        <v>41313</v>
      </c>
      <c r="B20" s="104" t="s">
        <v>438</v>
      </c>
      <c r="C20" s="105" t="s">
        <v>110</v>
      </c>
      <c r="D20" s="105">
        <v>15227</v>
      </c>
      <c r="E20" s="106">
        <v>2311.66</v>
      </c>
    </row>
    <row r="21" spans="1:5" ht="33.75">
      <c r="A21" s="107">
        <v>41313</v>
      </c>
      <c r="B21" s="108" t="s">
        <v>440</v>
      </c>
      <c r="C21" s="109" t="s">
        <v>110</v>
      </c>
      <c r="D21" s="109">
        <v>15227</v>
      </c>
      <c r="E21" s="110">
        <v>430045.73</v>
      </c>
    </row>
    <row r="22" spans="1:5" ht="33.75">
      <c r="A22" s="103">
        <v>41313</v>
      </c>
      <c r="B22" s="104" t="s">
        <v>443</v>
      </c>
      <c r="C22" s="105" t="s">
        <v>110</v>
      </c>
      <c r="D22" s="105">
        <v>15227</v>
      </c>
      <c r="E22" s="106">
        <v>14760.27</v>
      </c>
    </row>
    <row r="23" spans="1:5" ht="33.75">
      <c r="A23" s="107">
        <v>41313</v>
      </c>
      <c r="B23" s="108" t="s">
        <v>445</v>
      </c>
      <c r="C23" s="109" t="s">
        <v>110</v>
      </c>
      <c r="D23" s="109">
        <v>15227</v>
      </c>
      <c r="E23" s="110">
        <v>65997.83</v>
      </c>
    </row>
    <row r="24" spans="1:5" ht="33.75">
      <c r="A24" s="103">
        <v>41345</v>
      </c>
      <c r="B24" s="104" t="s">
        <v>448</v>
      </c>
      <c r="C24" s="105" t="s">
        <v>110</v>
      </c>
      <c r="D24" s="105">
        <v>15227</v>
      </c>
      <c r="E24" s="106">
        <v>13658.59</v>
      </c>
    </row>
    <row r="25" spans="1:5" ht="33.75">
      <c r="A25" s="107">
        <v>41345</v>
      </c>
      <c r="B25" s="108" t="s">
        <v>450</v>
      </c>
      <c r="C25" s="109" t="s">
        <v>110</v>
      </c>
      <c r="D25" s="109">
        <v>15227</v>
      </c>
      <c r="E25" s="110">
        <v>2096.14</v>
      </c>
    </row>
    <row r="26" spans="1:5" ht="33.75">
      <c r="A26" s="103">
        <v>41345</v>
      </c>
      <c r="B26" s="104" t="s">
        <v>452</v>
      </c>
      <c r="C26" s="105" t="s">
        <v>110</v>
      </c>
      <c r="D26" s="105">
        <v>15227</v>
      </c>
      <c r="E26" s="106">
        <v>7004.4</v>
      </c>
    </row>
    <row r="27" spans="1:5" ht="33.75">
      <c r="A27" s="107">
        <v>41345</v>
      </c>
      <c r="B27" s="108" t="s">
        <v>454</v>
      </c>
      <c r="C27" s="109" t="s">
        <v>110</v>
      </c>
      <c r="D27" s="109">
        <v>15227</v>
      </c>
      <c r="E27" s="110">
        <v>1074.95</v>
      </c>
    </row>
    <row r="28" spans="1:5" ht="33.75">
      <c r="A28" s="103">
        <v>41345</v>
      </c>
      <c r="B28" s="104" t="s">
        <v>457</v>
      </c>
      <c r="C28" s="105" t="s">
        <v>110</v>
      </c>
      <c r="D28" s="105">
        <v>15227</v>
      </c>
      <c r="E28" s="106">
        <v>199975.74</v>
      </c>
    </row>
    <row r="29" spans="1:5" ht="33.75">
      <c r="A29" s="107">
        <v>41345</v>
      </c>
      <c r="B29" s="108" t="s">
        <v>458</v>
      </c>
      <c r="C29" s="109" t="s">
        <v>110</v>
      </c>
      <c r="D29" s="109">
        <v>15227</v>
      </c>
      <c r="E29" s="110">
        <v>30689.68</v>
      </c>
    </row>
    <row r="30" spans="1:5" ht="33.75">
      <c r="A30" s="107">
        <v>41396</v>
      </c>
      <c r="B30" s="108" t="s">
        <v>459</v>
      </c>
      <c r="C30" s="109" t="s">
        <v>110</v>
      </c>
      <c r="D30" s="109">
        <v>15227</v>
      </c>
      <c r="E30" s="110">
        <v>6895.43</v>
      </c>
    </row>
    <row r="31" spans="1:5" ht="33.75">
      <c r="A31" s="103">
        <v>41396</v>
      </c>
      <c r="B31" s="104" t="s">
        <v>460</v>
      </c>
      <c r="C31" s="105" t="s">
        <v>110</v>
      </c>
      <c r="D31" s="105">
        <v>15227</v>
      </c>
      <c r="E31" s="106">
        <v>1058.22</v>
      </c>
    </row>
    <row r="32" spans="1:5" ht="33.75">
      <c r="A32" s="107">
        <v>41396</v>
      </c>
      <c r="B32" s="108" t="s">
        <v>461</v>
      </c>
      <c r="C32" s="109" t="s">
        <v>110</v>
      </c>
      <c r="D32" s="109">
        <v>15227</v>
      </c>
      <c r="E32" s="110">
        <v>3536.12</v>
      </c>
    </row>
    <row r="33" spans="1:25" ht="33.75">
      <c r="A33" s="103">
        <v>41396</v>
      </c>
      <c r="B33" s="104" t="s">
        <v>463</v>
      </c>
      <c r="C33" s="105" t="s">
        <v>110</v>
      </c>
      <c r="D33" s="105">
        <v>15227</v>
      </c>
      <c r="E33" s="111">
        <v>542.67999999999995</v>
      </c>
    </row>
    <row r="34" spans="1:25" ht="33.75">
      <c r="A34" s="107">
        <v>41396</v>
      </c>
      <c r="B34" s="108" t="s">
        <v>465</v>
      </c>
      <c r="C34" s="109" t="s">
        <v>110</v>
      </c>
      <c r="D34" s="109">
        <v>15227</v>
      </c>
      <c r="E34" s="110">
        <v>100956.2</v>
      </c>
    </row>
    <row r="35" spans="1:25" ht="33.75">
      <c r="A35" s="103">
        <v>41396</v>
      </c>
      <c r="B35" s="104" t="s">
        <v>467</v>
      </c>
      <c r="C35" s="105" t="s">
        <v>110</v>
      </c>
      <c r="D35" s="105">
        <v>15227</v>
      </c>
      <c r="E35" s="106">
        <v>15493.44</v>
      </c>
    </row>
    <row r="36" spans="1:25" ht="33.75">
      <c r="A36" s="107">
        <v>41467</v>
      </c>
      <c r="B36" s="108" t="s">
        <v>469</v>
      </c>
      <c r="C36" s="109" t="s">
        <v>110</v>
      </c>
      <c r="D36" s="109">
        <v>15227</v>
      </c>
      <c r="E36" s="110">
        <v>5622.17</v>
      </c>
    </row>
    <row r="37" spans="1:25" ht="33.75">
      <c r="A37" s="103">
        <v>41467</v>
      </c>
      <c r="B37" s="104" t="s">
        <v>470</v>
      </c>
      <c r="C37" s="105" t="s">
        <v>110</v>
      </c>
      <c r="D37" s="105">
        <v>15227</v>
      </c>
      <c r="E37" s="106">
        <v>2883.16</v>
      </c>
    </row>
    <row r="38" spans="1:25" ht="33.75">
      <c r="A38" s="107">
        <v>41467</v>
      </c>
      <c r="B38" s="108" t="s">
        <v>471</v>
      </c>
      <c r="C38" s="109" t="s">
        <v>110</v>
      </c>
      <c r="D38" s="109">
        <v>15227</v>
      </c>
      <c r="E38" s="110">
        <v>82314.38</v>
      </c>
    </row>
    <row r="39" spans="1:25" ht="12.75">
      <c r="D39" s="113" t="s">
        <v>36</v>
      </c>
      <c r="E39" s="114">
        <f>SUM(E15:E38)</f>
        <v>1037385.2100000001</v>
      </c>
      <c r="F39" s="182" t="s">
        <v>476</v>
      </c>
    </row>
    <row r="41" spans="1:25" ht="12.75">
      <c r="A41" s="100" t="s">
        <v>194</v>
      </c>
      <c r="B41" s="96" t="s">
        <v>408</v>
      </c>
      <c r="C41" s="97"/>
      <c r="D41" s="97"/>
      <c r="E41" s="98"/>
      <c r="F41" s="178"/>
      <c r="G41" s="99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3" spans="1:25" ht="12.75">
      <c r="A43" s="136" t="s">
        <v>106</v>
      </c>
      <c r="B43" s="137" t="s">
        <v>480</v>
      </c>
      <c r="C43" s="138"/>
      <c r="D43" s="138"/>
      <c r="E43" s="139"/>
      <c r="F43" s="183"/>
      <c r="G43" s="140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</row>
    <row r="45" spans="1:25" ht="12.75">
      <c r="A45" s="1" t="s">
        <v>485</v>
      </c>
      <c r="B45" s="131" t="s">
        <v>486</v>
      </c>
      <c r="C45" s="102"/>
      <c r="D45" s="102"/>
      <c r="E45" s="102"/>
      <c r="F45" s="184"/>
    </row>
    <row r="46" spans="1:25" ht="33.75">
      <c r="A46" s="112">
        <v>41638</v>
      </c>
      <c r="B46" s="104" t="s">
        <v>487</v>
      </c>
      <c r="C46" s="105" t="s">
        <v>110</v>
      </c>
      <c r="D46" s="105">
        <v>15227</v>
      </c>
      <c r="E46" s="106">
        <v>2941.56</v>
      </c>
    </row>
    <row r="47" spans="1:25" ht="33.75">
      <c r="A47" s="115">
        <v>41638</v>
      </c>
      <c r="B47" s="108" t="s">
        <v>488</v>
      </c>
      <c r="C47" s="109" t="s">
        <v>110</v>
      </c>
      <c r="D47" s="109">
        <v>15227</v>
      </c>
      <c r="E47" s="110">
        <v>52038.74</v>
      </c>
    </row>
    <row r="48" spans="1:25" ht="33.75">
      <c r="A48" s="115">
        <v>41638</v>
      </c>
      <c r="B48" s="108" t="s">
        <v>490</v>
      </c>
      <c r="C48" s="109" t="s">
        <v>110</v>
      </c>
      <c r="D48" s="109">
        <v>15227</v>
      </c>
      <c r="E48" s="110">
        <v>3548.3</v>
      </c>
    </row>
    <row r="49" spans="1:6" ht="33.75">
      <c r="A49" s="112">
        <v>41638</v>
      </c>
      <c r="B49" s="104" t="s">
        <v>493</v>
      </c>
      <c r="C49" s="105" t="s">
        <v>110</v>
      </c>
      <c r="D49" s="105">
        <v>15227</v>
      </c>
      <c r="E49" s="106">
        <v>1101.76</v>
      </c>
    </row>
    <row r="50" spans="1:6" ht="33.75">
      <c r="A50" s="115">
        <v>41638</v>
      </c>
      <c r="B50" s="108" t="s">
        <v>495</v>
      </c>
      <c r="C50" s="109" t="s">
        <v>110</v>
      </c>
      <c r="D50" s="109">
        <v>15227</v>
      </c>
      <c r="E50" s="110">
        <v>1005.66</v>
      </c>
    </row>
    <row r="51" spans="1:6" ht="33.75">
      <c r="A51" s="112">
        <v>41638</v>
      </c>
      <c r="B51" s="104" t="s">
        <v>498</v>
      </c>
      <c r="C51" s="105" t="s">
        <v>110</v>
      </c>
      <c r="D51" s="105">
        <v>15227</v>
      </c>
      <c r="E51" s="106">
        <v>27533.73</v>
      </c>
    </row>
    <row r="52" spans="1:6" ht="33.75">
      <c r="A52" s="115">
        <v>41638</v>
      </c>
      <c r="B52" s="108" t="s">
        <v>500</v>
      </c>
      <c r="C52" s="109" t="s">
        <v>110</v>
      </c>
      <c r="D52" s="109">
        <v>15227</v>
      </c>
      <c r="E52" s="110">
        <v>5531.14</v>
      </c>
    </row>
    <row r="53" spans="1:6" ht="33.75">
      <c r="A53" s="112">
        <v>41638</v>
      </c>
      <c r="B53" s="104" t="s">
        <v>501</v>
      </c>
      <c r="C53" s="105" t="s">
        <v>110</v>
      </c>
      <c r="D53" s="105">
        <v>15227</v>
      </c>
      <c r="E53" s="106">
        <v>40584.370000000003</v>
      </c>
    </row>
    <row r="54" spans="1:6" ht="33.75">
      <c r="A54" s="115">
        <v>41638</v>
      </c>
      <c r="B54" s="108" t="s">
        <v>502</v>
      </c>
      <c r="C54" s="109" t="s">
        <v>110</v>
      </c>
      <c r="D54" s="109">
        <v>15227</v>
      </c>
      <c r="E54" s="110">
        <v>410527.84</v>
      </c>
    </row>
    <row r="55" spans="1:6" ht="33.75">
      <c r="A55" s="112">
        <v>41638</v>
      </c>
      <c r="B55" s="104" t="s">
        <v>503</v>
      </c>
      <c r="C55" s="105" t="s">
        <v>110</v>
      </c>
      <c r="D55" s="105">
        <v>15227</v>
      </c>
      <c r="E55" s="106">
        <v>36870.29</v>
      </c>
    </row>
    <row r="56" spans="1:6" ht="33.75">
      <c r="A56" s="115">
        <v>41638</v>
      </c>
      <c r="B56" s="108" t="s">
        <v>505</v>
      </c>
      <c r="C56" s="109" t="s">
        <v>110</v>
      </c>
      <c r="D56" s="109">
        <v>15227</v>
      </c>
      <c r="E56" s="110">
        <v>40804.71</v>
      </c>
    </row>
    <row r="57" spans="1:6" ht="12.75">
      <c r="D57" s="113" t="s">
        <v>36</v>
      </c>
      <c r="E57" s="114">
        <f>SUM(E46:E56)</f>
        <v>622488.10000000009</v>
      </c>
      <c r="F57" s="182" t="s">
        <v>233</v>
      </c>
    </row>
    <row r="59" spans="1:6" ht="12.75">
      <c r="A59" s="131" t="s">
        <v>508</v>
      </c>
      <c r="B59" s="102"/>
      <c r="C59" s="102"/>
      <c r="D59" s="102"/>
      <c r="E59" s="184"/>
      <c r="F59" s="184"/>
    </row>
    <row r="60" spans="1:6" ht="33.75">
      <c r="A60" s="115">
        <v>41638</v>
      </c>
      <c r="B60" s="108" t="s">
        <v>509</v>
      </c>
      <c r="C60" s="109" t="s">
        <v>110</v>
      </c>
      <c r="D60" s="109">
        <v>15227</v>
      </c>
      <c r="E60" s="110">
        <v>512233.05</v>
      </c>
      <c r="F60" s="180" t="s">
        <v>853</v>
      </c>
    </row>
    <row r="61" spans="1:6" ht="12.75">
      <c r="D61" s="113" t="s">
        <v>36</v>
      </c>
      <c r="E61" s="114">
        <f>SUM(E60)</f>
        <v>512233.05</v>
      </c>
    </row>
    <row r="63" spans="1:6" ht="12.75">
      <c r="A63" s="131" t="s">
        <v>513</v>
      </c>
      <c r="B63" s="102"/>
      <c r="C63" s="102"/>
      <c r="D63" s="102"/>
      <c r="E63" s="184"/>
      <c r="F63" s="184"/>
    </row>
    <row r="64" spans="1:6" ht="33.75">
      <c r="A64" s="115">
        <v>41638</v>
      </c>
      <c r="B64" s="108" t="s">
        <v>514</v>
      </c>
      <c r="C64" s="109" t="s">
        <v>110</v>
      </c>
      <c r="D64" s="109">
        <v>15227</v>
      </c>
      <c r="E64" s="110">
        <v>30250.97</v>
      </c>
      <c r="F64" s="180" t="s">
        <v>853</v>
      </c>
    </row>
    <row r="65" spans="1:6" ht="12.75">
      <c r="D65" s="113" t="s">
        <v>36</v>
      </c>
      <c r="E65" s="114">
        <f>SUM(E64)</f>
        <v>30250.97</v>
      </c>
    </row>
    <row r="67" spans="1:6" ht="12.75">
      <c r="A67" s="131" t="s">
        <v>518</v>
      </c>
      <c r="B67" s="102"/>
      <c r="C67" s="102"/>
      <c r="D67" s="102"/>
      <c r="E67" s="184"/>
      <c r="F67" s="184"/>
    </row>
    <row r="68" spans="1:6" ht="33.75">
      <c r="A68" s="115">
        <v>41638</v>
      </c>
      <c r="B68" s="108" t="s">
        <v>519</v>
      </c>
      <c r="C68" s="109" t="s">
        <v>110</v>
      </c>
      <c r="D68" s="109">
        <v>15227</v>
      </c>
      <c r="E68" s="110">
        <v>22591.75</v>
      </c>
      <c r="F68" s="180" t="s">
        <v>925</v>
      </c>
    </row>
    <row r="69" spans="1:6" ht="33.75">
      <c r="A69" s="112">
        <v>41638</v>
      </c>
      <c r="B69" s="104" t="s">
        <v>521</v>
      </c>
      <c r="C69" s="105" t="s">
        <v>110</v>
      </c>
      <c r="D69" s="105">
        <v>15227</v>
      </c>
      <c r="E69" s="106">
        <v>7723.68</v>
      </c>
      <c r="F69" s="180" t="s">
        <v>925</v>
      </c>
    </row>
    <row r="70" spans="1:6" ht="33.75">
      <c r="A70" s="115">
        <v>41638</v>
      </c>
      <c r="B70" s="108" t="s">
        <v>522</v>
      </c>
      <c r="C70" s="109" t="s">
        <v>110</v>
      </c>
      <c r="D70" s="109">
        <v>15227</v>
      </c>
      <c r="E70" s="110">
        <v>33984.17</v>
      </c>
      <c r="F70" s="180" t="s">
        <v>925</v>
      </c>
    </row>
    <row r="71" spans="1:6" ht="33.75">
      <c r="A71" s="112">
        <v>41638</v>
      </c>
      <c r="B71" s="104" t="s">
        <v>523</v>
      </c>
      <c r="C71" s="105" t="s">
        <v>110</v>
      </c>
      <c r="D71" s="105">
        <v>15227</v>
      </c>
      <c r="E71" s="106">
        <v>321884.2</v>
      </c>
      <c r="F71" s="180" t="s">
        <v>925</v>
      </c>
    </row>
    <row r="72" spans="1:6" ht="12.75">
      <c r="D72" s="113" t="s">
        <v>36</v>
      </c>
      <c r="E72" s="114">
        <f>SUM(E68:E71)</f>
        <v>386183.8</v>
      </c>
    </row>
    <row r="74" spans="1:6" ht="12.75">
      <c r="A74" s="131" t="s">
        <v>525</v>
      </c>
      <c r="B74" s="102"/>
      <c r="C74" s="102"/>
      <c r="D74" s="102"/>
      <c r="E74" s="184"/>
      <c r="F74" s="184"/>
    </row>
    <row r="75" spans="1:6" ht="33.75">
      <c r="A75" s="112">
        <v>41638</v>
      </c>
      <c r="B75" s="104" t="s">
        <v>526</v>
      </c>
      <c r="C75" s="105" t="s">
        <v>110</v>
      </c>
      <c r="D75" s="105">
        <v>15227</v>
      </c>
      <c r="E75" s="106">
        <v>48833.21</v>
      </c>
      <c r="F75" s="180" t="s">
        <v>926</v>
      </c>
    </row>
    <row r="76" spans="1:6" ht="33.75">
      <c r="A76" s="115">
        <v>41638</v>
      </c>
      <c r="B76" s="108" t="s">
        <v>527</v>
      </c>
      <c r="C76" s="109" t="s">
        <v>110</v>
      </c>
      <c r="D76" s="109">
        <v>15227</v>
      </c>
      <c r="E76" s="110">
        <v>25837.68</v>
      </c>
      <c r="F76" s="180" t="s">
        <v>926</v>
      </c>
    </row>
    <row r="77" spans="1:6" ht="33.75">
      <c r="A77" s="112">
        <v>41638</v>
      </c>
      <c r="B77" s="104" t="s">
        <v>528</v>
      </c>
      <c r="C77" s="105" t="s">
        <v>110</v>
      </c>
      <c r="D77" s="105">
        <v>15227</v>
      </c>
      <c r="E77" s="106">
        <v>45654.76</v>
      </c>
      <c r="F77" s="180" t="s">
        <v>926</v>
      </c>
    </row>
    <row r="78" spans="1:6" ht="33.75">
      <c r="A78" s="115">
        <v>41638</v>
      </c>
      <c r="B78" s="108" t="s">
        <v>529</v>
      </c>
      <c r="C78" s="109" t="s">
        <v>110</v>
      </c>
      <c r="D78" s="109">
        <v>15227</v>
      </c>
      <c r="E78" s="110">
        <v>396427.88</v>
      </c>
      <c r="F78" s="180" t="s">
        <v>926</v>
      </c>
    </row>
    <row r="79" spans="1:6" ht="12.75">
      <c r="D79" s="113" t="s">
        <v>36</v>
      </c>
      <c r="E79" s="114">
        <f>SUM(E75:E78)</f>
        <v>516753.53</v>
      </c>
    </row>
    <row r="81" spans="1:25" ht="12.75">
      <c r="A81" s="131" t="s">
        <v>530</v>
      </c>
      <c r="B81" s="102"/>
      <c r="C81" s="102"/>
      <c r="D81" s="102"/>
      <c r="E81" s="184"/>
      <c r="F81" s="184"/>
    </row>
    <row r="82" spans="1:25" ht="33.75">
      <c r="A82" s="103">
        <v>41388</v>
      </c>
      <c r="B82" s="104" t="s">
        <v>531</v>
      </c>
      <c r="C82" s="105" t="s">
        <v>110</v>
      </c>
      <c r="D82" s="105">
        <v>15227</v>
      </c>
      <c r="E82" s="106">
        <v>151186.85999999999</v>
      </c>
    </row>
    <row r="83" spans="1:25" ht="33.75">
      <c r="A83" s="107">
        <v>41397</v>
      </c>
      <c r="B83" s="108" t="s">
        <v>533</v>
      </c>
      <c r="C83" s="109" t="s">
        <v>110</v>
      </c>
      <c r="D83" s="109">
        <v>15227</v>
      </c>
      <c r="E83" s="110">
        <v>19164.53</v>
      </c>
    </row>
    <row r="84" spans="1:25" ht="33.75">
      <c r="A84" s="103">
        <v>41397</v>
      </c>
      <c r="B84" s="104" t="s">
        <v>535</v>
      </c>
      <c r="C84" s="105" t="s">
        <v>110</v>
      </c>
      <c r="D84" s="105">
        <v>15227</v>
      </c>
      <c r="E84" s="106">
        <v>10139.959999999999</v>
      </c>
    </row>
    <row r="85" spans="1:25" ht="33.75">
      <c r="A85" s="107">
        <v>41397</v>
      </c>
      <c r="B85" s="108" t="s">
        <v>537</v>
      </c>
      <c r="C85" s="109" t="s">
        <v>110</v>
      </c>
      <c r="D85" s="109">
        <v>15227</v>
      </c>
      <c r="E85" s="110">
        <v>22307.919999999998</v>
      </c>
    </row>
    <row r="86" spans="1:25" ht="33.75">
      <c r="A86" s="103">
        <v>41397</v>
      </c>
      <c r="B86" s="104" t="s">
        <v>539</v>
      </c>
      <c r="C86" s="105" t="s">
        <v>110</v>
      </c>
      <c r="D86" s="105">
        <v>15227</v>
      </c>
      <c r="E86" s="106">
        <v>302373.71999999997</v>
      </c>
    </row>
    <row r="87" spans="1:25" ht="33.75">
      <c r="A87" s="107">
        <v>41477</v>
      </c>
      <c r="B87" s="108" t="s">
        <v>542</v>
      </c>
      <c r="C87" s="109" t="s">
        <v>110</v>
      </c>
      <c r="D87" s="109">
        <v>15227</v>
      </c>
      <c r="E87" s="110">
        <v>42704.03</v>
      </c>
      <c r="F87" s="180"/>
    </row>
    <row r="88" spans="1:25" ht="33.75">
      <c r="A88" s="103">
        <v>41477</v>
      </c>
      <c r="B88" s="104" t="s">
        <v>544</v>
      </c>
      <c r="C88" s="105" t="s">
        <v>110</v>
      </c>
      <c r="D88" s="105">
        <v>15227</v>
      </c>
      <c r="E88" s="106">
        <v>22594.73</v>
      </c>
    </row>
    <row r="89" spans="1:25" ht="33.75">
      <c r="A89" s="103">
        <v>41477</v>
      </c>
      <c r="B89" s="104" t="s">
        <v>546</v>
      </c>
      <c r="C89" s="105" t="s">
        <v>110</v>
      </c>
      <c r="D89" s="105">
        <v>15227</v>
      </c>
      <c r="E89" s="106">
        <v>283586.25</v>
      </c>
    </row>
    <row r="90" spans="1:25" ht="12.75">
      <c r="D90" s="113" t="s">
        <v>36</v>
      </c>
      <c r="E90" s="114">
        <f>SUM(E82:E89)</f>
        <v>854057.99999999988</v>
      </c>
      <c r="F90" s="182" t="s">
        <v>193</v>
      </c>
    </row>
    <row r="92" spans="1:25" ht="12.75">
      <c r="A92" s="131" t="s">
        <v>549</v>
      </c>
      <c r="B92" s="102"/>
      <c r="C92" s="102"/>
      <c r="D92" s="102"/>
      <c r="E92" s="184"/>
      <c r="F92" s="184"/>
    </row>
    <row r="93" spans="1:25" ht="33.75">
      <c r="A93" s="115"/>
      <c r="B93" s="108" t="s">
        <v>550</v>
      </c>
      <c r="C93" s="109" t="s">
        <v>110</v>
      </c>
      <c r="D93" s="109">
        <v>15227</v>
      </c>
      <c r="E93" s="110">
        <v>44814.94</v>
      </c>
      <c r="F93" s="181" t="s">
        <v>927</v>
      </c>
    </row>
    <row r="94" spans="1:25" ht="12.75">
      <c r="D94" s="113" t="s">
        <v>36</v>
      </c>
      <c r="E94" s="114">
        <f>SUM(E93)</f>
        <v>44814.94</v>
      </c>
    </row>
    <row r="96" spans="1:25" ht="12.75">
      <c r="A96" s="136" t="s">
        <v>194</v>
      </c>
      <c r="B96" s="137" t="s">
        <v>480</v>
      </c>
      <c r="C96" s="138"/>
      <c r="D96" s="138"/>
      <c r="E96" s="139"/>
      <c r="F96" s="183"/>
      <c r="G96" s="140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</row>
    <row r="98" spans="1:25" ht="12.75">
      <c r="A98" s="100" t="s">
        <v>106</v>
      </c>
      <c r="B98" s="96" t="s">
        <v>555</v>
      </c>
      <c r="C98" s="97"/>
      <c r="D98" s="97"/>
      <c r="E98" s="98"/>
      <c r="F98" s="178"/>
      <c r="G98" s="99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100" spans="1:25" ht="12.75">
      <c r="A100" s="1" t="s">
        <v>557</v>
      </c>
      <c r="B100" s="131" t="s">
        <v>558</v>
      </c>
      <c r="C100" s="102"/>
      <c r="D100" s="102"/>
      <c r="E100" s="102"/>
      <c r="F100" s="184"/>
      <c r="G100" s="102"/>
      <c r="H100" s="102"/>
    </row>
    <row r="101" spans="1:25" ht="33.75">
      <c r="A101" s="107">
        <v>41421</v>
      </c>
      <c r="B101" s="108" t="s">
        <v>560</v>
      </c>
      <c r="C101" s="109" t="s">
        <v>110</v>
      </c>
      <c r="D101" s="109">
        <v>15227</v>
      </c>
      <c r="E101" s="110">
        <v>8190</v>
      </c>
      <c r="F101" s="180" t="s">
        <v>966</v>
      </c>
    </row>
    <row r="102" spans="1:25" ht="33.75">
      <c r="A102" s="103">
        <v>41421</v>
      </c>
      <c r="B102" s="104" t="s">
        <v>561</v>
      </c>
      <c r="C102" s="105" t="s">
        <v>110</v>
      </c>
      <c r="D102" s="105">
        <v>15227</v>
      </c>
      <c r="E102" s="106">
        <v>4200</v>
      </c>
      <c r="F102" s="180" t="s">
        <v>966</v>
      </c>
    </row>
    <row r="103" spans="1:25" ht="33.75">
      <c r="A103" s="107">
        <v>41421</v>
      </c>
      <c r="B103" s="108" t="s">
        <v>562</v>
      </c>
      <c r="C103" s="109" t="s">
        <v>110</v>
      </c>
      <c r="D103" s="109">
        <v>15227</v>
      </c>
      <c r="E103" s="110">
        <v>7700</v>
      </c>
      <c r="F103" s="180" t="s">
        <v>966</v>
      </c>
    </row>
    <row r="104" spans="1:25" ht="33.75">
      <c r="A104" s="103">
        <v>41421</v>
      </c>
      <c r="B104" s="104" t="s">
        <v>564</v>
      </c>
      <c r="C104" s="105" t="s">
        <v>110</v>
      </c>
      <c r="D104" s="105">
        <v>15227</v>
      </c>
      <c r="E104" s="106">
        <v>119910</v>
      </c>
      <c r="F104" s="180" t="s">
        <v>966</v>
      </c>
    </row>
    <row r="105" spans="1:25" ht="33.75">
      <c r="A105" s="107">
        <v>41456</v>
      </c>
      <c r="B105" s="108" t="s">
        <v>566</v>
      </c>
      <c r="C105" s="109" t="s">
        <v>110</v>
      </c>
      <c r="D105" s="109">
        <v>15227</v>
      </c>
      <c r="E105" s="110">
        <v>6004.59</v>
      </c>
      <c r="F105" s="180" t="s">
        <v>966</v>
      </c>
    </row>
    <row r="106" spans="1:25" ht="33.75">
      <c r="A106" s="103">
        <v>41456</v>
      </c>
      <c r="B106" s="104" t="s">
        <v>568</v>
      </c>
      <c r="C106" s="105" t="s">
        <v>110</v>
      </c>
      <c r="D106" s="105">
        <v>15227</v>
      </c>
      <c r="E106" s="106">
        <v>3079.28</v>
      </c>
      <c r="F106" s="180" t="s">
        <v>966</v>
      </c>
    </row>
    <row r="107" spans="1:25" ht="33.75">
      <c r="A107" s="107">
        <v>41456</v>
      </c>
      <c r="B107" s="108" t="s">
        <v>570</v>
      </c>
      <c r="C107" s="109" t="s">
        <v>110</v>
      </c>
      <c r="D107" s="109">
        <v>15227</v>
      </c>
      <c r="E107" s="110">
        <v>5645.34</v>
      </c>
      <c r="F107" s="180" t="s">
        <v>966</v>
      </c>
    </row>
    <row r="108" spans="1:25" ht="33.75">
      <c r="A108" s="103">
        <v>41456</v>
      </c>
      <c r="B108" s="104" t="s">
        <v>572</v>
      </c>
      <c r="C108" s="105" t="s">
        <v>110</v>
      </c>
      <c r="D108" s="105">
        <v>15227</v>
      </c>
      <c r="E108" s="106">
        <v>87913.31</v>
      </c>
      <c r="F108" s="180" t="s">
        <v>966</v>
      </c>
    </row>
    <row r="109" spans="1:25" ht="33.75">
      <c r="A109" s="107">
        <v>41460</v>
      </c>
      <c r="B109" s="108" t="s">
        <v>574</v>
      </c>
      <c r="C109" s="109" t="s">
        <v>110</v>
      </c>
      <c r="D109" s="109">
        <v>15227</v>
      </c>
      <c r="E109" s="110">
        <v>7814.91</v>
      </c>
      <c r="F109" s="180" t="s">
        <v>966</v>
      </c>
    </row>
    <row r="110" spans="1:25" ht="33.75">
      <c r="A110" s="103">
        <v>41460</v>
      </c>
      <c r="B110" s="104" t="s">
        <v>576</v>
      </c>
      <c r="C110" s="105" t="s">
        <v>110</v>
      </c>
      <c r="D110" s="105">
        <v>15227</v>
      </c>
      <c r="E110" s="106">
        <v>122409.86</v>
      </c>
      <c r="F110" s="180" t="s">
        <v>966</v>
      </c>
    </row>
    <row r="111" spans="1:25" ht="33.75">
      <c r="A111" s="107">
        <v>41547</v>
      </c>
      <c r="B111" s="108" t="s">
        <v>578</v>
      </c>
      <c r="C111" s="109" t="s">
        <v>110</v>
      </c>
      <c r="D111" s="109">
        <v>15227</v>
      </c>
      <c r="E111" s="110">
        <v>6109.02</v>
      </c>
      <c r="F111" s="180" t="s">
        <v>966</v>
      </c>
    </row>
    <row r="112" spans="1:25" ht="33.75">
      <c r="A112" s="103">
        <v>41547</v>
      </c>
      <c r="B112" s="104" t="s">
        <v>579</v>
      </c>
      <c r="C112" s="105" t="s">
        <v>110</v>
      </c>
      <c r="D112" s="105">
        <v>15227</v>
      </c>
      <c r="E112" s="106">
        <v>3132.83</v>
      </c>
      <c r="F112" s="180" t="s">
        <v>966</v>
      </c>
    </row>
    <row r="113" spans="1:8" ht="33.75">
      <c r="A113" s="107">
        <v>41547</v>
      </c>
      <c r="B113" s="108" t="s">
        <v>580</v>
      </c>
      <c r="C113" s="109" t="s">
        <v>110</v>
      </c>
      <c r="D113" s="109">
        <v>15227</v>
      </c>
      <c r="E113" s="110">
        <v>5743.52</v>
      </c>
      <c r="F113" s="180" t="s">
        <v>966</v>
      </c>
    </row>
    <row r="114" spans="1:8" ht="33.75">
      <c r="A114" s="103">
        <v>41547</v>
      </c>
      <c r="B114" s="104" t="s">
        <v>581</v>
      </c>
      <c r="C114" s="105" t="s">
        <v>110</v>
      </c>
      <c r="D114" s="105">
        <v>15227</v>
      </c>
      <c r="E114" s="106">
        <v>89442.3</v>
      </c>
      <c r="F114" s="180" t="s">
        <v>966</v>
      </c>
    </row>
    <row r="115" spans="1:8" ht="33.75">
      <c r="A115" s="107">
        <v>41611</v>
      </c>
      <c r="B115" s="108" t="s">
        <v>583</v>
      </c>
      <c r="C115" s="109" t="s">
        <v>110</v>
      </c>
      <c r="D115" s="109">
        <v>15227</v>
      </c>
      <c r="E115" s="110">
        <v>3231.42</v>
      </c>
      <c r="F115" s="180" t="s">
        <v>966</v>
      </c>
    </row>
    <row r="116" spans="1:8" ht="33.75">
      <c r="A116" s="107">
        <v>41611</v>
      </c>
      <c r="B116" s="108" t="s">
        <v>584</v>
      </c>
      <c r="C116" s="109" t="s">
        <v>110</v>
      </c>
      <c r="D116" s="109">
        <v>15227</v>
      </c>
      <c r="E116" s="110">
        <v>1657.14</v>
      </c>
      <c r="F116" s="180" t="s">
        <v>966</v>
      </c>
    </row>
    <row r="117" spans="1:8" ht="33.75">
      <c r="A117" s="103">
        <v>41611</v>
      </c>
      <c r="B117" s="104" t="s">
        <v>586</v>
      </c>
      <c r="C117" s="105" t="s">
        <v>110</v>
      </c>
      <c r="D117" s="105">
        <v>15227</v>
      </c>
      <c r="E117" s="106">
        <v>3038.09</v>
      </c>
      <c r="F117" s="180" t="s">
        <v>966</v>
      </c>
    </row>
    <row r="118" spans="1:8" ht="33.75">
      <c r="A118" s="107">
        <v>41611</v>
      </c>
      <c r="B118" s="108" t="s">
        <v>588</v>
      </c>
      <c r="C118" s="109" t="s">
        <v>110</v>
      </c>
      <c r="D118" s="109">
        <v>15227</v>
      </c>
      <c r="E118" s="110">
        <v>47311.35</v>
      </c>
      <c r="F118" s="180" t="s">
        <v>966</v>
      </c>
    </row>
    <row r="119" spans="1:8" ht="12.75">
      <c r="D119" s="113" t="s">
        <v>36</v>
      </c>
      <c r="E119" s="114">
        <f>SUM(E101:E118)</f>
        <v>532532.96000000008</v>
      </c>
      <c r="F119" s="182" t="s">
        <v>476</v>
      </c>
    </row>
    <row r="121" spans="1:8" ht="12.75">
      <c r="A121" s="1" t="s">
        <v>591</v>
      </c>
      <c r="B121" s="131" t="s">
        <v>593</v>
      </c>
      <c r="C121" s="102"/>
      <c r="D121" s="102"/>
      <c r="E121" s="102"/>
      <c r="F121" s="184"/>
      <c r="G121" s="102"/>
      <c r="H121" s="102"/>
    </row>
    <row r="122" spans="1:8" ht="33.75">
      <c r="A122" s="115">
        <v>41638</v>
      </c>
      <c r="B122" s="108" t="s">
        <v>594</v>
      </c>
      <c r="C122" s="109" t="s">
        <v>110</v>
      </c>
      <c r="D122" s="109">
        <v>15227</v>
      </c>
      <c r="E122" s="110">
        <v>209254.65</v>
      </c>
    </row>
    <row r="123" spans="1:8" ht="12.75">
      <c r="D123" s="113" t="s">
        <v>36</v>
      </c>
      <c r="E123" s="114">
        <f>SUM(E122)</f>
        <v>209254.65</v>
      </c>
      <c r="F123" s="182" t="s">
        <v>233</v>
      </c>
    </row>
    <row r="125" spans="1:8" ht="12.75">
      <c r="A125" s="131" t="s">
        <v>968</v>
      </c>
      <c r="B125" s="102"/>
      <c r="C125" s="102"/>
      <c r="D125" s="102"/>
      <c r="E125" s="184"/>
      <c r="F125" s="102"/>
      <c r="G125" s="102"/>
      <c r="H125" s="102"/>
    </row>
    <row r="126" spans="1:8" ht="38.25">
      <c r="A126" s="112">
        <v>41638</v>
      </c>
      <c r="B126" s="104" t="s">
        <v>596</v>
      </c>
      <c r="C126" s="105" t="s">
        <v>110</v>
      </c>
      <c r="D126" s="105">
        <v>15227</v>
      </c>
      <c r="E126" s="106">
        <v>20655.37</v>
      </c>
      <c r="F126" s="180" t="s">
        <v>967</v>
      </c>
    </row>
    <row r="127" spans="1:8" ht="56.25">
      <c r="A127" s="115">
        <v>41638</v>
      </c>
      <c r="B127" s="108" t="s">
        <v>597</v>
      </c>
      <c r="C127" s="109" t="s">
        <v>598</v>
      </c>
      <c r="D127" s="109">
        <v>15227</v>
      </c>
      <c r="E127" s="110">
        <v>84065</v>
      </c>
      <c r="F127" s="180" t="s">
        <v>967</v>
      </c>
    </row>
    <row r="128" spans="1:8" ht="38.25">
      <c r="A128" s="112">
        <v>41638</v>
      </c>
      <c r="B128" s="104" t="s">
        <v>599</v>
      </c>
      <c r="C128" s="105" t="s">
        <v>110</v>
      </c>
      <c r="D128" s="105">
        <v>15227</v>
      </c>
      <c r="E128" s="106">
        <v>212814.98</v>
      </c>
      <c r="F128" s="180" t="s">
        <v>967</v>
      </c>
    </row>
    <row r="129" spans="1:8" ht="12.75">
      <c r="D129" s="113" t="s">
        <v>36</v>
      </c>
      <c r="E129" s="114">
        <f>SUM(E126:E128)</f>
        <v>317535.34999999998</v>
      </c>
    </row>
    <row r="131" spans="1:8" ht="12.75">
      <c r="A131" s="1" t="s">
        <v>604</v>
      </c>
      <c r="B131" s="131" t="s">
        <v>605</v>
      </c>
      <c r="C131" s="102"/>
      <c r="D131" s="102"/>
      <c r="E131" s="102"/>
      <c r="F131" s="184"/>
      <c r="G131" s="102"/>
      <c r="H131" s="102"/>
    </row>
    <row r="132" spans="1:8" ht="38.25">
      <c r="A132" s="103">
        <v>41611</v>
      </c>
      <c r="B132" s="104" t="s">
        <v>606</v>
      </c>
      <c r="C132" s="105" t="s">
        <v>110</v>
      </c>
      <c r="D132" s="105">
        <v>15227</v>
      </c>
      <c r="E132" s="106">
        <v>16134.03</v>
      </c>
      <c r="F132" s="180" t="s">
        <v>608</v>
      </c>
    </row>
    <row r="133" spans="1:8" ht="33.75">
      <c r="A133" s="107">
        <v>41611</v>
      </c>
      <c r="B133" s="108" t="s">
        <v>609</v>
      </c>
      <c r="C133" s="109" t="s">
        <v>110</v>
      </c>
      <c r="D133" s="109">
        <v>15227</v>
      </c>
      <c r="E133" s="110">
        <v>13789.77</v>
      </c>
    </row>
    <row r="134" spans="1:8" ht="33.75">
      <c r="A134" s="103">
        <v>41611</v>
      </c>
      <c r="B134" s="104" t="s">
        <v>611</v>
      </c>
      <c r="C134" s="105" t="s">
        <v>110</v>
      </c>
      <c r="D134" s="105">
        <v>15227</v>
      </c>
      <c r="E134" s="106">
        <v>15168.75</v>
      </c>
      <c r="F134" s="180"/>
    </row>
    <row r="135" spans="1:8" ht="33.75">
      <c r="A135" s="107">
        <v>41611</v>
      </c>
      <c r="B135" s="108" t="s">
        <v>612</v>
      </c>
      <c r="C135" s="109" t="s">
        <v>110</v>
      </c>
      <c r="D135" s="109">
        <v>15227</v>
      </c>
      <c r="E135" s="110">
        <v>230702.83</v>
      </c>
    </row>
    <row r="136" spans="1:8" ht="12.75">
      <c r="D136" s="113" t="s">
        <v>36</v>
      </c>
      <c r="E136" s="114">
        <f>SUM(E132:E135)</f>
        <v>275795.38</v>
      </c>
    </row>
    <row r="138" spans="1:8" ht="12.75">
      <c r="A138" s="131" t="s">
        <v>969</v>
      </c>
      <c r="B138" s="102"/>
      <c r="C138" s="102"/>
      <c r="D138" s="102"/>
      <c r="E138" s="184"/>
      <c r="F138" s="102"/>
      <c r="G138" s="102"/>
      <c r="H138" s="102"/>
    </row>
    <row r="139" spans="1:8" ht="38.25">
      <c r="A139" s="115">
        <v>41638</v>
      </c>
      <c r="B139" s="108" t="s">
        <v>614</v>
      </c>
      <c r="C139" s="109" t="s">
        <v>110</v>
      </c>
      <c r="D139" s="109">
        <v>15227</v>
      </c>
      <c r="E139" s="110">
        <v>1338.28</v>
      </c>
      <c r="F139" s="180" t="s">
        <v>616</v>
      </c>
    </row>
    <row r="140" spans="1:8" ht="38.25">
      <c r="A140" s="112">
        <v>41638</v>
      </c>
      <c r="B140" s="104" t="s">
        <v>617</v>
      </c>
      <c r="C140" s="105" t="s">
        <v>110</v>
      </c>
      <c r="D140" s="105">
        <v>15227</v>
      </c>
      <c r="E140" s="106">
        <v>13559.32</v>
      </c>
      <c r="F140" s="180" t="s">
        <v>616</v>
      </c>
    </row>
    <row r="141" spans="1:8" ht="12.75">
      <c r="D141" s="113" t="s">
        <v>36</v>
      </c>
      <c r="E141" s="114">
        <f>SUM(E139:E140)</f>
        <v>14897.6</v>
      </c>
    </row>
    <row r="143" spans="1:8" ht="12.75">
      <c r="A143" s="131" t="s">
        <v>971</v>
      </c>
      <c r="B143" s="102"/>
      <c r="C143" s="102"/>
      <c r="D143" s="102"/>
      <c r="E143" s="184"/>
      <c r="F143" s="102"/>
      <c r="G143" s="102"/>
      <c r="H143" s="102"/>
    </row>
    <row r="144" spans="1:8" ht="33.75">
      <c r="A144" s="103">
        <v>41353</v>
      </c>
      <c r="B144" s="104" t="s">
        <v>620</v>
      </c>
      <c r="C144" s="105" t="s">
        <v>110</v>
      </c>
      <c r="D144" s="105">
        <v>15227</v>
      </c>
      <c r="E144" s="106">
        <v>11600</v>
      </c>
      <c r="F144" s="180" t="s">
        <v>970</v>
      </c>
    </row>
    <row r="145" spans="1:8" ht="33.75">
      <c r="A145" s="107">
        <v>41360</v>
      </c>
      <c r="B145" s="108" t="s">
        <v>622</v>
      </c>
      <c r="C145" s="109" t="s">
        <v>110</v>
      </c>
      <c r="D145" s="109">
        <v>15227</v>
      </c>
      <c r="E145" s="110">
        <v>11600</v>
      </c>
      <c r="F145" s="180" t="s">
        <v>970</v>
      </c>
    </row>
    <row r="146" spans="1:8" ht="33.75">
      <c r="A146" s="103">
        <v>41388</v>
      </c>
      <c r="B146" s="104" t="s">
        <v>624</v>
      </c>
      <c r="C146" s="105" t="s">
        <v>110</v>
      </c>
      <c r="D146" s="105">
        <v>15227</v>
      </c>
      <c r="E146" s="106">
        <v>11600</v>
      </c>
      <c r="F146" s="180" t="s">
        <v>970</v>
      </c>
    </row>
    <row r="147" spans="1:8" ht="33.75">
      <c r="A147" s="107">
        <v>41421</v>
      </c>
      <c r="B147" s="108" t="s">
        <v>625</v>
      </c>
      <c r="C147" s="109" t="s">
        <v>110</v>
      </c>
      <c r="D147" s="109">
        <v>15227</v>
      </c>
      <c r="E147" s="110">
        <v>11600</v>
      </c>
      <c r="F147" s="180" t="s">
        <v>970</v>
      </c>
    </row>
    <row r="148" spans="1:8" ht="33.75">
      <c r="A148" s="103">
        <v>41456</v>
      </c>
      <c r="B148" s="104" t="s">
        <v>627</v>
      </c>
      <c r="C148" s="105" t="s">
        <v>110</v>
      </c>
      <c r="D148" s="105">
        <v>15227</v>
      </c>
      <c r="E148" s="106">
        <v>11600</v>
      </c>
      <c r="F148" s="180" t="s">
        <v>970</v>
      </c>
    </row>
    <row r="149" spans="1:8" ht="33.75">
      <c r="A149" s="107">
        <v>41486</v>
      </c>
      <c r="B149" s="108" t="s">
        <v>629</v>
      </c>
      <c r="C149" s="109" t="s">
        <v>110</v>
      </c>
      <c r="D149" s="109">
        <v>15227</v>
      </c>
      <c r="E149" s="110">
        <v>11600</v>
      </c>
      <c r="F149" s="180" t="s">
        <v>970</v>
      </c>
    </row>
    <row r="150" spans="1:8" ht="33.75">
      <c r="A150" s="103">
        <v>41529</v>
      </c>
      <c r="B150" s="104" t="s">
        <v>630</v>
      </c>
      <c r="C150" s="105" t="s">
        <v>110</v>
      </c>
      <c r="D150" s="105">
        <v>15227</v>
      </c>
      <c r="E150" s="106">
        <v>11600</v>
      </c>
      <c r="F150" s="180" t="s">
        <v>970</v>
      </c>
    </row>
    <row r="151" spans="1:8" ht="33.75">
      <c r="A151" s="107">
        <v>41547</v>
      </c>
      <c r="B151" s="108" t="s">
        <v>631</v>
      </c>
      <c r="C151" s="109" t="s">
        <v>110</v>
      </c>
      <c r="D151" s="109">
        <v>15227</v>
      </c>
      <c r="E151" s="110">
        <v>11600</v>
      </c>
      <c r="F151" s="180" t="s">
        <v>970</v>
      </c>
    </row>
    <row r="152" spans="1:8" ht="33.75">
      <c r="A152" s="112">
        <v>41578</v>
      </c>
      <c r="B152" s="104" t="s">
        <v>633</v>
      </c>
      <c r="C152" s="105" t="s">
        <v>110</v>
      </c>
      <c r="D152" s="105">
        <v>15227</v>
      </c>
      <c r="E152" s="106">
        <v>11600</v>
      </c>
      <c r="F152" s="180" t="s">
        <v>970</v>
      </c>
    </row>
    <row r="153" spans="1:8" ht="33.75">
      <c r="A153" s="107">
        <v>41611</v>
      </c>
      <c r="B153" s="108" t="s">
        <v>635</v>
      </c>
      <c r="C153" s="109" t="s">
        <v>110</v>
      </c>
      <c r="D153" s="109">
        <v>15227</v>
      </c>
      <c r="E153" s="110">
        <v>11600</v>
      </c>
      <c r="F153" s="180" t="s">
        <v>970</v>
      </c>
    </row>
    <row r="154" spans="1:8" ht="33.75">
      <c r="A154" s="112">
        <v>41638</v>
      </c>
      <c r="B154" s="104" t="s">
        <v>637</v>
      </c>
      <c r="C154" s="105" t="s">
        <v>110</v>
      </c>
      <c r="D154" s="105">
        <v>15227</v>
      </c>
      <c r="E154" s="106">
        <v>11600</v>
      </c>
      <c r="F154" s="180" t="s">
        <v>970</v>
      </c>
    </row>
    <row r="155" spans="1:8" ht="12.75">
      <c r="D155" s="113" t="s">
        <v>36</v>
      </c>
      <c r="E155" s="114">
        <f>SUM(E144:E154)</f>
        <v>127600</v>
      </c>
    </row>
    <row r="157" spans="1:8" ht="12.75">
      <c r="A157" s="131" t="s">
        <v>973</v>
      </c>
      <c r="B157" s="102"/>
      <c r="C157" s="102"/>
      <c r="D157" s="102"/>
      <c r="E157" s="184"/>
      <c r="F157" s="102"/>
      <c r="G157" s="102"/>
      <c r="H157" s="102"/>
    </row>
    <row r="158" spans="1:8" ht="33.75">
      <c r="A158" s="115">
        <v>41638</v>
      </c>
      <c r="B158" s="108" t="s">
        <v>641</v>
      </c>
      <c r="C158" s="109" t="s">
        <v>110</v>
      </c>
      <c r="D158" s="109">
        <v>15227</v>
      </c>
      <c r="E158" s="110">
        <v>11521.01</v>
      </c>
      <c r="F158" s="180" t="s">
        <v>972</v>
      </c>
    </row>
    <row r="159" spans="1:8" ht="12.75">
      <c r="D159" s="113" t="s">
        <v>36</v>
      </c>
      <c r="E159" s="114">
        <f>SUM(E158)</f>
        <v>11521.01</v>
      </c>
    </row>
    <row r="161" spans="1:25" ht="12.75">
      <c r="A161" s="131" t="s">
        <v>974</v>
      </c>
      <c r="B161" s="102"/>
      <c r="C161" s="102"/>
      <c r="D161" s="102"/>
      <c r="E161" s="184"/>
      <c r="F161" s="102"/>
      <c r="G161" s="102"/>
      <c r="H161" s="102"/>
    </row>
    <row r="162" spans="1:25" ht="33.75">
      <c r="A162" s="112">
        <v>41638</v>
      </c>
      <c r="B162" s="104" t="s">
        <v>644</v>
      </c>
      <c r="C162" s="105" t="s">
        <v>110</v>
      </c>
      <c r="D162" s="105">
        <v>15227</v>
      </c>
      <c r="E162" s="106">
        <v>34513.57</v>
      </c>
      <c r="F162" s="180" t="s">
        <v>975</v>
      </c>
    </row>
    <row r="163" spans="1:25" ht="12.75">
      <c r="D163" s="113" t="s">
        <v>36</v>
      </c>
      <c r="E163" s="114">
        <f>SUM(E162)</f>
        <v>34513.57</v>
      </c>
    </row>
    <row r="165" spans="1:25" ht="12.75">
      <c r="A165" s="131" t="s">
        <v>977</v>
      </c>
      <c r="B165" s="102"/>
      <c r="C165" s="102"/>
      <c r="D165" s="102"/>
      <c r="E165" s="184"/>
      <c r="F165" s="102"/>
      <c r="G165" s="102"/>
      <c r="H165" s="102"/>
    </row>
    <row r="166" spans="1:25" ht="33.75">
      <c r="A166" s="115">
        <v>41638</v>
      </c>
      <c r="B166" s="108" t="s">
        <v>646</v>
      </c>
      <c r="C166" s="109" t="s">
        <v>110</v>
      </c>
      <c r="D166" s="109">
        <v>15227</v>
      </c>
      <c r="E166" s="110">
        <v>10856.46</v>
      </c>
      <c r="F166" s="181" t="s">
        <v>976</v>
      </c>
    </row>
    <row r="167" spans="1:25" ht="12.75">
      <c r="D167" s="113" t="s">
        <v>36</v>
      </c>
      <c r="E167" s="114">
        <f>SUM(E166)</f>
        <v>10856.46</v>
      </c>
    </row>
    <row r="169" spans="1:25" ht="12.75">
      <c r="A169" s="100" t="s">
        <v>194</v>
      </c>
      <c r="B169" s="96" t="s">
        <v>555</v>
      </c>
      <c r="C169" s="97"/>
      <c r="D169" s="97"/>
      <c r="E169" s="98"/>
      <c r="F169" s="178"/>
      <c r="G169" s="99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spans="1:25" ht="12.75">
      <c r="A170" s="14"/>
      <c r="B170" s="14"/>
      <c r="G170" s="16"/>
    </row>
    <row r="171" spans="1:25" ht="12.75">
      <c r="A171" s="136" t="s">
        <v>106</v>
      </c>
      <c r="B171" s="137" t="s">
        <v>650</v>
      </c>
      <c r="C171" s="138"/>
      <c r="D171" s="138"/>
      <c r="E171" s="139"/>
      <c r="F171" s="183"/>
      <c r="G171" s="140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</row>
    <row r="173" spans="1:25" ht="12.75">
      <c r="A173" s="131" t="s">
        <v>652</v>
      </c>
      <c r="B173" s="102"/>
      <c r="C173" s="102"/>
      <c r="D173" s="102"/>
      <c r="E173" s="184"/>
      <c r="F173" s="102"/>
      <c r="G173" s="102"/>
      <c r="H173" s="102"/>
    </row>
    <row r="174" spans="1:25" ht="33.75">
      <c r="A174" s="115">
        <v>41626</v>
      </c>
      <c r="B174" s="108" t="s">
        <v>654</v>
      </c>
      <c r="C174" s="109" t="s">
        <v>110</v>
      </c>
      <c r="D174" s="109">
        <v>15227</v>
      </c>
      <c r="E174" s="110">
        <v>27706.67</v>
      </c>
      <c r="F174" s="180" t="s">
        <v>960</v>
      </c>
    </row>
    <row r="175" spans="1:25" ht="33.75">
      <c r="A175" s="112">
        <v>41626</v>
      </c>
      <c r="B175" s="104" t="s">
        <v>655</v>
      </c>
      <c r="C175" s="105" t="s">
        <v>110</v>
      </c>
      <c r="D175" s="105">
        <v>15227</v>
      </c>
      <c r="E175" s="106">
        <v>16845.259999999998</v>
      </c>
      <c r="F175" s="180" t="s">
        <v>960</v>
      </c>
    </row>
    <row r="176" spans="1:25" ht="33.75">
      <c r="A176" s="112">
        <v>41638</v>
      </c>
      <c r="B176" s="104" t="s">
        <v>657</v>
      </c>
      <c r="C176" s="105" t="s">
        <v>110</v>
      </c>
      <c r="D176" s="105">
        <v>15227</v>
      </c>
      <c r="E176" s="106">
        <v>17917.23</v>
      </c>
      <c r="F176" s="180" t="s">
        <v>960</v>
      </c>
    </row>
    <row r="177" spans="1:8" ht="33.75">
      <c r="A177" s="115">
        <v>41638</v>
      </c>
      <c r="B177" s="108" t="s">
        <v>659</v>
      </c>
      <c r="C177" s="109" t="s">
        <v>110</v>
      </c>
      <c r="D177" s="109">
        <v>15227</v>
      </c>
      <c r="E177" s="110">
        <v>29469.82</v>
      </c>
      <c r="F177" s="180" t="s">
        <v>960</v>
      </c>
    </row>
    <row r="178" spans="1:8" ht="33.75">
      <c r="A178" s="112">
        <v>41638</v>
      </c>
      <c r="B178" s="104" t="s">
        <v>661</v>
      </c>
      <c r="C178" s="105" t="s">
        <v>110</v>
      </c>
      <c r="D178" s="105">
        <v>15227</v>
      </c>
      <c r="E178" s="106">
        <v>9188.32</v>
      </c>
      <c r="F178" s="180" t="s">
        <v>960</v>
      </c>
    </row>
    <row r="179" spans="1:8" ht="33.75">
      <c r="A179" s="112">
        <v>41638</v>
      </c>
      <c r="B179" s="104" t="s">
        <v>662</v>
      </c>
      <c r="C179" s="105" t="s">
        <v>110</v>
      </c>
      <c r="D179" s="105">
        <v>15227</v>
      </c>
      <c r="E179" s="106">
        <v>15112.73</v>
      </c>
      <c r="F179" s="180" t="s">
        <v>960</v>
      </c>
    </row>
    <row r="180" spans="1:8" ht="33.75">
      <c r="A180" s="112">
        <v>41638</v>
      </c>
      <c r="B180" s="104" t="s">
        <v>663</v>
      </c>
      <c r="C180" s="105" t="s">
        <v>110</v>
      </c>
      <c r="D180" s="105">
        <v>15227</v>
      </c>
      <c r="E180" s="106">
        <v>431468.46</v>
      </c>
      <c r="F180" s="180" t="s">
        <v>960</v>
      </c>
    </row>
    <row r="181" spans="1:8" ht="33.75">
      <c r="A181" s="115">
        <v>41638</v>
      </c>
      <c r="B181" s="108" t="s">
        <v>666</v>
      </c>
      <c r="C181" s="109" t="s">
        <v>110</v>
      </c>
      <c r="D181" s="109">
        <v>15227</v>
      </c>
      <c r="E181" s="110">
        <v>262326.59000000003</v>
      </c>
      <c r="F181" s="180" t="s">
        <v>960</v>
      </c>
    </row>
    <row r="182" spans="1:8" ht="12.75">
      <c r="D182" s="113" t="s">
        <v>36</v>
      </c>
      <c r="E182" s="114">
        <f>SUM(E174:E181)</f>
        <v>810035.08000000007</v>
      </c>
    </row>
    <row r="184" spans="1:8" ht="12.75">
      <c r="A184" s="1" t="s">
        <v>669</v>
      </c>
      <c r="B184" s="131" t="s">
        <v>670</v>
      </c>
      <c r="C184" s="102"/>
      <c r="D184" s="102"/>
      <c r="E184" s="102"/>
      <c r="F184" s="184"/>
      <c r="G184" s="102"/>
      <c r="H184" s="102"/>
    </row>
    <row r="185" spans="1:8" ht="63.75">
      <c r="A185" s="103">
        <v>41382</v>
      </c>
      <c r="B185" s="104" t="s">
        <v>671</v>
      </c>
      <c r="C185" s="105" t="s">
        <v>110</v>
      </c>
      <c r="D185" s="105">
        <v>15227</v>
      </c>
      <c r="E185" s="111">
        <v>891.8</v>
      </c>
      <c r="F185" s="180" t="s">
        <v>674</v>
      </c>
    </row>
    <row r="186" spans="1:8" ht="33.75">
      <c r="A186" s="107">
        <v>41382</v>
      </c>
      <c r="B186" s="108" t="s">
        <v>675</v>
      </c>
      <c r="C186" s="109" t="s">
        <v>110</v>
      </c>
      <c r="D186" s="109">
        <v>15227</v>
      </c>
      <c r="E186" s="118">
        <v>838.44</v>
      </c>
    </row>
    <row r="187" spans="1:8" ht="33.75">
      <c r="A187" s="103">
        <v>41382</v>
      </c>
      <c r="B187" s="104" t="s">
        <v>676</v>
      </c>
      <c r="C187" s="105" t="s">
        <v>110</v>
      </c>
      <c r="D187" s="105">
        <v>15227</v>
      </c>
      <c r="E187" s="106">
        <v>13133.02</v>
      </c>
    </row>
    <row r="188" spans="1:8" ht="33.75">
      <c r="A188" s="103">
        <v>41407</v>
      </c>
      <c r="B188" s="104" t="s">
        <v>677</v>
      </c>
      <c r="C188" s="105" t="s">
        <v>110</v>
      </c>
      <c r="D188" s="105">
        <v>15227</v>
      </c>
      <c r="E188" s="111">
        <v>771.36</v>
      </c>
    </row>
    <row r="189" spans="1:8" ht="33.75">
      <c r="A189" s="107">
        <v>41407</v>
      </c>
      <c r="B189" s="108" t="s">
        <v>679</v>
      </c>
      <c r="C189" s="109" t="s">
        <v>110</v>
      </c>
      <c r="D189" s="109">
        <v>15227</v>
      </c>
      <c r="E189" s="118">
        <v>725.21</v>
      </c>
    </row>
    <row r="190" spans="1:8" ht="33.75">
      <c r="A190" s="107">
        <v>41421</v>
      </c>
      <c r="B190" s="108" t="s">
        <v>681</v>
      </c>
      <c r="C190" s="109" t="s">
        <v>110</v>
      </c>
      <c r="D190" s="109">
        <v>15227</v>
      </c>
      <c r="E190" s="110">
        <v>11359.35</v>
      </c>
    </row>
    <row r="191" spans="1:8" ht="33.75">
      <c r="A191" s="103">
        <v>41471</v>
      </c>
      <c r="B191" s="104" t="s">
        <v>683</v>
      </c>
      <c r="C191" s="105" t="s">
        <v>110</v>
      </c>
      <c r="D191" s="105">
        <v>15227</v>
      </c>
      <c r="E191" s="111">
        <v>939.15</v>
      </c>
    </row>
    <row r="192" spans="1:8" ht="33.75">
      <c r="A192" s="107">
        <v>41471</v>
      </c>
      <c r="B192" s="108" t="s">
        <v>685</v>
      </c>
      <c r="C192" s="109" t="s">
        <v>110</v>
      </c>
      <c r="D192" s="109">
        <v>15227</v>
      </c>
      <c r="E192" s="118">
        <v>882.96</v>
      </c>
    </row>
    <row r="193" spans="1:5" ht="33.75">
      <c r="A193" s="107">
        <v>41471</v>
      </c>
      <c r="B193" s="108" t="s">
        <v>686</v>
      </c>
      <c r="C193" s="109" t="s">
        <v>110</v>
      </c>
      <c r="D193" s="109">
        <v>15227</v>
      </c>
      <c r="E193" s="110">
        <v>13830.44</v>
      </c>
    </row>
    <row r="194" spans="1:5" ht="33.75">
      <c r="A194" s="107">
        <v>41471</v>
      </c>
      <c r="B194" s="108" t="s">
        <v>687</v>
      </c>
      <c r="C194" s="109" t="s">
        <v>110</v>
      </c>
      <c r="D194" s="109">
        <v>15227</v>
      </c>
      <c r="E194" s="110">
        <v>2887.1</v>
      </c>
    </row>
    <row r="195" spans="1:5" ht="33.75">
      <c r="A195" s="107">
        <v>41487</v>
      </c>
      <c r="B195" s="108" t="s">
        <v>688</v>
      </c>
      <c r="C195" s="109" t="s">
        <v>110</v>
      </c>
      <c r="D195" s="109">
        <v>15227</v>
      </c>
      <c r="E195" s="110">
        <v>3881.56</v>
      </c>
    </row>
    <row r="196" spans="1:5" ht="33.75">
      <c r="A196" s="103">
        <v>41487</v>
      </c>
      <c r="B196" s="104" t="s">
        <v>689</v>
      </c>
      <c r="C196" s="105" t="s">
        <v>110</v>
      </c>
      <c r="D196" s="105">
        <v>15227</v>
      </c>
      <c r="E196" s="106">
        <v>1990.54</v>
      </c>
    </row>
    <row r="197" spans="1:5" ht="33.75">
      <c r="A197" s="107">
        <v>41487</v>
      </c>
      <c r="B197" s="108" t="s">
        <v>691</v>
      </c>
      <c r="C197" s="109" t="s">
        <v>110</v>
      </c>
      <c r="D197" s="109">
        <v>15227</v>
      </c>
      <c r="E197" s="110">
        <v>3649.33</v>
      </c>
    </row>
    <row r="198" spans="1:5" ht="33.75">
      <c r="A198" s="103">
        <v>41487</v>
      </c>
      <c r="B198" s="104" t="s">
        <v>692</v>
      </c>
      <c r="C198" s="105" t="s">
        <v>110</v>
      </c>
      <c r="D198" s="105">
        <v>15227</v>
      </c>
      <c r="E198" s="106">
        <v>56829.97</v>
      </c>
    </row>
    <row r="199" spans="1:5" ht="33.75">
      <c r="A199" s="107">
        <v>41505</v>
      </c>
      <c r="B199" s="108" t="s">
        <v>694</v>
      </c>
      <c r="C199" s="109" t="s">
        <v>110</v>
      </c>
      <c r="D199" s="109">
        <v>15227</v>
      </c>
      <c r="E199" s="110">
        <v>1401.69</v>
      </c>
    </row>
    <row r="200" spans="1:5" ht="33.75">
      <c r="A200" s="103">
        <v>41529</v>
      </c>
      <c r="B200" s="104" t="s">
        <v>695</v>
      </c>
      <c r="C200" s="105" t="s">
        <v>110</v>
      </c>
      <c r="D200" s="105">
        <v>15227</v>
      </c>
      <c r="E200" s="106">
        <v>1490.89</v>
      </c>
    </row>
    <row r="201" spans="1:5" ht="33.75">
      <c r="A201" s="107">
        <v>41529</v>
      </c>
      <c r="B201" s="108" t="s">
        <v>696</v>
      </c>
      <c r="C201" s="109" t="s">
        <v>110</v>
      </c>
      <c r="D201" s="109">
        <v>15227</v>
      </c>
      <c r="E201" s="110">
        <v>22271.03</v>
      </c>
    </row>
    <row r="202" spans="1:5" ht="33.75">
      <c r="A202" s="103">
        <v>41535</v>
      </c>
      <c r="B202" s="104" t="s">
        <v>699</v>
      </c>
      <c r="C202" s="105" t="s">
        <v>110</v>
      </c>
      <c r="D202" s="105">
        <v>15227</v>
      </c>
      <c r="E202" s="106">
        <v>4902.99</v>
      </c>
    </row>
    <row r="203" spans="1:5" ht="33.75">
      <c r="A203" s="107">
        <v>41540</v>
      </c>
      <c r="B203" s="108" t="s">
        <v>701</v>
      </c>
      <c r="C203" s="109" t="s">
        <v>110</v>
      </c>
      <c r="D203" s="109">
        <v>15227</v>
      </c>
      <c r="E203" s="110">
        <v>5214.99</v>
      </c>
    </row>
    <row r="204" spans="1:5" ht="33.75">
      <c r="A204" s="107">
        <v>41540</v>
      </c>
      <c r="B204" s="108" t="s">
        <v>703</v>
      </c>
      <c r="C204" s="109" t="s">
        <v>110</v>
      </c>
      <c r="D204" s="109">
        <v>15227</v>
      </c>
      <c r="E204" s="110">
        <v>2674.36</v>
      </c>
    </row>
    <row r="205" spans="1:5" ht="33.75">
      <c r="A205" s="103">
        <v>41540</v>
      </c>
      <c r="B205" s="104" t="s">
        <v>705</v>
      </c>
      <c r="C205" s="105" t="s">
        <v>110</v>
      </c>
      <c r="D205" s="105">
        <v>15227</v>
      </c>
      <c r="E205" s="106">
        <v>76352.86</v>
      </c>
    </row>
    <row r="206" spans="1:5" ht="33.75">
      <c r="A206" s="107">
        <v>41547</v>
      </c>
      <c r="B206" s="108" t="s">
        <v>707</v>
      </c>
      <c r="C206" s="109" t="s">
        <v>110</v>
      </c>
      <c r="D206" s="109">
        <v>15227</v>
      </c>
      <c r="E206" s="110">
        <v>4813.63</v>
      </c>
    </row>
    <row r="207" spans="1:5" ht="33.75">
      <c r="A207" s="103">
        <v>41547</v>
      </c>
      <c r="B207" s="104" t="s">
        <v>709</v>
      </c>
      <c r="C207" s="105" t="s">
        <v>110</v>
      </c>
      <c r="D207" s="105">
        <v>15227</v>
      </c>
      <c r="E207" s="106">
        <v>2468.5300000000002</v>
      </c>
    </row>
    <row r="208" spans="1:5" ht="33.75">
      <c r="A208" s="107">
        <v>41547</v>
      </c>
      <c r="B208" s="108" t="s">
        <v>710</v>
      </c>
      <c r="C208" s="109" t="s">
        <v>110</v>
      </c>
      <c r="D208" s="109">
        <v>15227</v>
      </c>
      <c r="E208" s="110">
        <v>4525.6400000000003</v>
      </c>
    </row>
    <row r="209" spans="1:8" ht="33.75">
      <c r="A209" s="103">
        <v>41547</v>
      </c>
      <c r="B209" s="104" t="s">
        <v>713</v>
      </c>
      <c r="C209" s="105" t="s">
        <v>110</v>
      </c>
      <c r="D209" s="105">
        <v>15227</v>
      </c>
      <c r="E209" s="106">
        <v>55308.5</v>
      </c>
    </row>
    <row r="210" spans="1:8" ht="33.75">
      <c r="A210" s="112">
        <v>41565</v>
      </c>
      <c r="B210" s="104" t="s">
        <v>715</v>
      </c>
      <c r="C210" s="105" t="s">
        <v>110</v>
      </c>
      <c r="D210" s="105">
        <v>15227</v>
      </c>
      <c r="E210" s="111">
        <v>637.85</v>
      </c>
    </row>
    <row r="211" spans="1:8" ht="33.75">
      <c r="A211" s="115">
        <v>41578</v>
      </c>
      <c r="B211" s="108" t="s">
        <v>717</v>
      </c>
      <c r="C211" s="109" t="s">
        <v>110</v>
      </c>
      <c r="D211" s="109">
        <v>15227</v>
      </c>
      <c r="E211" s="118">
        <v>678.44</v>
      </c>
    </row>
    <row r="212" spans="1:8" ht="33.75">
      <c r="A212" s="115">
        <v>41578</v>
      </c>
      <c r="B212" s="108" t="s">
        <v>719</v>
      </c>
      <c r="C212" s="109" t="s">
        <v>110</v>
      </c>
      <c r="D212" s="109">
        <v>15227</v>
      </c>
      <c r="E212" s="110">
        <v>10454.56</v>
      </c>
    </row>
    <row r="213" spans="1:8" ht="12.75">
      <c r="D213" s="113" t="s">
        <v>36</v>
      </c>
      <c r="E213" s="102">
        <f>SUM(E185:E212)</f>
        <v>305806.18999999994</v>
      </c>
      <c r="F213" s="182" t="s">
        <v>476</v>
      </c>
    </row>
    <row r="215" spans="1:8" ht="12.75">
      <c r="A215" s="1" t="s">
        <v>723</v>
      </c>
      <c r="B215" s="131" t="s">
        <v>724</v>
      </c>
      <c r="C215" s="102"/>
      <c r="D215" s="102"/>
      <c r="E215" s="102"/>
      <c r="F215" s="184"/>
      <c r="G215" s="102"/>
      <c r="H215" s="102"/>
    </row>
    <row r="216" spans="1:8" ht="33.75">
      <c r="A216" s="107">
        <v>41382</v>
      </c>
      <c r="B216" s="108" t="s">
        <v>725</v>
      </c>
      <c r="C216" s="109" t="s">
        <v>110</v>
      </c>
      <c r="D216" s="109">
        <v>15227</v>
      </c>
      <c r="E216" s="110">
        <v>1058.8399999999999</v>
      </c>
    </row>
    <row r="217" spans="1:8" ht="33.75">
      <c r="A217" s="103">
        <v>41388</v>
      </c>
      <c r="B217" s="104" t="s">
        <v>727</v>
      </c>
      <c r="C217" s="105" t="s">
        <v>110</v>
      </c>
      <c r="D217" s="105">
        <v>15227</v>
      </c>
      <c r="E217" s="106">
        <v>1126.22</v>
      </c>
    </row>
    <row r="218" spans="1:8" ht="33.75">
      <c r="A218" s="107">
        <v>41388</v>
      </c>
      <c r="B218" s="108" t="s">
        <v>728</v>
      </c>
      <c r="C218" s="109" t="s">
        <v>110</v>
      </c>
      <c r="D218" s="109">
        <v>15227</v>
      </c>
      <c r="E218" s="118">
        <v>577.54999999999995</v>
      </c>
    </row>
    <row r="219" spans="1:8" ht="33.75">
      <c r="A219" s="103">
        <v>41388</v>
      </c>
      <c r="B219" s="104" t="s">
        <v>729</v>
      </c>
      <c r="C219" s="105" t="s">
        <v>110</v>
      </c>
      <c r="D219" s="105">
        <v>15227</v>
      </c>
      <c r="E219" s="106">
        <v>16489</v>
      </c>
    </row>
    <row r="220" spans="1:8" ht="33.75">
      <c r="A220" s="107">
        <v>41473</v>
      </c>
      <c r="B220" s="108" t="s">
        <v>731</v>
      </c>
      <c r="C220" s="109" t="s">
        <v>110</v>
      </c>
      <c r="D220" s="109">
        <v>15227</v>
      </c>
      <c r="E220" s="110">
        <v>6531.86</v>
      </c>
    </row>
    <row r="221" spans="1:8" ht="33.75">
      <c r="A221" s="103">
        <v>41495</v>
      </c>
      <c r="B221" s="104" t="s">
        <v>733</v>
      </c>
      <c r="C221" s="105" t="s">
        <v>110</v>
      </c>
      <c r="D221" s="105">
        <v>15227</v>
      </c>
      <c r="E221" s="106">
        <v>6947.53</v>
      </c>
    </row>
    <row r="222" spans="1:8" ht="33.75">
      <c r="A222" s="107">
        <v>41495</v>
      </c>
      <c r="B222" s="108" t="s">
        <v>734</v>
      </c>
      <c r="C222" s="109" t="s">
        <v>110</v>
      </c>
      <c r="D222" s="109">
        <v>15227</v>
      </c>
      <c r="E222" s="110">
        <v>3562.83</v>
      </c>
    </row>
    <row r="223" spans="1:8" ht="33.75">
      <c r="A223" s="103">
        <v>41495</v>
      </c>
      <c r="B223" s="104" t="s">
        <v>735</v>
      </c>
      <c r="C223" s="105" t="s">
        <v>110</v>
      </c>
      <c r="D223" s="105">
        <v>15227</v>
      </c>
      <c r="E223" s="106">
        <v>101718.93</v>
      </c>
    </row>
    <row r="224" spans="1:8" ht="33.75">
      <c r="A224" s="115">
        <v>41596</v>
      </c>
      <c r="B224" s="108" t="s">
        <v>737</v>
      </c>
      <c r="C224" s="109" t="s">
        <v>110</v>
      </c>
      <c r="D224" s="109">
        <v>15227</v>
      </c>
      <c r="E224" s="110">
        <v>4306.5</v>
      </c>
    </row>
    <row r="225" spans="1:8" ht="33.75">
      <c r="A225" s="112">
        <v>41638</v>
      </c>
      <c r="B225" s="104" t="s">
        <v>739</v>
      </c>
      <c r="C225" s="105" t="s">
        <v>110</v>
      </c>
      <c r="D225" s="105">
        <v>15227</v>
      </c>
      <c r="E225" s="106">
        <v>72959.88</v>
      </c>
    </row>
    <row r="226" spans="1:8" ht="12.75">
      <c r="D226" s="113" t="s">
        <v>36</v>
      </c>
      <c r="E226" s="114">
        <f>SUM(E216:E225)</f>
        <v>215279.14</v>
      </c>
      <c r="F226" s="182" t="s">
        <v>193</v>
      </c>
    </row>
    <row r="228" spans="1:8" ht="12.75">
      <c r="A228" s="131" t="s">
        <v>741</v>
      </c>
      <c r="B228" s="102"/>
      <c r="C228" s="102"/>
      <c r="D228" s="102"/>
      <c r="E228" s="184"/>
      <c r="F228" s="184"/>
      <c r="G228" s="102"/>
      <c r="H228" s="102"/>
    </row>
    <row r="229" spans="1:8" ht="33.75">
      <c r="A229" s="107">
        <v>41306</v>
      </c>
      <c r="B229" s="108" t="s">
        <v>742</v>
      </c>
      <c r="C229" s="109" t="s">
        <v>110</v>
      </c>
      <c r="D229" s="109">
        <v>15227</v>
      </c>
      <c r="E229" s="110">
        <v>228430</v>
      </c>
      <c r="F229" s="180" t="s">
        <v>978</v>
      </c>
    </row>
    <row r="230" spans="1:8" ht="33.75">
      <c r="A230" s="107">
        <v>41358</v>
      </c>
      <c r="B230" s="108" t="s">
        <v>744</v>
      </c>
      <c r="C230" s="109" t="s">
        <v>110</v>
      </c>
      <c r="D230" s="109">
        <v>15227</v>
      </c>
      <c r="E230" s="110">
        <v>159677.70000000001</v>
      </c>
      <c r="F230" s="180" t="s">
        <v>978</v>
      </c>
    </row>
    <row r="231" spans="1:8" ht="33.75">
      <c r="A231" s="103">
        <v>41382</v>
      </c>
      <c r="B231" s="104" t="s">
        <v>746</v>
      </c>
      <c r="C231" s="105" t="s">
        <v>110</v>
      </c>
      <c r="D231" s="105">
        <v>15227</v>
      </c>
      <c r="E231" s="106">
        <v>167438.20000000001</v>
      </c>
      <c r="F231" s="180" t="s">
        <v>978</v>
      </c>
    </row>
    <row r="232" spans="1:8" ht="33.75">
      <c r="A232" s="205">
        <v>41421</v>
      </c>
      <c r="B232" s="206" t="s">
        <v>747</v>
      </c>
      <c r="C232" s="207" t="s">
        <v>110</v>
      </c>
      <c r="D232" s="207">
        <v>15227</v>
      </c>
      <c r="E232" s="208">
        <v>15272.8</v>
      </c>
      <c r="F232" s="209" t="s">
        <v>748</v>
      </c>
    </row>
    <row r="233" spans="1:8" ht="33.75">
      <c r="A233" s="210">
        <v>41443</v>
      </c>
      <c r="B233" s="211" t="s">
        <v>750</v>
      </c>
      <c r="C233" s="212" t="s">
        <v>110</v>
      </c>
      <c r="D233" s="212">
        <v>15227</v>
      </c>
      <c r="E233" s="213">
        <v>15353</v>
      </c>
      <c r="F233" s="209" t="s">
        <v>748</v>
      </c>
    </row>
    <row r="234" spans="1:8" ht="33.75">
      <c r="A234" s="205">
        <v>41443</v>
      </c>
      <c r="B234" s="206" t="s">
        <v>751</v>
      </c>
      <c r="C234" s="207" t="s">
        <v>110</v>
      </c>
      <c r="D234" s="207">
        <v>15227</v>
      </c>
      <c r="E234" s="208">
        <v>196270</v>
      </c>
      <c r="F234" s="209" t="s">
        <v>748</v>
      </c>
    </row>
    <row r="235" spans="1:8" ht="33.75">
      <c r="A235" s="210">
        <v>41443</v>
      </c>
      <c r="B235" s="211" t="s">
        <v>753</v>
      </c>
      <c r="C235" s="212" t="s">
        <v>110</v>
      </c>
      <c r="D235" s="212">
        <v>15227</v>
      </c>
      <c r="E235" s="213">
        <v>61635.21</v>
      </c>
      <c r="F235" s="209" t="s">
        <v>748</v>
      </c>
    </row>
    <row r="236" spans="1:8" ht="33.75">
      <c r="A236" s="210">
        <v>41443</v>
      </c>
      <c r="B236" s="211" t="s">
        <v>755</v>
      </c>
      <c r="C236" s="212" t="s">
        <v>110</v>
      </c>
      <c r="D236" s="212">
        <v>15227</v>
      </c>
      <c r="E236" s="213">
        <v>36792</v>
      </c>
      <c r="F236" s="209" t="s">
        <v>748</v>
      </c>
    </row>
    <row r="237" spans="1:8" ht="33.75">
      <c r="A237" s="210">
        <v>41486</v>
      </c>
      <c r="B237" s="211" t="s">
        <v>757</v>
      </c>
      <c r="C237" s="212" t="s">
        <v>110</v>
      </c>
      <c r="D237" s="212">
        <v>15227</v>
      </c>
      <c r="E237" s="213">
        <v>36792</v>
      </c>
      <c r="F237" s="209" t="s">
        <v>748</v>
      </c>
    </row>
    <row r="238" spans="1:8" ht="33.75">
      <c r="A238" s="210">
        <v>41547</v>
      </c>
      <c r="B238" s="211" t="s">
        <v>758</v>
      </c>
      <c r="C238" s="212" t="s">
        <v>110</v>
      </c>
      <c r="D238" s="212">
        <v>15227</v>
      </c>
      <c r="E238" s="213">
        <v>38703.68</v>
      </c>
      <c r="F238" s="209" t="s">
        <v>748</v>
      </c>
    </row>
    <row r="239" spans="1:8" ht="33.75">
      <c r="A239" s="214">
        <v>41638</v>
      </c>
      <c r="B239" s="206" t="s">
        <v>759</v>
      </c>
      <c r="C239" s="207" t="s">
        <v>110</v>
      </c>
      <c r="D239" s="207">
        <v>15227</v>
      </c>
      <c r="E239" s="208">
        <v>32360</v>
      </c>
      <c r="F239" s="209" t="s">
        <v>748</v>
      </c>
    </row>
    <row r="240" spans="1:8" ht="25.5">
      <c r="D240" s="113" t="s">
        <v>761</v>
      </c>
      <c r="E240" s="114">
        <f>SUM(E229:E231)</f>
        <v>555545.9</v>
      </c>
      <c r="F240" s="181" t="s">
        <v>979</v>
      </c>
    </row>
    <row r="242" spans="1:25" ht="12.75">
      <c r="A242" s="136" t="s">
        <v>194</v>
      </c>
      <c r="B242" s="137" t="s">
        <v>650</v>
      </c>
      <c r="C242" s="138"/>
      <c r="D242" s="138"/>
      <c r="E242" s="139"/>
      <c r="F242" s="183"/>
      <c r="G242" s="140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</row>
    <row r="244" spans="1:25" ht="12.75">
      <c r="A244" s="100" t="s">
        <v>106</v>
      </c>
      <c r="B244" s="96" t="s">
        <v>764</v>
      </c>
      <c r="C244" s="97"/>
      <c r="D244" s="97"/>
      <c r="E244" s="98"/>
      <c r="F244" s="178"/>
      <c r="G244" s="99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6" spans="1:25" ht="12.75">
      <c r="A246" s="1" t="s">
        <v>765</v>
      </c>
      <c r="B246" s="131" t="s">
        <v>766</v>
      </c>
      <c r="C246" s="102"/>
      <c r="D246" s="102"/>
      <c r="E246" s="102"/>
      <c r="F246" s="184"/>
      <c r="G246" s="102"/>
      <c r="H246" s="102"/>
    </row>
    <row r="247" spans="1:25" ht="33.75">
      <c r="A247" s="107">
        <v>41456</v>
      </c>
      <c r="B247" s="108" t="s">
        <v>767</v>
      </c>
      <c r="C247" s="109" t="s">
        <v>110</v>
      </c>
      <c r="D247" s="109">
        <v>15227</v>
      </c>
      <c r="E247" s="110">
        <v>232273.66</v>
      </c>
    </row>
    <row r="248" spans="1:25" ht="33.75">
      <c r="A248" s="103">
        <v>41460</v>
      </c>
      <c r="B248" s="104" t="s">
        <v>769</v>
      </c>
      <c r="C248" s="105" t="s">
        <v>110</v>
      </c>
      <c r="D248" s="105">
        <v>15227</v>
      </c>
      <c r="E248" s="106">
        <v>166145.28</v>
      </c>
    </row>
    <row r="249" spans="1:25" ht="33.75">
      <c r="A249" s="107">
        <v>41488</v>
      </c>
      <c r="B249" s="108" t="s">
        <v>770</v>
      </c>
      <c r="C249" s="109" t="s">
        <v>110</v>
      </c>
      <c r="D249" s="109">
        <v>15227</v>
      </c>
      <c r="E249" s="110">
        <v>637392.61</v>
      </c>
    </row>
    <row r="250" spans="1:25" ht="33.75">
      <c r="A250" s="112">
        <v>41578</v>
      </c>
      <c r="B250" s="104" t="s">
        <v>771</v>
      </c>
      <c r="C250" s="105" t="s">
        <v>110</v>
      </c>
      <c r="D250" s="105">
        <v>15227</v>
      </c>
      <c r="E250" s="106">
        <v>221991.8</v>
      </c>
    </row>
    <row r="251" spans="1:25" ht="12.75">
      <c r="D251" s="113" t="s">
        <v>36</v>
      </c>
      <c r="E251" s="114">
        <f>SUM(E247:E250)</f>
        <v>1257803.3500000001</v>
      </c>
      <c r="F251" s="182" t="s">
        <v>476</v>
      </c>
    </row>
    <row r="253" spans="1:25" ht="12.75">
      <c r="A253" s="1" t="s">
        <v>774</v>
      </c>
      <c r="B253" s="131" t="s">
        <v>775</v>
      </c>
      <c r="C253" s="102"/>
      <c r="D253" s="102"/>
      <c r="E253" s="102"/>
      <c r="F253" s="184"/>
      <c r="G253" s="102"/>
      <c r="H253" s="102"/>
    </row>
    <row r="254" spans="1:25" ht="33.75">
      <c r="A254" s="103">
        <v>41499</v>
      </c>
      <c r="B254" s="104" t="s">
        <v>776</v>
      </c>
      <c r="C254" s="105" t="s">
        <v>110</v>
      </c>
      <c r="D254" s="105">
        <v>15227</v>
      </c>
      <c r="E254" s="106">
        <v>76442</v>
      </c>
    </row>
    <row r="255" spans="1:25" ht="12.75">
      <c r="D255" s="113" t="s">
        <v>36</v>
      </c>
      <c r="E255" s="114">
        <f>SUM(E254)</f>
        <v>76442</v>
      </c>
      <c r="F255" s="182" t="s">
        <v>476</v>
      </c>
    </row>
    <row r="257" spans="1:25" ht="12.75">
      <c r="A257" s="100" t="s">
        <v>194</v>
      </c>
      <c r="B257" s="96" t="s">
        <v>764</v>
      </c>
      <c r="C257" s="97"/>
      <c r="D257" s="97"/>
      <c r="E257" s="98"/>
      <c r="F257" s="178"/>
      <c r="G257" s="99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9" spans="1:25" ht="12.75">
      <c r="A259" s="136" t="s">
        <v>106</v>
      </c>
      <c r="B259" s="137" t="s">
        <v>780</v>
      </c>
      <c r="C259" s="138"/>
      <c r="D259" s="138"/>
      <c r="E259" s="139"/>
      <c r="F259" s="183"/>
      <c r="G259" s="140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</row>
    <row r="261" spans="1:25" ht="12.75">
      <c r="A261" s="1" t="s">
        <v>379</v>
      </c>
      <c r="B261" s="131" t="s">
        <v>782</v>
      </c>
      <c r="C261" s="102"/>
      <c r="D261" s="102"/>
      <c r="E261" s="102"/>
      <c r="F261" s="184"/>
      <c r="G261" s="102"/>
      <c r="H261" s="102"/>
    </row>
    <row r="262" spans="1:25" ht="38.25">
      <c r="A262" s="107">
        <v>41540</v>
      </c>
      <c r="B262" s="108" t="s">
        <v>784</v>
      </c>
      <c r="C262" s="109" t="s">
        <v>110</v>
      </c>
      <c r="D262" s="109">
        <v>15227</v>
      </c>
      <c r="E262" s="110">
        <v>46464.05</v>
      </c>
      <c r="F262" s="180" t="s">
        <v>786</v>
      </c>
    </row>
    <row r="263" spans="1:25" ht="12.75">
      <c r="D263" s="113" t="s">
        <v>36</v>
      </c>
      <c r="E263" s="114">
        <f>SUM(E262)</f>
        <v>46464.05</v>
      </c>
    </row>
    <row r="265" spans="1:25" ht="12.75">
      <c r="A265" s="1" t="s">
        <v>788</v>
      </c>
      <c r="B265" s="131" t="s">
        <v>789</v>
      </c>
      <c r="C265" s="102"/>
      <c r="D265" s="102"/>
      <c r="E265" s="102"/>
      <c r="F265" s="184"/>
      <c r="G265" s="102"/>
      <c r="H265" s="102"/>
    </row>
    <row r="266" spans="1:25" ht="63.75">
      <c r="A266" s="103">
        <v>41547</v>
      </c>
      <c r="B266" s="104" t="s">
        <v>791</v>
      </c>
      <c r="C266" s="105" t="s">
        <v>110</v>
      </c>
      <c r="D266" s="105">
        <v>15227</v>
      </c>
      <c r="E266" s="106">
        <v>3634.09</v>
      </c>
      <c r="F266" s="180" t="s">
        <v>793</v>
      </c>
    </row>
    <row r="267" spans="1:25" ht="33.75">
      <c r="A267" s="107">
        <v>41547</v>
      </c>
      <c r="B267" s="108" t="s">
        <v>794</v>
      </c>
      <c r="C267" s="109" t="s">
        <v>110</v>
      </c>
      <c r="D267" s="109">
        <v>15227</v>
      </c>
      <c r="E267" s="110">
        <v>47063.31</v>
      </c>
    </row>
    <row r="268" spans="1:25" ht="12.75">
      <c r="D268" s="113" t="s">
        <v>36</v>
      </c>
      <c r="E268" s="114">
        <f>SUM(E266:E267)</f>
        <v>50697.399999999994</v>
      </c>
    </row>
    <row r="270" spans="1:25" ht="12.75">
      <c r="A270" s="136" t="s">
        <v>194</v>
      </c>
      <c r="B270" s="137" t="s">
        <v>780</v>
      </c>
      <c r="C270" s="138"/>
      <c r="D270" s="138"/>
      <c r="E270" s="139"/>
      <c r="F270" s="183"/>
      <c r="G270" s="140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</row>
  </sheetData>
  <hyperlinks>
    <hyperlink ref="B6" r:id="rId1"/>
    <hyperlink ref="B10" r:id="rId2"/>
    <hyperlink ref="B11" r:id="rId3"/>
    <hyperlink ref="B15" r:id="rId4"/>
    <hyperlink ref="B16" r:id="rId5"/>
    <hyperlink ref="B17" r:id="rId6"/>
    <hyperlink ref="B18" r:id="rId7"/>
    <hyperlink ref="B19" r:id="rId8"/>
    <hyperlink ref="B20" r:id="rId9"/>
    <hyperlink ref="B21" r:id="rId10"/>
    <hyperlink ref="B22" r:id="rId11"/>
    <hyperlink ref="B23" r:id="rId12"/>
    <hyperlink ref="B24" r:id="rId13"/>
    <hyperlink ref="B25" r:id="rId14"/>
    <hyperlink ref="B26" r:id="rId15"/>
    <hyperlink ref="B27" r:id="rId16"/>
    <hyperlink ref="B28" r:id="rId17"/>
    <hyperlink ref="B29" r:id="rId18"/>
    <hyperlink ref="B30" r:id="rId19"/>
    <hyperlink ref="B31" r:id="rId20"/>
    <hyperlink ref="B32" r:id="rId21"/>
    <hyperlink ref="B33" r:id="rId22"/>
    <hyperlink ref="B34" r:id="rId23"/>
    <hyperlink ref="B35" r:id="rId24"/>
    <hyperlink ref="B36" r:id="rId25"/>
    <hyperlink ref="B37" r:id="rId26"/>
    <hyperlink ref="B38" r:id="rId27"/>
    <hyperlink ref="B46" r:id="rId28"/>
    <hyperlink ref="B47" r:id="rId29"/>
    <hyperlink ref="B48" r:id="rId30"/>
    <hyperlink ref="B49" r:id="rId31"/>
    <hyperlink ref="B50" r:id="rId32"/>
    <hyperlink ref="B51" r:id="rId33"/>
    <hyperlink ref="B52" r:id="rId34"/>
    <hyperlink ref="B53" r:id="rId35"/>
    <hyperlink ref="B54" r:id="rId36"/>
    <hyperlink ref="B55" r:id="rId37"/>
    <hyperlink ref="B56" r:id="rId38"/>
    <hyperlink ref="B60" r:id="rId39"/>
    <hyperlink ref="B64" r:id="rId40"/>
    <hyperlink ref="B68" r:id="rId41"/>
    <hyperlink ref="B69" r:id="rId42"/>
    <hyperlink ref="B70" r:id="rId43"/>
    <hyperlink ref="B71" r:id="rId44"/>
    <hyperlink ref="B75" r:id="rId45"/>
    <hyperlink ref="B76" r:id="rId46"/>
    <hyperlink ref="B77" r:id="rId47"/>
    <hyperlink ref="B78" r:id="rId48"/>
    <hyperlink ref="B82" r:id="rId49"/>
    <hyperlink ref="B83" r:id="rId50"/>
    <hyperlink ref="B84" r:id="rId51"/>
    <hyperlink ref="B85" r:id="rId52"/>
    <hyperlink ref="B86" r:id="rId53"/>
    <hyperlink ref="B87" r:id="rId54"/>
    <hyperlink ref="B88" r:id="rId55"/>
    <hyperlink ref="B89" r:id="rId56"/>
    <hyperlink ref="B93" r:id="rId57"/>
    <hyperlink ref="B101" r:id="rId58"/>
    <hyperlink ref="B102" r:id="rId59"/>
    <hyperlink ref="B103" r:id="rId60"/>
    <hyperlink ref="B104" r:id="rId61"/>
    <hyperlink ref="B105" r:id="rId62"/>
    <hyperlink ref="B106" r:id="rId63"/>
    <hyperlink ref="B107" r:id="rId64"/>
    <hyperlink ref="B108" r:id="rId65"/>
    <hyperlink ref="B109" r:id="rId66"/>
    <hyperlink ref="B110" r:id="rId67"/>
    <hyperlink ref="B111" r:id="rId68"/>
    <hyperlink ref="B112" r:id="rId69"/>
    <hyperlink ref="B113" r:id="rId70"/>
    <hyperlink ref="B114" r:id="rId71"/>
    <hyperlink ref="B115" r:id="rId72"/>
    <hyperlink ref="B116" r:id="rId73"/>
    <hyperlink ref="B117" r:id="rId74"/>
    <hyperlink ref="B118" r:id="rId75"/>
    <hyperlink ref="B122" r:id="rId76"/>
    <hyperlink ref="B126" r:id="rId77"/>
    <hyperlink ref="B127" r:id="rId78"/>
    <hyperlink ref="B128" r:id="rId79"/>
    <hyperlink ref="B132" r:id="rId80"/>
    <hyperlink ref="B133" r:id="rId81"/>
    <hyperlink ref="B134" r:id="rId82"/>
    <hyperlink ref="B135" r:id="rId83"/>
    <hyperlink ref="B139" r:id="rId84"/>
    <hyperlink ref="B140" r:id="rId85"/>
    <hyperlink ref="B144" r:id="rId86"/>
    <hyperlink ref="B145" r:id="rId87"/>
    <hyperlink ref="B146" r:id="rId88"/>
    <hyperlink ref="B147" r:id="rId89"/>
    <hyperlink ref="B148" r:id="rId90"/>
    <hyperlink ref="B149" r:id="rId91"/>
    <hyperlink ref="B150" r:id="rId92"/>
    <hyperlink ref="B151" r:id="rId93"/>
    <hyperlink ref="B152" r:id="rId94"/>
    <hyperlink ref="B153" r:id="rId95"/>
    <hyperlink ref="B154" r:id="rId96"/>
    <hyperlink ref="B158" r:id="rId97"/>
    <hyperlink ref="B162" r:id="rId98"/>
    <hyperlink ref="B166" r:id="rId99"/>
    <hyperlink ref="B174" r:id="rId100"/>
    <hyperlink ref="B175" r:id="rId101"/>
    <hyperlink ref="B176" r:id="rId102"/>
    <hyperlink ref="B177" r:id="rId103"/>
    <hyperlink ref="B178" r:id="rId104"/>
    <hyperlink ref="B179" r:id="rId105"/>
    <hyperlink ref="B180" r:id="rId106"/>
    <hyperlink ref="B181" r:id="rId107"/>
    <hyperlink ref="B185" r:id="rId108"/>
    <hyperlink ref="B186" r:id="rId109"/>
    <hyperlink ref="B187" r:id="rId110"/>
    <hyperlink ref="B188" r:id="rId111"/>
    <hyperlink ref="B189" r:id="rId112"/>
    <hyperlink ref="B190" r:id="rId113"/>
    <hyperlink ref="B191" r:id="rId114"/>
    <hyperlink ref="B192" r:id="rId115"/>
    <hyperlink ref="B193" r:id="rId116"/>
    <hyperlink ref="B194" r:id="rId117"/>
    <hyperlink ref="B195" r:id="rId118"/>
    <hyperlink ref="B196" r:id="rId119"/>
    <hyperlink ref="B197" r:id="rId120"/>
    <hyperlink ref="B198" r:id="rId121"/>
    <hyperlink ref="B199" r:id="rId122"/>
    <hyperlink ref="B200" r:id="rId123"/>
    <hyperlink ref="B201" r:id="rId124"/>
    <hyperlink ref="B202" r:id="rId125"/>
    <hyperlink ref="B203" r:id="rId126"/>
    <hyperlink ref="B204" r:id="rId127"/>
    <hyperlink ref="B205" r:id="rId128"/>
    <hyperlink ref="B206" r:id="rId129"/>
    <hyperlink ref="B207" r:id="rId130"/>
    <hyperlink ref="B208" r:id="rId131"/>
    <hyperlink ref="B209" r:id="rId132"/>
    <hyperlink ref="B210" r:id="rId133"/>
    <hyperlink ref="B211" r:id="rId134"/>
    <hyperlink ref="B212" r:id="rId135"/>
    <hyperlink ref="B216" r:id="rId136"/>
    <hyperlink ref="B217" r:id="rId137"/>
    <hyperlink ref="B218" r:id="rId138"/>
    <hyperlink ref="B219" r:id="rId139"/>
    <hyperlink ref="B220" r:id="rId140"/>
    <hyperlink ref="B221" r:id="rId141"/>
    <hyperlink ref="B222" r:id="rId142"/>
    <hyperlink ref="B223" r:id="rId143"/>
    <hyperlink ref="B224" r:id="rId144"/>
    <hyperlink ref="B225" r:id="rId145"/>
    <hyperlink ref="B229" r:id="rId146"/>
    <hyperlink ref="B230" r:id="rId147"/>
    <hyperlink ref="B231" r:id="rId148"/>
    <hyperlink ref="B232" r:id="rId149"/>
    <hyperlink ref="B233" r:id="rId150"/>
    <hyperlink ref="B234" r:id="rId151"/>
    <hyperlink ref="B235" r:id="rId152"/>
    <hyperlink ref="B236" r:id="rId153"/>
    <hyperlink ref="B237" r:id="rId154"/>
    <hyperlink ref="B238" r:id="rId155"/>
    <hyperlink ref="B239" r:id="rId156"/>
    <hyperlink ref="B247" r:id="rId157"/>
    <hyperlink ref="B248" r:id="rId158"/>
    <hyperlink ref="B249" r:id="rId159"/>
    <hyperlink ref="B250" r:id="rId160"/>
    <hyperlink ref="B254" r:id="rId161"/>
    <hyperlink ref="B262" r:id="rId162"/>
    <hyperlink ref="B266" r:id="rId163"/>
    <hyperlink ref="B267" r:id="rId164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UFF</vt:lpstr>
      <vt:lpstr>TRANSP2017 - UFF</vt:lpstr>
      <vt:lpstr>TRANSP2016 - UFF</vt:lpstr>
      <vt:lpstr>TRANSP2015 - UFF</vt:lpstr>
      <vt:lpstr>TRANSP2014  - UFF</vt:lpstr>
      <vt:lpstr>TRANSP2013 - 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Luan</cp:lastModifiedBy>
  <dcterms:created xsi:type="dcterms:W3CDTF">2018-03-13T02:01:41Z</dcterms:created>
  <dcterms:modified xsi:type="dcterms:W3CDTF">2018-04-03T18:41:53Z</dcterms:modified>
</cp:coreProperties>
</file>